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10" windowWidth="14355" windowHeight="5745" firstSheet="1" activeTab="2"/>
  </bookViews>
  <sheets>
    <sheet name="reneval nov" sheetId="8" r:id="rId1"/>
    <sheet name="Sheet2" sheetId="9" r:id="rId2"/>
    <sheet name="DEMAN DCB" sheetId="10" r:id="rId3"/>
    <sheet name="ALL" sheetId="11" r:id="rId4"/>
    <sheet name="Sheet1" sheetId="12" r:id="rId5"/>
    <sheet name="Sheet3" sheetId="13" r:id="rId6"/>
    <sheet name="Sheet4" sheetId="14" r:id="rId7"/>
    <sheet name="Sheet5" sheetId="15" r:id="rId8"/>
  </sheets>
  <externalReferences>
    <externalReference r:id="rId9"/>
    <externalReference r:id="rId10"/>
  </externalReferences>
  <definedNames>
    <definedName name="_xlnm._FilterDatabase" localSheetId="3" hidden="1">ALL!$A$1:$W$587</definedName>
    <definedName name="_xlnm._FilterDatabase" localSheetId="2" hidden="1">'DEMAN DCB'!$A$1:$AF$587</definedName>
    <definedName name="_xlnm._FilterDatabase" localSheetId="4" hidden="1">Sheet1!$A$2:$Y$2</definedName>
    <definedName name="_xlnm._FilterDatabase" localSheetId="1" hidden="1">Sheet2!$A$1:$AB$107</definedName>
    <definedName name="_xlnm._FilterDatabase" localSheetId="5" hidden="1">Sheet3!$A$2:$Y$590</definedName>
    <definedName name="_xlnm._FilterDatabase" localSheetId="6" hidden="1">Sheet4!$A$1:$Y$1</definedName>
    <definedName name="_xlnm._FilterDatabase" localSheetId="7" hidden="1">Sheet5!$A$2:$AD$2</definedName>
    <definedName name="_xlnm.Print_Titles" localSheetId="1">Sheet2!$1:$1</definedName>
  </definedNames>
  <calcPr calcId="145621"/>
</workbook>
</file>

<file path=xl/calcChain.xml><?xml version="1.0" encoding="utf-8"?>
<calcChain xmlns="http://schemas.openxmlformats.org/spreadsheetml/2006/main">
  <c r="Y407" i="10" l="1"/>
  <c r="S407" i="10"/>
  <c r="N361" i="10" l="1"/>
  <c r="N352" i="10"/>
  <c r="M436" i="15" l="1"/>
  <c r="J436" i="15"/>
  <c r="Q436" i="15" s="1"/>
  <c r="Y434" i="15"/>
  <c r="P434" i="15"/>
  <c r="M434" i="15"/>
  <c r="J434" i="15"/>
  <c r="Y433" i="15"/>
  <c r="P433" i="15"/>
  <c r="M433" i="15"/>
  <c r="J433" i="15"/>
  <c r="R433" i="15" s="1"/>
  <c r="Y432" i="15"/>
  <c r="P432" i="15"/>
  <c r="M432" i="15"/>
  <c r="J432" i="15"/>
  <c r="Y431" i="15"/>
  <c r="P431" i="15"/>
  <c r="M431" i="15"/>
  <c r="J431" i="15"/>
  <c r="R431" i="15" s="1"/>
  <c r="Y430" i="15"/>
  <c r="P430" i="15"/>
  <c r="M430" i="15"/>
  <c r="J430" i="15"/>
  <c r="R430" i="15" s="1"/>
  <c r="Y429" i="15"/>
  <c r="P429" i="15"/>
  <c r="M429" i="15"/>
  <c r="J429" i="15"/>
  <c r="R429" i="15" s="1"/>
  <c r="Y428" i="15"/>
  <c r="P428" i="15"/>
  <c r="M428" i="15"/>
  <c r="J428" i="15"/>
  <c r="R428" i="15" s="1"/>
  <c r="Y427" i="15"/>
  <c r="P427" i="15"/>
  <c r="M427" i="15"/>
  <c r="J427" i="15"/>
  <c r="R427" i="15" s="1"/>
  <c r="Y426" i="15"/>
  <c r="P426" i="15"/>
  <c r="M426" i="15"/>
  <c r="J426" i="15"/>
  <c r="R426" i="15" s="1"/>
  <c r="Y425" i="15"/>
  <c r="P425" i="15"/>
  <c r="M425" i="15"/>
  <c r="J425" i="15"/>
  <c r="R425" i="15" s="1"/>
  <c r="Y424" i="15"/>
  <c r="P424" i="15"/>
  <c r="M424" i="15"/>
  <c r="J424" i="15"/>
  <c r="R424" i="15" s="1"/>
  <c r="Y423" i="15"/>
  <c r="P423" i="15"/>
  <c r="M423" i="15"/>
  <c r="S423" i="15" s="1"/>
  <c r="J423" i="15"/>
  <c r="Q423" i="15" s="1"/>
  <c r="Y422" i="15"/>
  <c r="M422" i="15"/>
  <c r="J422" i="15"/>
  <c r="Q422" i="15" s="1"/>
  <c r="Y421" i="15"/>
  <c r="P421" i="15"/>
  <c r="M421" i="15"/>
  <c r="S421" i="15" s="1"/>
  <c r="J421" i="15"/>
  <c r="Q421" i="15" s="1"/>
  <c r="Y420" i="15"/>
  <c r="P420" i="15"/>
  <c r="M420" i="15"/>
  <c r="S420" i="15" s="1"/>
  <c r="J420" i="15"/>
  <c r="R420" i="15" s="1"/>
  <c r="Y419" i="15"/>
  <c r="P419" i="15"/>
  <c r="M419" i="15"/>
  <c r="J419" i="15"/>
  <c r="R419" i="15" s="1"/>
  <c r="Y418" i="15"/>
  <c r="P418" i="15"/>
  <c r="M418" i="15"/>
  <c r="J418" i="15"/>
  <c r="R418" i="15" s="1"/>
  <c r="Y417" i="15"/>
  <c r="P417" i="15"/>
  <c r="M417" i="15"/>
  <c r="J417" i="15"/>
  <c r="R417" i="15" s="1"/>
  <c r="Y416" i="15"/>
  <c r="P416" i="15"/>
  <c r="M416" i="15"/>
  <c r="J416" i="15"/>
  <c r="R416" i="15" s="1"/>
  <c r="Y415" i="15"/>
  <c r="P415" i="15"/>
  <c r="M415" i="15"/>
  <c r="J415" i="15"/>
  <c r="R415" i="15" s="1"/>
  <c r="Y414" i="15"/>
  <c r="P414" i="15"/>
  <c r="M414" i="15"/>
  <c r="S414" i="15" s="1"/>
  <c r="J414" i="15"/>
  <c r="Q414" i="15" s="1"/>
  <c r="Y413" i="15"/>
  <c r="P413" i="15"/>
  <c r="M413" i="15"/>
  <c r="S413" i="15" s="1"/>
  <c r="J413" i="15"/>
  <c r="R413" i="15" s="1"/>
  <c r="Y412" i="15"/>
  <c r="P412" i="15"/>
  <c r="M412" i="15"/>
  <c r="J412" i="15"/>
  <c r="R412" i="15" s="1"/>
  <c r="Y411" i="15"/>
  <c r="P411" i="15"/>
  <c r="M411" i="15"/>
  <c r="J411" i="15"/>
  <c r="R411" i="15" s="1"/>
  <c r="Y410" i="15"/>
  <c r="P410" i="15"/>
  <c r="M410" i="15"/>
  <c r="S410" i="15" s="1"/>
  <c r="J410" i="15"/>
  <c r="R410" i="15" s="1"/>
  <c r="Y409" i="15"/>
  <c r="P409" i="15"/>
  <c r="M409" i="15"/>
  <c r="S409" i="15" s="1"/>
  <c r="J409" i="15"/>
  <c r="R409" i="15" s="1"/>
  <c r="Y408" i="15"/>
  <c r="P408" i="15"/>
  <c r="M408" i="15"/>
  <c r="J408" i="15"/>
  <c r="R408" i="15" s="1"/>
  <c r="Y407" i="15"/>
  <c r="P407" i="15"/>
  <c r="M407" i="15"/>
  <c r="S407" i="15" s="1"/>
  <c r="J407" i="15"/>
  <c r="R407" i="15" s="1"/>
  <c r="Y406" i="15"/>
  <c r="P406" i="15"/>
  <c r="M406" i="15"/>
  <c r="S406" i="15" s="1"/>
  <c r="J406" i="15"/>
  <c r="R406" i="15" s="1"/>
  <c r="Y405" i="15"/>
  <c r="P405" i="15"/>
  <c r="M405" i="15"/>
  <c r="J405" i="15"/>
  <c r="R405" i="15" s="1"/>
  <c r="Y404" i="15"/>
  <c r="P404" i="15"/>
  <c r="M404" i="15"/>
  <c r="S404" i="15" s="1"/>
  <c r="J404" i="15"/>
  <c r="R404" i="15" s="1"/>
  <c r="Y403" i="15"/>
  <c r="P403" i="15"/>
  <c r="M403" i="15"/>
  <c r="J403" i="15"/>
  <c r="R403" i="15" s="1"/>
  <c r="Y402" i="15"/>
  <c r="P402" i="15"/>
  <c r="M402" i="15"/>
  <c r="S402" i="15" s="1"/>
  <c r="J402" i="15"/>
  <c r="R402" i="15" s="1"/>
  <c r="Y401" i="15"/>
  <c r="P401" i="15"/>
  <c r="M401" i="15"/>
  <c r="S401" i="15" s="1"/>
  <c r="J401" i="15"/>
  <c r="R401" i="15" s="1"/>
  <c r="Y400" i="15"/>
  <c r="P400" i="15"/>
  <c r="M400" i="15"/>
  <c r="S400" i="15" s="1"/>
  <c r="J400" i="15"/>
  <c r="R400" i="15" s="1"/>
  <c r="Y398" i="15"/>
  <c r="P398" i="15"/>
  <c r="M398" i="15"/>
  <c r="J398" i="15"/>
  <c r="R398" i="15" s="1"/>
  <c r="Y399" i="15"/>
  <c r="P399" i="15"/>
  <c r="M399" i="15"/>
  <c r="J399" i="15"/>
  <c r="R399" i="15" s="1"/>
  <c r="Y397" i="15"/>
  <c r="P397" i="15"/>
  <c r="M397" i="15"/>
  <c r="J397" i="15"/>
  <c r="R397" i="15" s="1"/>
  <c r="Y396" i="15"/>
  <c r="P396" i="15"/>
  <c r="M396" i="15"/>
  <c r="J396" i="15"/>
  <c r="R396" i="15" s="1"/>
  <c r="Y395" i="15"/>
  <c r="P395" i="15"/>
  <c r="M395" i="15"/>
  <c r="J395" i="15"/>
  <c r="R395" i="15" s="1"/>
  <c r="Y394" i="15"/>
  <c r="P394" i="15"/>
  <c r="M394" i="15"/>
  <c r="J394" i="15"/>
  <c r="R394" i="15" s="1"/>
  <c r="Y393" i="15"/>
  <c r="P393" i="15"/>
  <c r="M393" i="15"/>
  <c r="S393" i="15" s="1"/>
  <c r="J393" i="15"/>
  <c r="R393" i="15" s="1"/>
  <c r="Y392" i="15"/>
  <c r="P392" i="15"/>
  <c r="M392" i="15"/>
  <c r="J392" i="15"/>
  <c r="R392" i="15" s="1"/>
  <c r="Y391" i="15"/>
  <c r="M391" i="15"/>
  <c r="J391" i="15"/>
  <c r="Q391" i="15" s="1"/>
  <c r="Y390" i="15"/>
  <c r="P390" i="15"/>
  <c r="M390" i="15"/>
  <c r="J390" i="15"/>
  <c r="R390" i="15" s="1"/>
  <c r="Y389" i="15"/>
  <c r="P389" i="15"/>
  <c r="M389" i="15"/>
  <c r="J389" i="15"/>
  <c r="R389" i="15" s="1"/>
  <c r="Y388" i="15"/>
  <c r="P388" i="15"/>
  <c r="M388" i="15"/>
  <c r="J388" i="15"/>
  <c r="R388" i="15" s="1"/>
  <c r="Y387" i="15"/>
  <c r="P387" i="15"/>
  <c r="M387" i="15"/>
  <c r="J387" i="15"/>
  <c r="R387" i="15" s="1"/>
  <c r="Y386" i="15"/>
  <c r="P386" i="15"/>
  <c r="M386" i="15"/>
  <c r="S386" i="15" s="1"/>
  <c r="J386" i="15"/>
  <c r="R386" i="15" s="1"/>
  <c r="Y385" i="15"/>
  <c r="P385" i="15"/>
  <c r="M385" i="15"/>
  <c r="J385" i="15"/>
  <c r="R385" i="15" s="1"/>
  <c r="Y383" i="15"/>
  <c r="P383" i="15"/>
  <c r="M383" i="15"/>
  <c r="J383" i="15"/>
  <c r="R383" i="15" s="1"/>
  <c r="Y382" i="15"/>
  <c r="P382" i="15"/>
  <c r="M382" i="15"/>
  <c r="J382" i="15"/>
  <c r="R382" i="15" s="1"/>
  <c r="Y381" i="15"/>
  <c r="P381" i="15"/>
  <c r="M381" i="15"/>
  <c r="S381" i="15" s="1"/>
  <c r="J381" i="15"/>
  <c r="R381" i="15" s="1"/>
  <c r="Y380" i="15"/>
  <c r="P380" i="15"/>
  <c r="M380" i="15"/>
  <c r="S380" i="15" s="1"/>
  <c r="J380" i="15"/>
  <c r="R380" i="15" s="1"/>
  <c r="Y379" i="15"/>
  <c r="P379" i="15"/>
  <c r="M379" i="15"/>
  <c r="J379" i="15"/>
  <c r="R379" i="15" s="1"/>
  <c r="Y377" i="15"/>
  <c r="P377" i="15"/>
  <c r="M377" i="15"/>
  <c r="J377" i="15"/>
  <c r="R377" i="15" s="1"/>
  <c r="Y376" i="15"/>
  <c r="P376" i="15"/>
  <c r="M376" i="15"/>
  <c r="J376" i="15"/>
  <c r="R376" i="15" s="1"/>
  <c r="Y375" i="15"/>
  <c r="P375" i="15"/>
  <c r="M375" i="15"/>
  <c r="J375" i="15"/>
  <c r="R375" i="15" s="1"/>
  <c r="Y372" i="15"/>
  <c r="P372" i="15"/>
  <c r="M372" i="15"/>
  <c r="J372" i="15"/>
  <c r="R372" i="15" s="1"/>
  <c r="Y371" i="15"/>
  <c r="P371" i="15"/>
  <c r="M371" i="15"/>
  <c r="J371" i="15"/>
  <c r="R371" i="15" s="1"/>
  <c r="Y370" i="15"/>
  <c r="P370" i="15"/>
  <c r="M370" i="15"/>
  <c r="S370" i="15" s="1"/>
  <c r="J370" i="15"/>
  <c r="R370" i="15" s="1"/>
  <c r="Y369" i="15"/>
  <c r="P369" i="15"/>
  <c r="M369" i="15"/>
  <c r="J369" i="15"/>
  <c r="R369" i="15" s="1"/>
  <c r="Y368" i="15"/>
  <c r="P368" i="15"/>
  <c r="M368" i="15"/>
  <c r="J368" i="15"/>
  <c r="R368" i="15" s="1"/>
  <c r="Y367" i="15"/>
  <c r="P367" i="15"/>
  <c r="M367" i="15"/>
  <c r="S367" i="15" s="1"/>
  <c r="J367" i="15"/>
  <c r="R367" i="15" s="1"/>
  <c r="Y366" i="15"/>
  <c r="P366" i="15"/>
  <c r="M366" i="15"/>
  <c r="J366" i="15"/>
  <c r="R366" i="15" s="1"/>
  <c r="Y365" i="15"/>
  <c r="P365" i="15"/>
  <c r="M365" i="15"/>
  <c r="J365" i="15"/>
  <c r="R365" i="15" s="1"/>
  <c r="Y364" i="15"/>
  <c r="P364" i="15"/>
  <c r="M364" i="15"/>
  <c r="J364" i="15"/>
  <c r="R364" i="15" s="1"/>
  <c r="Y363" i="15"/>
  <c r="P363" i="15"/>
  <c r="M363" i="15"/>
  <c r="J363" i="15"/>
  <c r="R363" i="15" s="1"/>
  <c r="Y362" i="15"/>
  <c r="P362" i="15"/>
  <c r="M362" i="15"/>
  <c r="S362" i="15" s="1"/>
  <c r="J362" i="15"/>
  <c r="R362" i="15" s="1"/>
  <c r="Y360" i="15"/>
  <c r="P360" i="15"/>
  <c r="M360" i="15"/>
  <c r="J360" i="15"/>
  <c r="R360" i="15" s="1"/>
  <c r="Y358" i="15"/>
  <c r="P358" i="15"/>
  <c r="M358" i="15"/>
  <c r="J358" i="15"/>
  <c r="R358" i="15" s="1"/>
  <c r="Y356" i="15"/>
  <c r="P356" i="15"/>
  <c r="M356" i="15"/>
  <c r="J356" i="15"/>
  <c r="R356" i="15" s="1"/>
  <c r="Y355" i="15"/>
  <c r="M355" i="15"/>
  <c r="J355" i="15"/>
  <c r="Q355" i="15" s="1"/>
  <c r="Y353" i="15"/>
  <c r="P353" i="15"/>
  <c r="M353" i="15"/>
  <c r="J353" i="15"/>
  <c r="R353" i="15" s="1"/>
  <c r="Y352" i="15"/>
  <c r="P352" i="15"/>
  <c r="M352" i="15"/>
  <c r="J352" i="15"/>
  <c r="R352" i="15" s="1"/>
  <c r="Y351" i="15"/>
  <c r="P351" i="15"/>
  <c r="M351" i="15"/>
  <c r="J351" i="15"/>
  <c r="R351" i="15" s="1"/>
  <c r="Y349" i="15"/>
  <c r="P349" i="15"/>
  <c r="M349" i="15"/>
  <c r="S349" i="15" s="1"/>
  <c r="J349" i="15"/>
  <c r="R349" i="15" s="1"/>
  <c r="Y347" i="15"/>
  <c r="P347" i="15"/>
  <c r="M347" i="15"/>
  <c r="J347" i="15"/>
  <c r="R347" i="15" s="1"/>
  <c r="Y346" i="15"/>
  <c r="P346" i="15"/>
  <c r="M346" i="15"/>
  <c r="J346" i="15"/>
  <c r="R346" i="15" s="1"/>
  <c r="Y345" i="15"/>
  <c r="P345" i="15"/>
  <c r="M345" i="15"/>
  <c r="J345" i="15"/>
  <c r="R345" i="15" s="1"/>
  <c r="Y344" i="15"/>
  <c r="P344" i="15"/>
  <c r="M344" i="15"/>
  <c r="J344" i="15"/>
  <c r="R344" i="15" s="1"/>
  <c r="Y343" i="15"/>
  <c r="P343" i="15"/>
  <c r="M343" i="15"/>
  <c r="S343" i="15" s="1"/>
  <c r="J343" i="15"/>
  <c r="R343" i="15" s="1"/>
  <c r="Y342" i="15"/>
  <c r="P342" i="15"/>
  <c r="M342" i="15"/>
  <c r="J342" i="15"/>
  <c r="R342" i="15" s="1"/>
  <c r="Y341" i="15"/>
  <c r="P341" i="15"/>
  <c r="M341" i="15"/>
  <c r="J341" i="15"/>
  <c r="R341" i="15" s="1"/>
  <c r="Y340" i="15"/>
  <c r="P340" i="15"/>
  <c r="M340" i="15"/>
  <c r="J340" i="15"/>
  <c r="R340" i="15" s="1"/>
  <c r="Y338" i="15"/>
  <c r="P338" i="15"/>
  <c r="M338" i="15"/>
  <c r="J338" i="15"/>
  <c r="R338" i="15" s="1"/>
  <c r="Y337" i="15"/>
  <c r="P337" i="15"/>
  <c r="M337" i="15"/>
  <c r="J337" i="15"/>
  <c r="R337" i="15" s="1"/>
  <c r="Y336" i="15"/>
  <c r="P336" i="15"/>
  <c r="M336" i="15"/>
  <c r="S336" i="15" s="1"/>
  <c r="J336" i="15"/>
  <c r="R336" i="15" s="1"/>
  <c r="Y333" i="15"/>
  <c r="P333" i="15"/>
  <c r="M333" i="15"/>
  <c r="J333" i="15"/>
  <c r="R333" i="15" s="1"/>
  <c r="Y332" i="15"/>
  <c r="P332" i="15"/>
  <c r="M332" i="15"/>
  <c r="J332" i="15"/>
  <c r="R332" i="15" s="1"/>
  <c r="Y330" i="15"/>
  <c r="P330" i="15"/>
  <c r="M330" i="15"/>
  <c r="J330" i="15"/>
  <c r="R330" i="15" s="1"/>
  <c r="Y329" i="15"/>
  <c r="P329" i="15"/>
  <c r="M329" i="15"/>
  <c r="J329" i="15"/>
  <c r="R329" i="15" s="1"/>
  <c r="Y328" i="15"/>
  <c r="P328" i="15"/>
  <c r="M328" i="15"/>
  <c r="J328" i="15"/>
  <c r="R328" i="15" s="1"/>
  <c r="Y324" i="15"/>
  <c r="P324" i="15"/>
  <c r="M324" i="15"/>
  <c r="J324" i="15"/>
  <c r="R324" i="15" s="1"/>
  <c r="Y322" i="15"/>
  <c r="P322" i="15"/>
  <c r="M322" i="15"/>
  <c r="S322" i="15" s="1"/>
  <c r="J322" i="15"/>
  <c r="R322" i="15" s="1"/>
  <c r="Y318" i="15"/>
  <c r="M318" i="15"/>
  <c r="J318" i="15"/>
  <c r="Q318" i="15" s="1"/>
  <c r="Y306" i="15"/>
  <c r="P306" i="15"/>
  <c r="M306" i="15"/>
  <c r="S306" i="15" s="1"/>
  <c r="J306" i="15"/>
  <c r="R306" i="15" s="1"/>
  <c r="Y299" i="15"/>
  <c r="P299" i="15"/>
  <c r="M299" i="15"/>
  <c r="S299" i="15" s="1"/>
  <c r="J299" i="15"/>
  <c r="R299" i="15" s="1"/>
  <c r="Y297" i="15"/>
  <c r="P297" i="15"/>
  <c r="M297" i="15"/>
  <c r="J297" i="15"/>
  <c r="R297" i="15" s="1"/>
  <c r="Y293" i="15"/>
  <c r="P293" i="15"/>
  <c r="M293" i="15"/>
  <c r="S293" i="15" s="1"/>
  <c r="J293" i="15"/>
  <c r="R293" i="15" s="1"/>
  <c r="Y292" i="15"/>
  <c r="P292" i="15"/>
  <c r="M292" i="15"/>
  <c r="S292" i="15" s="1"/>
  <c r="J292" i="15"/>
  <c r="R292" i="15" s="1"/>
  <c r="Y288" i="15"/>
  <c r="P288" i="15"/>
  <c r="M288" i="15"/>
  <c r="S288" i="15" s="1"/>
  <c r="J288" i="15"/>
  <c r="R288" i="15" s="1"/>
  <c r="Y287" i="15"/>
  <c r="P287" i="15"/>
  <c r="M287" i="15"/>
  <c r="J287" i="15"/>
  <c r="R287" i="15" s="1"/>
  <c r="Y286" i="15"/>
  <c r="P286" i="15"/>
  <c r="M286" i="15"/>
  <c r="J286" i="15"/>
  <c r="R286" i="15" s="1"/>
  <c r="Y285" i="15"/>
  <c r="P285" i="15"/>
  <c r="M285" i="15"/>
  <c r="J285" i="15"/>
  <c r="R285" i="15" s="1"/>
  <c r="Y282" i="15"/>
  <c r="P282" i="15"/>
  <c r="M282" i="15"/>
  <c r="S282" i="15" s="1"/>
  <c r="J282" i="15"/>
  <c r="R282" i="15" s="1"/>
  <c r="Y281" i="15"/>
  <c r="P281" i="15"/>
  <c r="M281" i="15"/>
  <c r="S281" i="15" s="1"/>
  <c r="J281" i="15"/>
  <c r="R281" i="15" s="1"/>
  <c r="Y274" i="15"/>
  <c r="P274" i="15"/>
  <c r="M274" i="15"/>
  <c r="S274" i="15" s="1"/>
  <c r="J274" i="15"/>
  <c r="R274" i="15" s="1"/>
  <c r="Y271" i="15"/>
  <c r="P271" i="15"/>
  <c r="M271" i="15"/>
  <c r="J271" i="15"/>
  <c r="R271" i="15" s="1"/>
  <c r="Y270" i="15"/>
  <c r="P270" i="15"/>
  <c r="M270" i="15"/>
  <c r="J270" i="15"/>
  <c r="R270" i="15" s="1"/>
  <c r="Y250" i="15"/>
  <c r="P250" i="15"/>
  <c r="M250" i="15"/>
  <c r="S250" i="15" s="1"/>
  <c r="J250" i="15"/>
  <c r="R250" i="15" s="1"/>
  <c r="Y245" i="15"/>
  <c r="P245" i="15"/>
  <c r="M245" i="15"/>
  <c r="J245" i="15"/>
  <c r="R245" i="15" s="1"/>
  <c r="Y241" i="15"/>
  <c r="P241" i="15"/>
  <c r="M241" i="15"/>
  <c r="S241" i="15" s="1"/>
  <c r="J241" i="15"/>
  <c r="R241" i="15" s="1"/>
  <c r="Y240" i="15"/>
  <c r="P240" i="15"/>
  <c r="M240" i="15"/>
  <c r="S240" i="15" s="1"/>
  <c r="J240" i="15"/>
  <c r="R240" i="15" s="1"/>
  <c r="Y229" i="15"/>
  <c r="P229" i="15"/>
  <c r="M229" i="15"/>
  <c r="S229" i="15" s="1"/>
  <c r="J229" i="15"/>
  <c r="R229" i="15" s="1"/>
  <c r="Y224" i="15"/>
  <c r="P224" i="15"/>
  <c r="M224" i="15"/>
  <c r="S224" i="15" s="1"/>
  <c r="J224" i="15"/>
  <c r="R224" i="15" s="1"/>
  <c r="Y214" i="15"/>
  <c r="M214" i="15"/>
  <c r="J214" i="15"/>
  <c r="Q214" i="15" s="1"/>
  <c r="Y384" i="15"/>
  <c r="M384" i="15"/>
  <c r="J384" i="15"/>
  <c r="Q384" i="15" s="1"/>
  <c r="Y378" i="15"/>
  <c r="P378" i="15"/>
  <c r="M378" i="15"/>
  <c r="S378" i="15" s="1"/>
  <c r="J378" i="15"/>
  <c r="Q378" i="15" s="1"/>
  <c r="Y359" i="15"/>
  <c r="P359" i="15"/>
  <c r="M359" i="15"/>
  <c r="J359" i="15"/>
  <c r="Q359" i="15" s="1"/>
  <c r="Y348" i="15"/>
  <c r="P348" i="15"/>
  <c r="M348" i="15"/>
  <c r="J348" i="15"/>
  <c r="Q348" i="15" s="1"/>
  <c r="Y315" i="15"/>
  <c r="P315" i="15"/>
  <c r="M315" i="15"/>
  <c r="J315" i="15"/>
  <c r="Q315" i="15" s="1"/>
  <c r="Y314" i="15"/>
  <c r="P314" i="15"/>
  <c r="M314" i="15"/>
  <c r="S314" i="15" s="1"/>
  <c r="J314" i="15"/>
  <c r="R314" i="15" s="1"/>
  <c r="Y310" i="15"/>
  <c r="P310" i="15"/>
  <c r="M310" i="15"/>
  <c r="J310" i="15"/>
  <c r="R310" i="15" s="1"/>
  <c r="Y309" i="15"/>
  <c r="M309" i="15"/>
  <c r="J309" i="15"/>
  <c r="R309" i="15" s="1"/>
  <c r="Y302" i="15"/>
  <c r="P302" i="15"/>
  <c r="M302" i="15"/>
  <c r="J302" i="15"/>
  <c r="Q302" i="15" s="1"/>
  <c r="Y301" i="15"/>
  <c r="P301" i="15"/>
  <c r="M301" i="15"/>
  <c r="J301" i="15"/>
  <c r="Q301" i="15" s="1"/>
  <c r="Y298" i="15"/>
  <c r="P298" i="15"/>
  <c r="M298" i="15"/>
  <c r="J298" i="15"/>
  <c r="Q298" i="15" s="1"/>
  <c r="Y294" i="15"/>
  <c r="P294" i="15"/>
  <c r="M294" i="15"/>
  <c r="J294" i="15"/>
  <c r="Q294" i="15" s="1"/>
  <c r="Y280" i="15"/>
  <c r="P280" i="15"/>
  <c r="M280" i="15"/>
  <c r="J280" i="15"/>
  <c r="Q280" i="15" s="1"/>
  <c r="Y222" i="15"/>
  <c r="P222" i="15"/>
  <c r="M222" i="15"/>
  <c r="J222" i="15"/>
  <c r="Q222" i="15" s="1"/>
  <c r="Y206" i="15"/>
  <c r="P206" i="15"/>
  <c r="M206" i="15"/>
  <c r="J206" i="15"/>
  <c r="Q206" i="15" s="1"/>
  <c r="Y192" i="15"/>
  <c r="P192" i="15"/>
  <c r="M192" i="15"/>
  <c r="J192" i="15"/>
  <c r="Q192" i="15" s="1"/>
  <c r="Y354" i="15"/>
  <c r="P354" i="15"/>
  <c r="M354" i="15"/>
  <c r="J354" i="15"/>
  <c r="Q354" i="15" s="1"/>
  <c r="Y339" i="15"/>
  <c r="P339" i="15"/>
  <c r="M339" i="15"/>
  <c r="J339" i="15"/>
  <c r="Q339" i="15" s="1"/>
  <c r="AB339" i="15" s="1"/>
  <c r="Y326" i="15"/>
  <c r="P326" i="15"/>
  <c r="M326" i="15"/>
  <c r="J326" i="15"/>
  <c r="Q326" i="15" s="1"/>
  <c r="Y305" i="15"/>
  <c r="P305" i="15"/>
  <c r="M305" i="15"/>
  <c r="J305" i="15"/>
  <c r="Q305" i="15" s="1"/>
  <c r="Y267" i="15"/>
  <c r="P267" i="15"/>
  <c r="M267" i="15"/>
  <c r="J267" i="15"/>
  <c r="Q267" i="15" s="1"/>
  <c r="Y265" i="15"/>
  <c r="P265" i="15"/>
  <c r="M265" i="15"/>
  <c r="S265" i="15" s="1"/>
  <c r="J265" i="15"/>
  <c r="Q265" i="15" s="1"/>
  <c r="Y260" i="15"/>
  <c r="P260" i="15"/>
  <c r="M260" i="15"/>
  <c r="J260" i="15"/>
  <c r="Q260" i="15" s="1"/>
  <c r="Y254" i="15"/>
  <c r="P254" i="15"/>
  <c r="M254" i="15"/>
  <c r="J254" i="15"/>
  <c r="Q254" i="15" s="1"/>
  <c r="AB254" i="15" s="1"/>
  <c r="Y191" i="15"/>
  <c r="P191" i="15"/>
  <c r="M191" i="15"/>
  <c r="S191" i="15" s="1"/>
  <c r="J191" i="15"/>
  <c r="Q191" i="15" s="1"/>
  <c r="Y373" i="15"/>
  <c r="P373" i="15"/>
  <c r="M373" i="15"/>
  <c r="S373" i="15" s="1"/>
  <c r="J373" i="15"/>
  <c r="Q373" i="15" s="1"/>
  <c r="Y361" i="15"/>
  <c r="P361" i="15"/>
  <c r="M361" i="15"/>
  <c r="S361" i="15" s="1"/>
  <c r="J361" i="15"/>
  <c r="Q361" i="15" s="1"/>
  <c r="Y331" i="15"/>
  <c r="M331" i="15"/>
  <c r="J331" i="15"/>
  <c r="Q331" i="15" s="1"/>
  <c r="Y320" i="15"/>
  <c r="P320" i="15"/>
  <c r="M320" i="15"/>
  <c r="S320" i="15" s="1"/>
  <c r="J320" i="15"/>
  <c r="Q320" i="15" s="1"/>
  <c r="Y319" i="15"/>
  <c r="P319" i="15"/>
  <c r="M319" i="15"/>
  <c r="J319" i="15"/>
  <c r="Q319" i="15" s="1"/>
  <c r="Y317" i="15"/>
  <c r="P317" i="15"/>
  <c r="M317" i="15"/>
  <c r="J317" i="15"/>
  <c r="Q317" i="15" s="1"/>
  <c r="Y316" i="15"/>
  <c r="P316" i="15"/>
  <c r="M316" i="15"/>
  <c r="J316" i="15"/>
  <c r="Q316" i="15" s="1"/>
  <c r="Y277" i="15"/>
  <c r="P277" i="15"/>
  <c r="M277" i="15"/>
  <c r="S277" i="15" s="1"/>
  <c r="J277" i="15"/>
  <c r="Q277" i="15" s="1"/>
  <c r="Y275" i="15"/>
  <c r="P275" i="15"/>
  <c r="M275" i="15"/>
  <c r="S275" i="15" s="1"/>
  <c r="J275" i="15"/>
  <c r="Q275" i="15" s="1"/>
  <c r="Y266" i="15"/>
  <c r="P266" i="15"/>
  <c r="M266" i="15"/>
  <c r="J266" i="15"/>
  <c r="Q266" i="15" s="1"/>
  <c r="Y255" i="15"/>
  <c r="P255" i="15"/>
  <c r="M255" i="15"/>
  <c r="S255" i="15" s="1"/>
  <c r="J255" i="15"/>
  <c r="Q255" i="15" s="1"/>
  <c r="Y247" i="15"/>
  <c r="P247" i="15"/>
  <c r="M247" i="15"/>
  <c r="S247" i="15" s="1"/>
  <c r="J247" i="15"/>
  <c r="Q247" i="15" s="1"/>
  <c r="Y231" i="15"/>
  <c r="M231" i="15"/>
  <c r="J231" i="15"/>
  <c r="Q231" i="15" s="1"/>
  <c r="Y200" i="15"/>
  <c r="M200" i="15"/>
  <c r="J200" i="15"/>
  <c r="Q200" i="15" s="1"/>
  <c r="Y327" i="15"/>
  <c r="P327" i="15"/>
  <c r="M327" i="15"/>
  <c r="S327" i="15" s="1"/>
  <c r="J327" i="15"/>
  <c r="Q327" i="15" s="1"/>
  <c r="Y321" i="15"/>
  <c r="P321" i="15"/>
  <c r="M321" i="15"/>
  <c r="J321" i="15"/>
  <c r="Q321" i="15" s="1"/>
  <c r="Y278" i="15"/>
  <c r="P278" i="15"/>
  <c r="M278" i="15"/>
  <c r="J278" i="15"/>
  <c r="Q278" i="15" s="1"/>
  <c r="Y276" i="15"/>
  <c r="P276" i="15"/>
  <c r="M276" i="15"/>
  <c r="J276" i="15"/>
  <c r="Q276" i="15" s="1"/>
  <c r="Y273" i="15"/>
  <c r="P273" i="15"/>
  <c r="M273" i="15"/>
  <c r="S273" i="15" s="1"/>
  <c r="J273" i="15"/>
  <c r="Q273" i="15" s="1"/>
  <c r="Y268" i="15"/>
  <c r="P268" i="15"/>
  <c r="M268" i="15"/>
  <c r="J268" i="15"/>
  <c r="Q268" i="15" s="1"/>
  <c r="Y263" i="15"/>
  <c r="P263" i="15"/>
  <c r="M263" i="15"/>
  <c r="J263" i="15"/>
  <c r="Q263" i="15" s="1"/>
  <c r="Y232" i="15"/>
  <c r="P232" i="15"/>
  <c r="M232" i="15"/>
  <c r="J232" i="15"/>
  <c r="Q232" i="15" s="1"/>
  <c r="Y220" i="15"/>
  <c r="P220" i="15"/>
  <c r="M220" i="15"/>
  <c r="J220" i="15"/>
  <c r="Q220" i="15" s="1"/>
  <c r="Y357" i="15"/>
  <c r="P357" i="15"/>
  <c r="M357" i="15"/>
  <c r="J357" i="15"/>
  <c r="Q357" i="15" s="1"/>
  <c r="Y335" i="15"/>
  <c r="P335" i="15"/>
  <c r="M335" i="15"/>
  <c r="J335" i="15"/>
  <c r="Q335" i="15" s="1"/>
  <c r="Y325" i="15"/>
  <c r="P325" i="15"/>
  <c r="M325" i="15"/>
  <c r="J325" i="15"/>
  <c r="Q325" i="15" s="1"/>
  <c r="Y300" i="15"/>
  <c r="P300" i="15"/>
  <c r="M300" i="15"/>
  <c r="J300" i="15"/>
  <c r="Q300" i="15" s="1"/>
  <c r="Y279" i="15"/>
  <c r="P279" i="15"/>
  <c r="M279" i="15"/>
  <c r="J279" i="15"/>
  <c r="Q279" i="15" s="1"/>
  <c r="Y264" i="15"/>
  <c r="P264" i="15"/>
  <c r="M264" i="15"/>
  <c r="J264" i="15"/>
  <c r="Q264" i="15" s="1"/>
  <c r="Y259" i="15"/>
  <c r="P259" i="15"/>
  <c r="M259" i="15"/>
  <c r="J259" i="15"/>
  <c r="Q259" i="15" s="1"/>
  <c r="Y246" i="15"/>
  <c r="P246" i="15"/>
  <c r="M246" i="15"/>
  <c r="S246" i="15" s="1"/>
  <c r="J246" i="15"/>
  <c r="Q246" i="15" s="1"/>
  <c r="Y219" i="15"/>
  <c r="U219" i="15"/>
  <c r="Y210" i="15"/>
  <c r="P210" i="15"/>
  <c r="M210" i="15"/>
  <c r="J210" i="15"/>
  <c r="Q210" i="15" s="1"/>
  <c r="Y196" i="15"/>
  <c r="P196" i="15"/>
  <c r="M196" i="15"/>
  <c r="J196" i="15"/>
  <c r="Q196" i="15" s="1"/>
  <c r="Z252" i="15"/>
  <c r="Z243" i="15"/>
  <c r="Z221" i="15"/>
  <c r="Z195" i="15"/>
  <c r="Z184" i="15"/>
  <c r="Z178" i="15"/>
  <c r="AA307" i="15"/>
  <c r="AA304" i="15"/>
  <c r="Q285" i="15" l="1"/>
  <c r="Q342" i="15"/>
  <c r="Q371" i="15"/>
  <c r="Q417" i="15"/>
  <c r="AB417" i="15" s="1"/>
  <c r="Q424" i="15"/>
  <c r="AB424" i="15" s="1"/>
  <c r="Q383" i="15"/>
  <c r="Q401" i="15"/>
  <c r="Q433" i="15"/>
  <c r="AB433" i="15" s="1"/>
  <c r="Q310" i="15"/>
  <c r="U310" i="15" s="1"/>
  <c r="Q240" i="15"/>
  <c r="Q293" i="15"/>
  <c r="Q337" i="15"/>
  <c r="Q353" i="15"/>
  <c r="Q364" i="15"/>
  <c r="Q377" i="15"/>
  <c r="Q410" i="15"/>
  <c r="Q428" i="15"/>
  <c r="AB428" i="15" s="1"/>
  <c r="Q250" i="15"/>
  <c r="Q287" i="15"/>
  <c r="Q340" i="15"/>
  <c r="Q351" i="15"/>
  <c r="Q366" i="15"/>
  <c r="Q375" i="15"/>
  <c r="Q380" i="15"/>
  <c r="Q386" i="15"/>
  <c r="Q392" i="15"/>
  <c r="Q404" i="15"/>
  <c r="Q415" i="15"/>
  <c r="AB415" i="15" s="1"/>
  <c r="Q419" i="15"/>
  <c r="AB419" i="15" s="1"/>
  <c r="Q426" i="15"/>
  <c r="AB426" i="15" s="1"/>
  <c r="Q430" i="15"/>
  <c r="AB430" i="15" s="1"/>
  <c r="U264" i="15"/>
  <c r="Z264" i="15" s="1"/>
  <c r="U325" i="15"/>
  <c r="Z325" i="15" s="1"/>
  <c r="U220" i="15"/>
  <c r="Z220" i="15" s="1"/>
  <c r="U321" i="15"/>
  <c r="Z321" i="15" s="1"/>
  <c r="AB266" i="15"/>
  <c r="AB260" i="15"/>
  <c r="AB305" i="15"/>
  <c r="AB354" i="15"/>
  <c r="U196" i="15"/>
  <c r="Z196" i="15" s="1"/>
  <c r="Z219" i="15"/>
  <c r="U300" i="15"/>
  <c r="Z300" i="15" s="1"/>
  <c r="AA300" i="15" s="1"/>
  <c r="U357" i="15"/>
  <c r="Z357" i="15" s="1"/>
  <c r="U263" i="15"/>
  <c r="Z263" i="15" s="1"/>
  <c r="U276" i="15"/>
  <c r="Z276" i="15" s="1"/>
  <c r="AB316" i="15"/>
  <c r="U254" i="15"/>
  <c r="Z254" i="15" s="1"/>
  <c r="U339" i="15"/>
  <c r="Z339" i="15" s="1"/>
  <c r="Q314" i="15"/>
  <c r="R384" i="15"/>
  <c r="Q224" i="15"/>
  <c r="Q245" i="15"/>
  <c r="AB245" i="15" s="1"/>
  <c r="Q281" i="15"/>
  <c r="Q286" i="15"/>
  <c r="AB286" i="15" s="1"/>
  <c r="Q288" i="15"/>
  <c r="Q306" i="15"/>
  <c r="Q322" i="15"/>
  <c r="Q338" i="15"/>
  <c r="AB338" i="15" s="1"/>
  <c r="Q341" i="15"/>
  <c r="AB341" i="15" s="1"/>
  <c r="Q343" i="15"/>
  <c r="Q352" i="15"/>
  <c r="AB352" i="15" s="1"/>
  <c r="Q363" i="15"/>
  <c r="AB363" i="15" s="1"/>
  <c r="Q365" i="15"/>
  <c r="AB365" i="15" s="1"/>
  <c r="Q367" i="15"/>
  <c r="Q372" i="15"/>
  <c r="AB372" i="15" s="1"/>
  <c r="Q376" i="15"/>
  <c r="AB376" i="15" s="1"/>
  <c r="Q379" i="15"/>
  <c r="AB379" i="15" s="1"/>
  <c r="Q382" i="15"/>
  <c r="AB382" i="15" s="1"/>
  <c r="Q385" i="15"/>
  <c r="AB385" i="15" s="1"/>
  <c r="Q393" i="15"/>
  <c r="Q403" i="15"/>
  <c r="Q407" i="15"/>
  <c r="Q413" i="15"/>
  <c r="U415" i="15"/>
  <c r="Q416" i="15"/>
  <c r="AB416" i="15" s="1"/>
  <c r="U417" i="15"/>
  <c r="Q418" i="15"/>
  <c r="AB418" i="15" s="1"/>
  <c r="U419" i="15"/>
  <c r="Q420" i="15"/>
  <c r="R421" i="15"/>
  <c r="AB421" i="15" s="1"/>
  <c r="R422" i="15"/>
  <c r="U424" i="15"/>
  <c r="Q425" i="15"/>
  <c r="AB425" i="15" s="1"/>
  <c r="U426" i="15"/>
  <c r="Q427" i="15"/>
  <c r="AB427" i="15" s="1"/>
  <c r="U428" i="15"/>
  <c r="Q429" i="15"/>
  <c r="AB429" i="15" s="1"/>
  <c r="U430" i="15"/>
  <c r="Q431" i="15"/>
  <c r="AB431" i="15" s="1"/>
  <c r="R432" i="15"/>
  <c r="Q432" i="15"/>
  <c r="R355" i="15"/>
  <c r="U416" i="15"/>
  <c r="U421" i="15"/>
  <c r="U427" i="15"/>
  <c r="U431" i="15"/>
  <c r="R434" i="15"/>
  <c r="Q434" i="15"/>
  <c r="U433" i="15"/>
  <c r="R436" i="15"/>
  <c r="U436" i="15" s="1"/>
  <c r="U210" i="15"/>
  <c r="Z210" i="15" s="1"/>
  <c r="U246" i="15"/>
  <c r="Z246" i="15" s="1"/>
  <c r="U279" i="15"/>
  <c r="Z279" i="15" s="1"/>
  <c r="U259" i="15"/>
  <c r="Z259" i="15" s="1"/>
  <c r="U268" i="15"/>
  <c r="Z268" i="15" s="1"/>
  <c r="U278" i="15"/>
  <c r="Z278" i="15" s="1"/>
  <c r="AB200" i="15"/>
  <c r="U200" i="15"/>
  <c r="AB255" i="15"/>
  <c r="AB317" i="15"/>
  <c r="AB319" i="15"/>
  <c r="AB361" i="15"/>
  <c r="AB191" i="15"/>
  <c r="AB267" i="15"/>
  <c r="U335" i="15"/>
  <c r="Z335" i="15" s="1"/>
  <c r="U232" i="15"/>
  <c r="Z232" i="15" s="1"/>
  <c r="U273" i="15"/>
  <c r="Z273" i="15" s="1"/>
  <c r="U327" i="15"/>
  <c r="Z327" i="15" s="1"/>
  <c r="U231" i="15"/>
  <c r="Z231" i="15" s="1"/>
  <c r="AB231" i="15"/>
  <c r="AB247" i="15"/>
  <c r="U275" i="15"/>
  <c r="Z275" i="15" s="1"/>
  <c r="AB277" i="15"/>
  <c r="U320" i="15"/>
  <c r="AB331" i="15"/>
  <c r="U331" i="15"/>
  <c r="AB373" i="15"/>
  <c r="AB265" i="15"/>
  <c r="AB326" i="15"/>
  <c r="AB192" i="15"/>
  <c r="AA310" i="15"/>
  <c r="Z310" i="15"/>
  <c r="U247" i="15"/>
  <c r="U255" i="15"/>
  <c r="AB275" i="15"/>
  <c r="U277" i="15"/>
  <c r="U317" i="15"/>
  <c r="Z317" i="15" s="1"/>
  <c r="U319" i="15"/>
  <c r="U267" i="15"/>
  <c r="U326" i="15"/>
  <c r="U192" i="15"/>
  <c r="Q309" i="15"/>
  <c r="AB310" i="15"/>
  <c r="AB384" i="15"/>
  <c r="U384" i="15"/>
  <c r="AB240" i="15"/>
  <c r="AB250" i="15"/>
  <c r="AB293" i="15"/>
  <c r="AB380" i="15"/>
  <c r="AB386" i="15"/>
  <c r="AB401" i="15"/>
  <c r="AB403" i="15"/>
  <c r="AB404" i="15"/>
  <c r="AB410" i="15"/>
  <c r="AA415" i="15"/>
  <c r="Z415" i="15"/>
  <c r="AA417" i="15"/>
  <c r="Z417" i="15"/>
  <c r="AA419" i="15"/>
  <c r="Z419" i="15"/>
  <c r="AA424" i="15"/>
  <c r="Z424" i="15"/>
  <c r="AA426" i="15"/>
  <c r="Z426" i="15"/>
  <c r="AA428" i="15"/>
  <c r="Z428" i="15"/>
  <c r="AA430" i="15"/>
  <c r="Z430" i="15"/>
  <c r="U266" i="15"/>
  <c r="U316" i="15"/>
  <c r="U361" i="15"/>
  <c r="U373" i="15"/>
  <c r="U191" i="15"/>
  <c r="U260" i="15"/>
  <c r="U265" i="15"/>
  <c r="U305" i="15"/>
  <c r="U354" i="15"/>
  <c r="R206" i="15"/>
  <c r="U206" i="15" s="1"/>
  <c r="R222" i="15"/>
  <c r="U222" i="15" s="1"/>
  <c r="R280" i="15"/>
  <c r="U280" i="15" s="1"/>
  <c r="R294" i="15"/>
  <c r="U294" i="15" s="1"/>
  <c r="R298" i="15"/>
  <c r="U298" i="15" s="1"/>
  <c r="R301" i="15"/>
  <c r="U301" i="15" s="1"/>
  <c r="R302" i="15"/>
  <c r="U302" i="15" s="1"/>
  <c r="AB314" i="15"/>
  <c r="R315" i="15"/>
  <c r="U315" i="15" s="1"/>
  <c r="R348" i="15"/>
  <c r="U348" i="15" s="1"/>
  <c r="R359" i="15"/>
  <c r="U359" i="15" s="1"/>
  <c r="R378" i="15"/>
  <c r="AB378" i="15" s="1"/>
  <c r="AB224" i="15"/>
  <c r="AB281" i="15"/>
  <c r="AB285" i="15"/>
  <c r="AB287" i="15"/>
  <c r="AB288" i="15"/>
  <c r="AB306" i="15"/>
  <c r="AB322" i="15"/>
  <c r="AB337" i="15"/>
  <c r="AB340" i="15"/>
  <c r="AB342" i="15"/>
  <c r="AB343" i="15"/>
  <c r="AB351" i="15"/>
  <c r="AB353" i="15"/>
  <c r="AB355" i="15"/>
  <c r="U355" i="15"/>
  <c r="AB364" i="15"/>
  <c r="AB366" i="15"/>
  <c r="AB367" i="15"/>
  <c r="AB371" i="15"/>
  <c r="AB375" i="15"/>
  <c r="AB377" i="15"/>
  <c r="AB383" i="15"/>
  <c r="AB392" i="15"/>
  <c r="AB393" i="15"/>
  <c r="AB407" i="15"/>
  <c r="AA416" i="15"/>
  <c r="Z416" i="15"/>
  <c r="AA421" i="15"/>
  <c r="Z421" i="15"/>
  <c r="AA427" i="15"/>
  <c r="Z427" i="15"/>
  <c r="AA431" i="15"/>
  <c r="Z431" i="15"/>
  <c r="AA433" i="15"/>
  <c r="Z433" i="15"/>
  <c r="U314" i="15"/>
  <c r="R214" i="15"/>
  <c r="AB214" i="15" s="1"/>
  <c r="U224" i="15"/>
  <c r="Q229" i="15"/>
  <c r="AB229" i="15" s="1"/>
  <c r="U240" i="15"/>
  <c r="Q241" i="15"/>
  <c r="AB241" i="15" s="1"/>
  <c r="U250" i="15"/>
  <c r="Q270" i="15"/>
  <c r="AB270" i="15" s="1"/>
  <c r="Q271" i="15"/>
  <c r="AB271" i="15" s="1"/>
  <c r="Q274" i="15"/>
  <c r="AB274" i="15" s="1"/>
  <c r="U281" i="15"/>
  <c r="Q282" i="15"/>
  <c r="AB282" i="15" s="1"/>
  <c r="U288" i="15"/>
  <c r="Q292" i="15"/>
  <c r="AB292" i="15" s="1"/>
  <c r="U293" i="15"/>
  <c r="Q297" i="15"/>
  <c r="AB297" i="15" s="1"/>
  <c r="Q299" i="15"/>
  <c r="AB299" i="15" s="1"/>
  <c r="U306" i="15"/>
  <c r="R318" i="15"/>
  <c r="AB318" i="15" s="1"/>
  <c r="U322" i="15"/>
  <c r="Q324" i="15"/>
  <c r="AB324" i="15" s="1"/>
  <c r="Q328" i="15"/>
  <c r="AB328" i="15" s="1"/>
  <c r="Q329" i="15"/>
  <c r="AB329" i="15" s="1"/>
  <c r="Q330" i="15"/>
  <c r="AB330" i="15" s="1"/>
  <c r="Q332" i="15"/>
  <c r="AB332" i="15" s="1"/>
  <c r="Q333" i="15"/>
  <c r="AB333" i="15" s="1"/>
  <c r="Q336" i="15"/>
  <c r="AB336" i="15" s="1"/>
  <c r="U343" i="15"/>
  <c r="Q344" i="15"/>
  <c r="AB344" i="15" s="1"/>
  <c r="Q345" i="15"/>
  <c r="AB345" i="15" s="1"/>
  <c r="Q346" i="15"/>
  <c r="AB346" i="15" s="1"/>
  <c r="Q347" i="15"/>
  <c r="AB347" i="15" s="1"/>
  <c r="Q349" i="15"/>
  <c r="AB349" i="15" s="1"/>
  <c r="Q356" i="15"/>
  <c r="AB356" i="15" s="1"/>
  <c r="Q358" i="15"/>
  <c r="AB358" i="15" s="1"/>
  <c r="Q360" i="15"/>
  <c r="AB360" i="15" s="1"/>
  <c r="Q362" i="15"/>
  <c r="AB362" i="15" s="1"/>
  <c r="U367" i="15"/>
  <c r="Q368" i="15"/>
  <c r="AB368" i="15" s="1"/>
  <c r="Q369" i="15"/>
  <c r="AB369" i="15" s="1"/>
  <c r="Q370" i="15"/>
  <c r="AB370" i="15" s="1"/>
  <c r="U380" i="15"/>
  <c r="Q381" i="15"/>
  <c r="AB381" i="15" s="1"/>
  <c r="U386" i="15"/>
  <c r="Q387" i="15"/>
  <c r="AB387" i="15" s="1"/>
  <c r="Q388" i="15"/>
  <c r="AB388" i="15" s="1"/>
  <c r="Q389" i="15"/>
  <c r="AB389" i="15" s="1"/>
  <c r="Q390" i="15"/>
  <c r="AB390" i="15" s="1"/>
  <c r="R391" i="15"/>
  <c r="U391" i="15" s="1"/>
  <c r="U393" i="15"/>
  <c r="Q394" i="15"/>
  <c r="AB394" i="15" s="1"/>
  <c r="Q395" i="15"/>
  <c r="AB395" i="15" s="1"/>
  <c r="Q396" i="15"/>
  <c r="AB396" i="15" s="1"/>
  <c r="Q397" i="15"/>
  <c r="AB397" i="15" s="1"/>
  <c r="Q399" i="15"/>
  <c r="AB399" i="15" s="1"/>
  <c r="Q398" i="15"/>
  <c r="AB398" i="15" s="1"/>
  <c r="Q400" i="15"/>
  <c r="AB400" i="15" s="1"/>
  <c r="U401" i="15"/>
  <c r="Q402" i="15"/>
  <c r="AB402" i="15" s="1"/>
  <c r="U404" i="15"/>
  <c r="Q405" i="15"/>
  <c r="AB405" i="15" s="1"/>
  <c r="Q406" i="15"/>
  <c r="AB406" i="15" s="1"/>
  <c r="U407" i="15"/>
  <c r="Q408" i="15"/>
  <c r="AB408" i="15" s="1"/>
  <c r="Q409" i="15"/>
  <c r="AB409" i="15" s="1"/>
  <c r="U410" i="15"/>
  <c r="Q411" i="15"/>
  <c r="AB411" i="15" s="1"/>
  <c r="Q412" i="15"/>
  <c r="AB412" i="15" s="1"/>
  <c r="AB413" i="15"/>
  <c r="R414" i="15"/>
  <c r="U414" i="15" s="1"/>
  <c r="AB422" i="15"/>
  <c r="U422" i="15"/>
  <c r="R423" i="15"/>
  <c r="U423" i="15" s="1"/>
  <c r="U229" i="15"/>
  <c r="U241" i="15"/>
  <c r="U245" i="15"/>
  <c r="U274" i="15"/>
  <c r="U282" i="15"/>
  <c r="U285" i="15"/>
  <c r="U286" i="15"/>
  <c r="U287" i="15"/>
  <c r="U292" i="15"/>
  <c r="U299" i="15"/>
  <c r="U336" i="15"/>
  <c r="U337" i="15"/>
  <c r="U338" i="15"/>
  <c r="U340" i="15"/>
  <c r="U341" i="15"/>
  <c r="U342" i="15"/>
  <c r="U349" i="15"/>
  <c r="U351" i="15"/>
  <c r="U352" i="15"/>
  <c r="U353" i="15"/>
  <c r="U362" i="15"/>
  <c r="U363" i="15"/>
  <c r="U364" i="15"/>
  <c r="U365" i="15"/>
  <c r="U366" i="15"/>
  <c r="U370" i="15"/>
  <c r="U371" i="15"/>
  <c r="U372" i="15"/>
  <c r="U375" i="15"/>
  <c r="U376" i="15"/>
  <c r="U377" i="15"/>
  <c r="U379" i="15"/>
  <c r="U381" i="15"/>
  <c r="U382" i="15"/>
  <c r="U383" i="15"/>
  <c r="U385" i="15"/>
  <c r="U392" i="15"/>
  <c r="U400" i="15"/>
  <c r="U402" i="15"/>
  <c r="U403" i="15"/>
  <c r="U406" i="15"/>
  <c r="AB420" i="15"/>
  <c r="U413" i="15"/>
  <c r="U420" i="15"/>
  <c r="AG85" i="9"/>
  <c r="AF85" i="9"/>
  <c r="AE85" i="9"/>
  <c r="AD85" i="9"/>
  <c r="AC85" i="9"/>
  <c r="U429" i="15" l="1"/>
  <c r="U425" i="15"/>
  <c r="U418" i="15"/>
  <c r="AA436" i="15"/>
  <c r="Z436" i="15"/>
  <c r="U434" i="15"/>
  <c r="U432" i="15"/>
  <c r="AB434" i="15"/>
  <c r="AB432" i="15"/>
  <c r="U409" i="15"/>
  <c r="U412" i="15"/>
  <c r="U411" i="15"/>
  <c r="U408" i="15"/>
  <c r="U405" i="15"/>
  <c r="U398" i="15"/>
  <c r="U399" i="15"/>
  <c r="U397" i="15"/>
  <c r="U396" i="15"/>
  <c r="U395" i="15"/>
  <c r="U394" i="15"/>
  <c r="U390" i="15"/>
  <c r="U389" i="15"/>
  <c r="U388" i="15"/>
  <c r="U387" i="15"/>
  <c r="U369" i="15"/>
  <c r="U368" i="15"/>
  <c r="U360" i="15"/>
  <c r="U358" i="15"/>
  <c r="U356" i="15"/>
  <c r="AA423" i="15"/>
  <c r="Z423" i="15"/>
  <c r="Z391" i="15"/>
  <c r="AA391" i="15"/>
  <c r="Z348" i="15"/>
  <c r="AA348" i="15"/>
  <c r="Z301" i="15"/>
  <c r="AA301" i="15"/>
  <c r="Z294" i="15"/>
  <c r="AA294" i="15"/>
  <c r="Z222" i="15"/>
  <c r="AA222" i="15"/>
  <c r="AA414" i="15"/>
  <c r="Z414" i="15"/>
  <c r="Z359" i="15"/>
  <c r="AA359" i="15"/>
  <c r="Z315" i="15"/>
  <c r="AA315" i="15"/>
  <c r="Z302" i="15"/>
  <c r="AA302" i="15"/>
  <c r="Z298" i="15"/>
  <c r="AA298" i="15"/>
  <c r="Z280" i="15"/>
  <c r="AA280" i="15"/>
  <c r="Z206" i="15"/>
  <c r="AA206" i="15"/>
  <c r="Z420" i="15"/>
  <c r="AA420" i="15"/>
  <c r="Z406" i="15"/>
  <c r="AA406" i="15"/>
  <c r="Z402" i="15"/>
  <c r="AA402" i="15"/>
  <c r="Z392" i="15"/>
  <c r="AA392" i="15"/>
  <c r="Z383" i="15"/>
  <c r="AA383" i="15"/>
  <c r="Z381" i="15"/>
  <c r="AA381" i="15"/>
  <c r="Z377" i="15"/>
  <c r="AA377" i="15"/>
  <c r="Z375" i="15"/>
  <c r="AA375" i="15"/>
  <c r="Z371" i="15"/>
  <c r="AA371" i="15"/>
  <c r="Z366" i="15"/>
  <c r="AA366" i="15"/>
  <c r="Z364" i="15"/>
  <c r="AA364" i="15"/>
  <c r="Z362" i="15"/>
  <c r="AA362" i="15"/>
  <c r="Z352" i="15"/>
  <c r="AA352" i="15"/>
  <c r="Z349" i="15"/>
  <c r="AA349" i="15"/>
  <c r="Z341" i="15"/>
  <c r="AA341" i="15"/>
  <c r="Z338" i="15"/>
  <c r="AA338" i="15"/>
  <c r="Z336" i="15"/>
  <c r="AA336" i="15"/>
  <c r="Z292" i="15"/>
  <c r="AA292" i="15"/>
  <c r="Z286" i="15"/>
  <c r="AA286" i="15"/>
  <c r="Z282" i="15"/>
  <c r="AA282" i="15"/>
  <c r="Z245" i="15"/>
  <c r="AA245" i="15"/>
  <c r="Z229" i="15"/>
  <c r="AA229" i="15"/>
  <c r="AB423" i="15"/>
  <c r="Z422" i="15"/>
  <c r="AA422" i="15"/>
  <c r="AB414" i="15"/>
  <c r="U347" i="15"/>
  <c r="U346" i="15"/>
  <c r="U345" i="15"/>
  <c r="U344" i="15"/>
  <c r="AA343" i="15"/>
  <c r="Z343" i="15"/>
  <c r="U333" i="15"/>
  <c r="U332" i="15"/>
  <c r="U330" i="15"/>
  <c r="U329" i="15"/>
  <c r="U328" i="15"/>
  <c r="U324" i="15"/>
  <c r="AA322" i="15"/>
  <c r="Z322" i="15"/>
  <c r="AA306" i="15"/>
  <c r="Z306" i="15"/>
  <c r="U297" i="15"/>
  <c r="AA293" i="15"/>
  <c r="Z293" i="15"/>
  <c r="AA288" i="15"/>
  <c r="Z288" i="15"/>
  <c r="AA281" i="15"/>
  <c r="Z281" i="15"/>
  <c r="U271" i="15"/>
  <c r="U270" i="15"/>
  <c r="AA250" i="15"/>
  <c r="Z250" i="15"/>
  <c r="AA240" i="15"/>
  <c r="Z240" i="15"/>
  <c r="AA224" i="15"/>
  <c r="Z224" i="15"/>
  <c r="Z314" i="15"/>
  <c r="AA314" i="15"/>
  <c r="AB391" i="15"/>
  <c r="Z354" i="15"/>
  <c r="AA354" i="15"/>
  <c r="Z265" i="15"/>
  <c r="AA265" i="15"/>
  <c r="Z373" i="15"/>
  <c r="AA373" i="15"/>
  <c r="Z316" i="15"/>
  <c r="AA316" i="15"/>
  <c r="U318" i="15"/>
  <c r="U214" i="15"/>
  <c r="Z384" i="15"/>
  <c r="AA384" i="15"/>
  <c r="U378" i="15"/>
  <c r="AB359" i="15"/>
  <c r="AB348" i="15"/>
  <c r="AB315" i="15"/>
  <c r="U309" i="15"/>
  <c r="AB309" i="15"/>
  <c r="AB302" i="15"/>
  <c r="AB301" i="15"/>
  <c r="AB298" i="15"/>
  <c r="AB294" i="15"/>
  <c r="AB280" i="15"/>
  <c r="AB222" i="15"/>
  <c r="AB206" i="15"/>
  <c r="AA192" i="15"/>
  <c r="Z192" i="15"/>
  <c r="AA267" i="15"/>
  <c r="Z267" i="15"/>
  <c r="AA319" i="15"/>
  <c r="Z319" i="15"/>
  <c r="AA277" i="15"/>
  <c r="Z277" i="15"/>
  <c r="AA255" i="15"/>
  <c r="Z255" i="15"/>
  <c r="Z331" i="15"/>
  <c r="AA331" i="15"/>
  <c r="AA320" i="15"/>
  <c r="Z320" i="15"/>
  <c r="Z413" i="15"/>
  <c r="AA413" i="15"/>
  <c r="Z409" i="15"/>
  <c r="AA409" i="15"/>
  <c r="Z403" i="15"/>
  <c r="AA403" i="15"/>
  <c r="Z400" i="15"/>
  <c r="AA400" i="15"/>
  <c r="Z385" i="15"/>
  <c r="AA385" i="15"/>
  <c r="Z382" i="15"/>
  <c r="AA382" i="15"/>
  <c r="Z379" i="15"/>
  <c r="AA379" i="15"/>
  <c r="Z376" i="15"/>
  <c r="AA376" i="15"/>
  <c r="Z372" i="15"/>
  <c r="AA372" i="15"/>
  <c r="Z370" i="15"/>
  <c r="AA370" i="15"/>
  <c r="Z365" i="15"/>
  <c r="AA365" i="15"/>
  <c r="Z363" i="15"/>
  <c r="AA363" i="15"/>
  <c r="Z353" i="15"/>
  <c r="AA353" i="15"/>
  <c r="Z351" i="15"/>
  <c r="AA351" i="15"/>
  <c r="Z342" i="15"/>
  <c r="AA342" i="15"/>
  <c r="Z340" i="15"/>
  <c r="AA340" i="15"/>
  <c r="Z337" i="15"/>
  <c r="AA337" i="15"/>
  <c r="Z299" i="15"/>
  <c r="AA299" i="15"/>
  <c r="Z287" i="15"/>
  <c r="AA287" i="15"/>
  <c r="Z285" i="15"/>
  <c r="AA285" i="15"/>
  <c r="Z274" i="15"/>
  <c r="AA274" i="15"/>
  <c r="Z241" i="15"/>
  <c r="AA241" i="15"/>
  <c r="AA412" i="15"/>
  <c r="Z412" i="15"/>
  <c r="AA411" i="15"/>
  <c r="Z411" i="15"/>
  <c r="AA410" i="15"/>
  <c r="Z410" i="15"/>
  <c r="AA408" i="15"/>
  <c r="Z408" i="15"/>
  <c r="AA407" i="15"/>
  <c r="Z407" i="15"/>
  <c r="AA405" i="15"/>
  <c r="Z405" i="15"/>
  <c r="AA404" i="15"/>
  <c r="Z404" i="15"/>
  <c r="AA401" i="15"/>
  <c r="Z401" i="15"/>
  <c r="AA398" i="15"/>
  <c r="Z398" i="15"/>
  <c r="AA399" i="15"/>
  <c r="Z399" i="15"/>
  <c r="AA397" i="15"/>
  <c r="Z397" i="15"/>
  <c r="AA396" i="15"/>
  <c r="Z396" i="15"/>
  <c r="AA395" i="15"/>
  <c r="Z395" i="15"/>
  <c r="AA394" i="15"/>
  <c r="Z394" i="15"/>
  <c r="AA393" i="15"/>
  <c r="Z393" i="15"/>
  <c r="AA390" i="15"/>
  <c r="Z390" i="15"/>
  <c r="AA389" i="15"/>
  <c r="Z389" i="15"/>
  <c r="AA388" i="15"/>
  <c r="Z388" i="15"/>
  <c r="AA387" i="15"/>
  <c r="Z387" i="15"/>
  <c r="AA386" i="15"/>
  <c r="Z386" i="15"/>
  <c r="AA380" i="15"/>
  <c r="Z380" i="15"/>
  <c r="AA369" i="15"/>
  <c r="Z369" i="15"/>
  <c r="AA368" i="15"/>
  <c r="Z368" i="15"/>
  <c r="AA367" i="15"/>
  <c r="Z367" i="15"/>
  <c r="AA360" i="15"/>
  <c r="Z360" i="15"/>
  <c r="AA358" i="15"/>
  <c r="Z358" i="15"/>
  <c r="AA356" i="15"/>
  <c r="Z356" i="15"/>
  <c r="AA355" i="15"/>
  <c r="Z355" i="15"/>
  <c r="Z305" i="15"/>
  <c r="AA305" i="15"/>
  <c r="Z260" i="15"/>
  <c r="AA260" i="15"/>
  <c r="Z191" i="15"/>
  <c r="AA191" i="15"/>
  <c r="Z361" i="15"/>
  <c r="AA361" i="15"/>
  <c r="Z266" i="15"/>
  <c r="AA266" i="15"/>
  <c r="AA326" i="15"/>
  <c r="Z326" i="15"/>
  <c r="AA247" i="15"/>
  <c r="Z247" i="15"/>
  <c r="Z200" i="15"/>
  <c r="AA200" i="15"/>
  <c r="Z81" i="9"/>
  <c r="Z425" i="15" l="1"/>
  <c r="AA425" i="15"/>
  <c r="Z418" i="15"/>
  <c r="AA418" i="15"/>
  <c r="Z429" i="15"/>
  <c r="AA429" i="15"/>
  <c r="Z434" i="15"/>
  <c r="AA434" i="15"/>
  <c r="Z432" i="15"/>
  <c r="AA432" i="15"/>
  <c r="AA309" i="15"/>
  <c r="Z309" i="15"/>
  <c r="AA378" i="15"/>
  <c r="Z378" i="15"/>
  <c r="Z318" i="15"/>
  <c r="AA318" i="15"/>
  <c r="AA271" i="15"/>
  <c r="Z271" i="15"/>
  <c r="AA324" i="15"/>
  <c r="Z324" i="15"/>
  <c r="AA329" i="15"/>
  <c r="Z329" i="15"/>
  <c r="AA332" i="15"/>
  <c r="Z332" i="15"/>
  <c r="AA344" i="15"/>
  <c r="Z344" i="15"/>
  <c r="AA346" i="15"/>
  <c r="Z346" i="15"/>
  <c r="Z214" i="15"/>
  <c r="AA214" i="15"/>
  <c r="AA270" i="15"/>
  <c r="Z270" i="15"/>
  <c r="AA297" i="15"/>
  <c r="Z297" i="15"/>
  <c r="AA328" i="15"/>
  <c r="Z328" i="15"/>
  <c r="AA330" i="15"/>
  <c r="Z330" i="15"/>
  <c r="AA333" i="15"/>
  <c r="Z333" i="15"/>
  <c r="AA345" i="15"/>
  <c r="Z345" i="15"/>
  <c r="AA347" i="15"/>
  <c r="Z347" i="15"/>
  <c r="AA8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2" i="9"/>
  <c r="T81" i="9" l="1"/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501" i="14"/>
  <c r="E502" i="14"/>
  <c r="E503" i="14"/>
  <c r="E504" i="14"/>
  <c r="E505" i="14"/>
  <c r="E506" i="14"/>
  <c r="E507" i="14"/>
  <c r="E508" i="14"/>
  <c r="E509" i="14"/>
  <c r="E510" i="14"/>
  <c r="E511" i="14"/>
  <c r="E512" i="14"/>
  <c r="E513" i="14"/>
  <c r="E514" i="14"/>
  <c r="E515" i="14"/>
  <c r="E516" i="14"/>
  <c r="E517" i="14"/>
  <c r="E518" i="14"/>
  <c r="E519" i="14"/>
  <c r="E520" i="14"/>
  <c r="E521" i="14"/>
  <c r="E522" i="14"/>
  <c r="E523" i="14"/>
  <c r="E524" i="14"/>
  <c r="E525" i="14"/>
  <c r="E526" i="14"/>
  <c r="E527" i="14"/>
  <c r="E528" i="14"/>
  <c r="E529" i="14"/>
  <c r="E530" i="14"/>
  <c r="E531" i="14"/>
  <c r="E532" i="14"/>
  <c r="E533" i="14"/>
  <c r="E534" i="14"/>
  <c r="E535" i="14"/>
  <c r="E536" i="14"/>
  <c r="E537" i="14"/>
  <c r="E538" i="14"/>
  <c r="E539" i="14"/>
  <c r="E540" i="14"/>
  <c r="E541" i="14"/>
  <c r="E542" i="14"/>
  <c r="E543" i="14"/>
  <c r="E544" i="14"/>
  <c r="E545" i="14"/>
  <c r="E546" i="14"/>
  <c r="E547" i="14"/>
  <c r="E548" i="14"/>
  <c r="E549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69" i="14"/>
  <c r="E570" i="14"/>
  <c r="E571" i="14"/>
  <c r="E572" i="14"/>
  <c r="E573" i="14"/>
  <c r="E574" i="14"/>
  <c r="E575" i="14"/>
  <c r="E576" i="14"/>
  <c r="E577" i="14"/>
  <c r="E578" i="14"/>
  <c r="E579" i="14"/>
  <c r="E580" i="14"/>
  <c r="E581" i="14"/>
  <c r="E582" i="14"/>
  <c r="E583" i="14"/>
  <c r="E584" i="14"/>
  <c r="E585" i="14"/>
  <c r="E586" i="14"/>
  <c r="E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2" i="14"/>
  <c r="F103" i="11"/>
  <c r="C3" i="13" l="1"/>
  <c r="D3" i="13"/>
  <c r="F3" i="13"/>
  <c r="G3" i="13"/>
  <c r="J3" i="13"/>
  <c r="C4" i="13"/>
  <c r="D4" i="13"/>
  <c r="F4" i="13"/>
  <c r="G4" i="13"/>
  <c r="J4" i="13"/>
  <c r="C5" i="13"/>
  <c r="D5" i="13"/>
  <c r="F5" i="13"/>
  <c r="G5" i="13"/>
  <c r="J5" i="13"/>
  <c r="C6" i="13"/>
  <c r="D6" i="13"/>
  <c r="F6" i="13"/>
  <c r="G6" i="13"/>
  <c r="J6" i="13"/>
  <c r="C7" i="13"/>
  <c r="D7" i="13"/>
  <c r="F7" i="13"/>
  <c r="G7" i="13"/>
  <c r="J7" i="13"/>
  <c r="C8" i="13"/>
  <c r="D8" i="13"/>
  <c r="F8" i="13"/>
  <c r="G8" i="13"/>
  <c r="J8" i="13"/>
  <c r="C9" i="13"/>
  <c r="D9" i="13"/>
  <c r="F9" i="13"/>
  <c r="G9" i="13"/>
  <c r="J9" i="13"/>
  <c r="C10" i="13"/>
  <c r="D10" i="13"/>
  <c r="F10" i="13"/>
  <c r="G10" i="13"/>
  <c r="J10" i="13"/>
  <c r="C11" i="13"/>
  <c r="D11" i="13"/>
  <c r="F11" i="13"/>
  <c r="G11" i="13"/>
  <c r="J11" i="13"/>
  <c r="C12" i="13"/>
  <c r="D12" i="13"/>
  <c r="F12" i="13"/>
  <c r="G12" i="13"/>
  <c r="J12" i="13"/>
  <c r="C13" i="13"/>
  <c r="D13" i="13"/>
  <c r="F13" i="13"/>
  <c r="G13" i="13"/>
  <c r="J13" i="13"/>
  <c r="C14" i="13"/>
  <c r="D14" i="13"/>
  <c r="F14" i="13"/>
  <c r="G14" i="13"/>
  <c r="J14" i="13"/>
  <c r="C15" i="13"/>
  <c r="D15" i="13"/>
  <c r="F15" i="13"/>
  <c r="G15" i="13"/>
  <c r="J15" i="13"/>
  <c r="C16" i="13"/>
  <c r="D16" i="13"/>
  <c r="F16" i="13"/>
  <c r="G16" i="13"/>
  <c r="J16" i="13"/>
  <c r="C17" i="13"/>
  <c r="D17" i="13"/>
  <c r="F17" i="13"/>
  <c r="G17" i="13"/>
  <c r="J17" i="13"/>
  <c r="C18" i="13"/>
  <c r="D18" i="13"/>
  <c r="F18" i="13"/>
  <c r="G18" i="13"/>
  <c r="J18" i="13"/>
  <c r="C19" i="13"/>
  <c r="D19" i="13"/>
  <c r="F19" i="13"/>
  <c r="G19" i="13"/>
  <c r="J19" i="13"/>
  <c r="C20" i="13"/>
  <c r="D20" i="13"/>
  <c r="F20" i="13"/>
  <c r="G20" i="13"/>
  <c r="J20" i="13"/>
  <c r="C21" i="13"/>
  <c r="D21" i="13"/>
  <c r="F21" i="13"/>
  <c r="G21" i="13"/>
  <c r="J21" i="13"/>
  <c r="C22" i="13"/>
  <c r="D22" i="13"/>
  <c r="F22" i="13"/>
  <c r="G22" i="13"/>
  <c r="J22" i="13"/>
  <c r="C23" i="13"/>
  <c r="D23" i="13"/>
  <c r="F23" i="13"/>
  <c r="G23" i="13"/>
  <c r="J23" i="13"/>
  <c r="C24" i="13"/>
  <c r="D24" i="13"/>
  <c r="F24" i="13"/>
  <c r="G24" i="13"/>
  <c r="J24" i="13"/>
  <c r="C25" i="13"/>
  <c r="D25" i="13"/>
  <c r="F25" i="13"/>
  <c r="G25" i="13"/>
  <c r="J25" i="13"/>
  <c r="C26" i="13"/>
  <c r="D26" i="13"/>
  <c r="F26" i="13"/>
  <c r="G26" i="13"/>
  <c r="J26" i="13"/>
  <c r="C27" i="13"/>
  <c r="D27" i="13"/>
  <c r="F27" i="13"/>
  <c r="G27" i="13"/>
  <c r="J27" i="13"/>
  <c r="C28" i="13"/>
  <c r="D28" i="13"/>
  <c r="F28" i="13"/>
  <c r="G28" i="13"/>
  <c r="J28" i="13"/>
  <c r="C29" i="13"/>
  <c r="D29" i="13"/>
  <c r="F29" i="13"/>
  <c r="G29" i="13"/>
  <c r="J29" i="13"/>
  <c r="C30" i="13"/>
  <c r="D30" i="13"/>
  <c r="F30" i="13"/>
  <c r="G30" i="13"/>
  <c r="J30" i="13"/>
  <c r="C31" i="13"/>
  <c r="D31" i="13"/>
  <c r="F31" i="13"/>
  <c r="G31" i="13"/>
  <c r="J31" i="13"/>
  <c r="C32" i="13"/>
  <c r="D32" i="13"/>
  <c r="F32" i="13"/>
  <c r="G32" i="13"/>
  <c r="J32" i="13"/>
  <c r="C33" i="13"/>
  <c r="D33" i="13"/>
  <c r="F33" i="13"/>
  <c r="G33" i="13"/>
  <c r="J33" i="13"/>
  <c r="C34" i="13"/>
  <c r="D34" i="13"/>
  <c r="F34" i="13"/>
  <c r="G34" i="13"/>
  <c r="J34" i="13"/>
  <c r="C35" i="13"/>
  <c r="D35" i="13"/>
  <c r="F35" i="13"/>
  <c r="G35" i="13"/>
  <c r="J35" i="13"/>
  <c r="C36" i="13"/>
  <c r="D36" i="13"/>
  <c r="F36" i="13"/>
  <c r="G36" i="13"/>
  <c r="J36" i="13"/>
  <c r="C37" i="13"/>
  <c r="D37" i="13"/>
  <c r="F37" i="13"/>
  <c r="G37" i="13"/>
  <c r="J37" i="13"/>
  <c r="C38" i="13"/>
  <c r="D38" i="13"/>
  <c r="F38" i="13"/>
  <c r="G38" i="13"/>
  <c r="J38" i="13"/>
  <c r="C39" i="13"/>
  <c r="D39" i="13"/>
  <c r="F39" i="13"/>
  <c r="G39" i="13"/>
  <c r="J39" i="13"/>
  <c r="C40" i="13"/>
  <c r="D40" i="13"/>
  <c r="F40" i="13"/>
  <c r="G40" i="13"/>
  <c r="J40" i="13"/>
  <c r="C41" i="13"/>
  <c r="D41" i="13"/>
  <c r="F41" i="13"/>
  <c r="G41" i="13"/>
  <c r="J41" i="13"/>
  <c r="C42" i="13"/>
  <c r="D42" i="13"/>
  <c r="F42" i="13"/>
  <c r="G42" i="13"/>
  <c r="J42" i="13"/>
  <c r="C43" i="13"/>
  <c r="D43" i="13"/>
  <c r="F43" i="13"/>
  <c r="G43" i="13"/>
  <c r="J43" i="13"/>
  <c r="C44" i="13"/>
  <c r="D44" i="13"/>
  <c r="F44" i="13"/>
  <c r="G44" i="13"/>
  <c r="J44" i="13"/>
  <c r="C45" i="13"/>
  <c r="D45" i="13"/>
  <c r="F45" i="13"/>
  <c r="G45" i="13"/>
  <c r="J45" i="13"/>
  <c r="C46" i="13"/>
  <c r="D46" i="13"/>
  <c r="F46" i="13"/>
  <c r="G46" i="13"/>
  <c r="J46" i="13"/>
  <c r="C47" i="13"/>
  <c r="D47" i="13"/>
  <c r="F47" i="13"/>
  <c r="G47" i="13"/>
  <c r="J47" i="13"/>
  <c r="C48" i="13"/>
  <c r="D48" i="13"/>
  <c r="F48" i="13"/>
  <c r="G48" i="13"/>
  <c r="J48" i="13"/>
  <c r="C49" i="13"/>
  <c r="D49" i="13"/>
  <c r="F49" i="13"/>
  <c r="G49" i="13"/>
  <c r="J49" i="13"/>
  <c r="C50" i="13"/>
  <c r="D50" i="13"/>
  <c r="F50" i="13"/>
  <c r="G50" i="13"/>
  <c r="J50" i="13"/>
  <c r="C51" i="13"/>
  <c r="D51" i="13"/>
  <c r="F51" i="13"/>
  <c r="G51" i="13"/>
  <c r="J51" i="13"/>
  <c r="C52" i="13"/>
  <c r="D52" i="13"/>
  <c r="F52" i="13"/>
  <c r="G52" i="13"/>
  <c r="J52" i="13"/>
  <c r="C53" i="13"/>
  <c r="D53" i="13"/>
  <c r="F53" i="13"/>
  <c r="G53" i="13"/>
  <c r="J53" i="13"/>
  <c r="C54" i="13"/>
  <c r="D54" i="13"/>
  <c r="F54" i="13"/>
  <c r="G54" i="13"/>
  <c r="J54" i="13"/>
  <c r="C55" i="13"/>
  <c r="D55" i="13"/>
  <c r="F55" i="13"/>
  <c r="G55" i="13"/>
  <c r="J55" i="13"/>
  <c r="C56" i="13"/>
  <c r="D56" i="13"/>
  <c r="F56" i="13"/>
  <c r="G56" i="13"/>
  <c r="J56" i="13"/>
  <c r="C57" i="13"/>
  <c r="D57" i="13"/>
  <c r="F57" i="13"/>
  <c r="G57" i="13"/>
  <c r="J57" i="13"/>
  <c r="J589" i="13"/>
  <c r="G589" i="13"/>
  <c r="F589" i="13"/>
  <c r="D589" i="13"/>
  <c r="C589" i="13"/>
  <c r="J588" i="13"/>
  <c r="G588" i="13"/>
  <c r="F588" i="13"/>
  <c r="D588" i="13"/>
  <c r="C588" i="13"/>
  <c r="J586" i="13"/>
  <c r="G586" i="13"/>
  <c r="F586" i="13"/>
  <c r="D586" i="13"/>
  <c r="C586" i="13"/>
  <c r="J580" i="13"/>
  <c r="G580" i="13"/>
  <c r="F580" i="13"/>
  <c r="D580" i="13"/>
  <c r="C580" i="13"/>
  <c r="J573" i="13"/>
  <c r="G573" i="13"/>
  <c r="F573" i="13"/>
  <c r="D573" i="13"/>
  <c r="C573" i="13"/>
  <c r="J565" i="13"/>
  <c r="G565" i="13"/>
  <c r="F565" i="13"/>
  <c r="D565" i="13"/>
  <c r="C565" i="13"/>
  <c r="J564" i="13"/>
  <c r="G564" i="13"/>
  <c r="F564" i="13"/>
  <c r="D564" i="13"/>
  <c r="C564" i="13"/>
  <c r="J563" i="13"/>
  <c r="G563" i="13"/>
  <c r="F563" i="13"/>
  <c r="D563" i="13"/>
  <c r="C563" i="13"/>
  <c r="J560" i="13"/>
  <c r="G560" i="13"/>
  <c r="F560" i="13"/>
  <c r="D560" i="13"/>
  <c r="C560" i="13"/>
  <c r="X549" i="13"/>
  <c r="J549" i="13"/>
  <c r="G549" i="13"/>
  <c r="F549" i="13"/>
  <c r="D549" i="13"/>
  <c r="C549" i="13"/>
  <c r="X548" i="13"/>
  <c r="J548" i="13"/>
  <c r="G548" i="13"/>
  <c r="F548" i="13"/>
  <c r="D548" i="13"/>
  <c r="C548" i="13"/>
  <c r="X547" i="13"/>
  <c r="J547" i="13"/>
  <c r="G547" i="13"/>
  <c r="F547" i="13"/>
  <c r="D547" i="13"/>
  <c r="C547" i="13"/>
  <c r="X546" i="13"/>
  <c r="J546" i="13"/>
  <c r="G546" i="13"/>
  <c r="F546" i="13"/>
  <c r="D546" i="13"/>
  <c r="C546" i="13"/>
  <c r="X545" i="13"/>
  <c r="J545" i="13"/>
  <c r="G545" i="13"/>
  <c r="F545" i="13"/>
  <c r="D545" i="13"/>
  <c r="C545" i="13"/>
  <c r="M544" i="13"/>
  <c r="X544" i="13" s="1"/>
  <c r="J544" i="13"/>
  <c r="G544" i="13"/>
  <c r="F544" i="13"/>
  <c r="D544" i="13"/>
  <c r="X543" i="13"/>
  <c r="J543" i="13"/>
  <c r="G543" i="13"/>
  <c r="F543" i="13"/>
  <c r="D543" i="13"/>
  <c r="C543" i="13"/>
  <c r="X541" i="13"/>
  <c r="J541" i="13"/>
  <c r="G541" i="13"/>
  <c r="F541" i="13"/>
  <c r="D541" i="13"/>
  <c r="C541" i="13"/>
  <c r="X540" i="13"/>
  <c r="J540" i="13"/>
  <c r="G540" i="13"/>
  <c r="F540" i="13"/>
  <c r="D540" i="13"/>
  <c r="C540" i="13"/>
  <c r="X539" i="13"/>
  <c r="J539" i="13"/>
  <c r="G539" i="13"/>
  <c r="F539" i="13"/>
  <c r="D539" i="13"/>
  <c r="C539" i="13"/>
  <c r="X538" i="13"/>
  <c r="J538" i="13"/>
  <c r="G538" i="13"/>
  <c r="F538" i="13"/>
  <c r="D538" i="13"/>
  <c r="C538" i="13"/>
  <c r="X537" i="13"/>
  <c r="J537" i="13"/>
  <c r="G537" i="13"/>
  <c r="F537" i="13"/>
  <c r="D537" i="13"/>
  <c r="C537" i="13"/>
  <c r="X536" i="13"/>
  <c r="J536" i="13"/>
  <c r="G536" i="13"/>
  <c r="F536" i="13"/>
  <c r="D536" i="13"/>
  <c r="X535" i="13"/>
  <c r="J535" i="13"/>
  <c r="G535" i="13"/>
  <c r="F535" i="13"/>
  <c r="D535" i="13"/>
  <c r="C535" i="13"/>
  <c r="X534" i="13"/>
  <c r="J534" i="13"/>
  <c r="G534" i="13"/>
  <c r="F534" i="13"/>
  <c r="D534" i="13"/>
  <c r="X533" i="13"/>
  <c r="J533" i="13"/>
  <c r="G533" i="13"/>
  <c r="F533" i="13"/>
  <c r="D533" i="13"/>
  <c r="C533" i="13"/>
  <c r="X532" i="13"/>
  <c r="J532" i="13"/>
  <c r="G532" i="13"/>
  <c r="F532" i="13"/>
  <c r="D532" i="13"/>
  <c r="C532" i="13"/>
  <c r="J531" i="13"/>
  <c r="G531" i="13"/>
  <c r="F531" i="13"/>
  <c r="D531" i="13"/>
  <c r="C531" i="13"/>
  <c r="X530" i="13"/>
  <c r="J530" i="13"/>
  <c r="G530" i="13"/>
  <c r="F530" i="13"/>
  <c r="D530" i="13"/>
  <c r="C530" i="13"/>
  <c r="X529" i="13"/>
  <c r="J529" i="13"/>
  <c r="G529" i="13"/>
  <c r="F529" i="13"/>
  <c r="D529" i="13"/>
  <c r="C529" i="13"/>
  <c r="X528" i="13"/>
  <c r="J528" i="13"/>
  <c r="G528" i="13"/>
  <c r="F528" i="13"/>
  <c r="D528" i="13"/>
  <c r="C528" i="13"/>
  <c r="X527" i="13"/>
  <c r="J527" i="13"/>
  <c r="G527" i="13"/>
  <c r="F527" i="13"/>
  <c r="D527" i="13"/>
  <c r="C527" i="13"/>
  <c r="X526" i="13"/>
  <c r="J526" i="13"/>
  <c r="G526" i="13"/>
  <c r="F526" i="13"/>
  <c r="D526" i="13"/>
  <c r="C526" i="13"/>
  <c r="X525" i="13"/>
  <c r="J525" i="13"/>
  <c r="G525" i="13"/>
  <c r="F525" i="13"/>
  <c r="D525" i="13"/>
  <c r="C525" i="13"/>
  <c r="X524" i="13"/>
  <c r="J524" i="13"/>
  <c r="G524" i="13"/>
  <c r="F524" i="13"/>
  <c r="D524" i="13"/>
  <c r="C524" i="13"/>
  <c r="X523" i="13"/>
  <c r="J523" i="13"/>
  <c r="G523" i="13"/>
  <c r="F523" i="13"/>
  <c r="D523" i="13"/>
  <c r="C523" i="13"/>
  <c r="X522" i="13"/>
  <c r="J522" i="13"/>
  <c r="G522" i="13"/>
  <c r="F522" i="13"/>
  <c r="D522" i="13"/>
  <c r="C522" i="13"/>
  <c r="X521" i="13"/>
  <c r="J521" i="13"/>
  <c r="G521" i="13"/>
  <c r="F521" i="13"/>
  <c r="D521" i="13"/>
  <c r="C521" i="13"/>
  <c r="X519" i="13"/>
  <c r="J519" i="13"/>
  <c r="G519" i="13"/>
  <c r="F519" i="13"/>
  <c r="D519" i="13"/>
  <c r="C519" i="13"/>
  <c r="X518" i="13"/>
  <c r="J518" i="13"/>
  <c r="G518" i="13"/>
  <c r="F518" i="13"/>
  <c r="D518" i="13"/>
  <c r="C518" i="13"/>
  <c r="X517" i="13"/>
  <c r="J517" i="13"/>
  <c r="G517" i="13"/>
  <c r="F517" i="13"/>
  <c r="D517" i="13"/>
  <c r="C517" i="13"/>
  <c r="X516" i="13"/>
  <c r="J516" i="13"/>
  <c r="G516" i="13"/>
  <c r="F516" i="13"/>
  <c r="D516" i="13"/>
  <c r="C516" i="13"/>
  <c r="X515" i="13"/>
  <c r="J515" i="13"/>
  <c r="G515" i="13"/>
  <c r="F515" i="13"/>
  <c r="D515" i="13"/>
  <c r="C515" i="13"/>
  <c r="X514" i="13"/>
  <c r="J514" i="13"/>
  <c r="G514" i="13"/>
  <c r="F514" i="13"/>
  <c r="D514" i="13"/>
  <c r="C514" i="13"/>
  <c r="X513" i="13"/>
  <c r="J513" i="13"/>
  <c r="G513" i="13"/>
  <c r="F513" i="13"/>
  <c r="D513" i="13"/>
  <c r="C513" i="13"/>
  <c r="X512" i="13"/>
  <c r="J512" i="13"/>
  <c r="G512" i="13"/>
  <c r="F512" i="13"/>
  <c r="D512" i="13"/>
  <c r="C512" i="13"/>
  <c r="X511" i="13"/>
  <c r="J511" i="13"/>
  <c r="G511" i="13"/>
  <c r="F511" i="13"/>
  <c r="D511" i="13"/>
  <c r="C511" i="13"/>
  <c r="X510" i="13"/>
  <c r="J510" i="13"/>
  <c r="G510" i="13"/>
  <c r="F510" i="13"/>
  <c r="D510" i="13"/>
  <c r="C510" i="13"/>
  <c r="X509" i="13"/>
  <c r="J509" i="13"/>
  <c r="G509" i="13"/>
  <c r="F509" i="13"/>
  <c r="D509" i="13"/>
  <c r="C509" i="13"/>
  <c r="X508" i="13"/>
  <c r="J508" i="13"/>
  <c r="G508" i="13"/>
  <c r="F508" i="13"/>
  <c r="D508" i="13"/>
  <c r="C508" i="13"/>
  <c r="X507" i="13"/>
  <c r="J507" i="13"/>
  <c r="G507" i="13"/>
  <c r="F507" i="13"/>
  <c r="D507" i="13"/>
  <c r="C507" i="13"/>
  <c r="X506" i="13"/>
  <c r="J506" i="13"/>
  <c r="G506" i="13"/>
  <c r="F506" i="13"/>
  <c r="D506" i="13"/>
  <c r="C506" i="13"/>
  <c r="X505" i="13"/>
  <c r="J505" i="13"/>
  <c r="G505" i="13"/>
  <c r="F505" i="13"/>
  <c r="D505" i="13"/>
  <c r="C505" i="13"/>
  <c r="X504" i="13"/>
  <c r="J504" i="13"/>
  <c r="G504" i="13"/>
  <c r="F504" i="13"/>
  <c r="D504" i="13"/>
  <c r="C504" i="13"/>
  <c r="X503" i="13"/>
  <c r="J503" i="13"/>
  <c r="G503" i="13"/>
  <c r="F503" i="13"/>
  <c r="D503" i="13"/>
  <c r="C503" i="13"/>
  <c r="X502" i="13"/>
  <c r="J502" i="13"/>
  <c r="G502" i="13"/>
  <c r="F502" i="13"/>
  <c r="D502" i="13"/>
  <c r="C502" i="13"/>
  <c r="X501" i="13"/>
  <c r="J501" i="13"/>
  <c r="G501" i="13"/>
  <c r="F501" i="13"/>
  <c r="D501" i="13"/>
  <c r="C501" i="13"/>
  <c r="X500" i="13"/>
  <c r="J500" i="13"/>
  <c r="G500" i="13"/>
  <c r="F500" i="13"/>
  <c r="D500" i="13"/>
  <c r="C500" i="13"/>
  <c r="X498" i="13"/>
  <c r="J498" i="13"/>
  <c r="G498" i="13"/>
  <c r="F498" i="13"/>
  <c r="D498" i="13"/>
  <c r="C498" i="13"/>
  <c r="X497" i="13"/>
  <c r="J497" i="13"/>
  <c r="G497" i="13"/>
  <c r="F497" i="13"/>
  <c r="D497" i="13"/>
  <c r="C497" i="13"/>
  <c r="X496" i="13"/>
  <c r="J496" i="13"/>
  <c r="G496" i="13"/>
  <c r="F496" i="13"/>
  <c r="D496" i="13"/>
  <c r="C496" i="13"/>
  <c r="X495" i="13"/>
  <c r="J495" i="13"/>
  <c r="G495" i="13"/>
  <c r="F495" i="13"/>
  <c r="D495" i="13"/>
  <c r="C495" i="13"/>
  <c r="X494" i="13"/>
  <c r="J494" i="13"/>
  <c r="G494" i="13"/>
  <c r="F494" i="13"/>
  <c r="D494" i="13"/>
  <c r="C494" i="13"/>
  <c r="X493" i="13"/>
  <c r="J493" i="13"/>
  <c r="G493" i="13"/>
  <c r="F493" i="13"/>
  <c r="D493" i="13"/>
  <c r="C493" i="13"/>
  <c r="X492" i="13"/>
  <c r="J492" i="13"/>
  <c r="G492" i="13"/>
  <c r="F492" i="13"/>
  <c r="D492" i="13"/>
  <c r="C492" i="13"/>
  <c r="X491" i="13"/>
  <c r="J491" i="13"/>
  <c r="G491" i="13"/>
  <c r="F491" i="13"/>
  <c r="D491" i="13"/>
  <c r="C491" i="13"/>
  <c r="X490" i="13"/>
  <c r="J490" i="13"/>
  <c r="G490" i="13"/>
  <c r="F490" i="13"/>
  <c r="D490" i="13"/>
  <c r="C490" i="13"/>
  <c r="X489" i="13"/>
  <c r="J489" i="13"/>
  <c r="G489" i="13"/>
  <c r="F489" i="13"/>
  <c r="D489" i="13"/>
  <c r="C489" i="13"/>
  <c r="X487" i="13"/>
  <c r="J487" i="13"/>
  <c r="G487" i="13"/>
  <c r="F487" i="13"/>
  <c r="D487" i="13"/>
  <c r="C487" i="13"/>
  <c r="X486" i="13"/>
  <c r="J486" i="13"/>
  <c r="G486" i="13"/>
  <c r="F486" i="13"/>
  <c r="D486" i="13"/>
  <c r="C486" i="13"/>
  <c r="M485" i="13"/>
  <c r="X485" i="13" s="1"/>
  <c r="J485" i="13"/>
  <c r="G485" i="13"/>
  <c r="F485" i="13"/>
  <c r="D485" i="13"/>
  <c r="X484" i="13"/>
  <c r="J484" i="13"/>
  <c r="G484" i="13"/>
  <c r="F484" i="13"/>
  <c r="D484" i="13"/>
  <c r="C484" i="13"/>
  <c r="X483" i="13"/>
  <c r="J483" i="13"/>
  <c r="G483" i="13"/>
  <c r="F483" i="13"/>
  <c r="D483" i="13"/>
  <c r="C483" i="13"/>
  <c r="X482" i="13"/>
  <c r="J482" i="13"/>
  <c r="G482" i="13"/>
  <c r="F482" i="13"/>
  <c r="D482" i="13"/>
  <c r="C482" i="13"/>
  <c r="X481" i="13"/>
  <c r="J481" i="13"/>
  <c r="G481" i="13"/>
  <c r="F481" i="13"/>
  <c r="D481" i="13"/>
  <c r="C481" i="13"/>
  <c r="X480" i="13"/>
  <c r="J480" i="13"/>
  <c r="G480" i="13"/>
  <c r="F480" i="13"/>
  <c r="D480" i="13"/>
  <c r="C480" i="13"/>
  <c r="X479" i="13"/>
  <c r="J479" i="13"/>
  <c r="G479" i="13"/>
  <c r="F479" i="13"/>
  <c r="D479" i="13"/>
  <c r="C479" i="13"/>
  <c r="X478" i="13"/>
  <c r="J478" i="13"/>
  <c r="G478" i="13"/>
  <c r="F478" i="13"/>
  <c r="D478" i="13"/>
  <c r="C478" i="13"/>
  <c r="X476" i="13"/>
  <c r="J476" i="13"/>
  <c r="G476" i="13"/>
  <c r="F476" i="13"/>
  <c r="D476" i="13"/>
  <c r="C476" i="13"/>
  <c r="X475" i="13"/>
  <c r="J475" i="13"/>
  <c r="G475" i="13"/>
  <c r="F475" i="13"/>
  <c r="D475" i="13"/>
  <c r="C475" i="13"/>
  <c r="X474" i="13"/>
  <c r="J474" i="13"/>
  <c r="G474" i="13"/>
  <c r="F474" i="13"/>
  <c r="D474" i="13"/>
  <c r="C474" i="13"/>
  <c r="X473" i="13"/>
  <c r="J473" i="13"/>
  <c r="G473" i="13"/>
  <c r="F473" i="13"/>
  <c r="D473" i="13"/>
  <c r="C473" i="13"/>
  <c r="X472" i="13"/>
  <c r="J472" i="13"/>
  <c r="G472" i="13"/>
  <c r="F472" i="13"/>
  <c r="D472" i="13"/>
  <c r="C472" i="13"/>
  <c r="X471" i="13"/>
  <c r="J471" i="13"/>
  <c r="G471" i="13"/>
  <c r="F471" i="13"/>
  <c r="D471" i="13"/>
  <c r="C471" i="13"/>
  <c r="X470" i="13"/>
  <c r="J470" i="13"/>
  <c r="G470" i="13"/>
  <c r="F470" i="13"/>
  <c r="D470" i="13"/>
  <c r="C470" i="13"/>
  <c r="X469" i="13"/>
  <c r="J469" i="13"/>
  <c r="G469" i="13"/>
  <c r="F469" i="13"/>
  <c r="D469" i="13"/>
  <c r="C469" i="13"/>
  <c r="X468" i="13"/>
  <c r="J468" i="13"/>
  <c r="G468" i="13"/>
  <c r="F468" i="13"/>
  <c r="D468" i="13"/>
  <c r="C468" i="13"/>
  <c r="X467" i="13"/>
  <c r="J467" i="13"/>
  <c r="G467" i="13"/>
  <c r="F467" i="13"/>
  <c r="D467" i="13"/>
  <c r="C467" i="13"/>
  <c r="J466" i="13"/>
  <c r="G466" i="13"/>
  <c r="F466" i="13"/>
  <c r="D466" i="13"/>
  <c r="C466" i="13"/>
  <c r="X465" i="13"/>
  <c r="J465" i="13"/>
  <c r="G465" i="13"/>
  <c r="F465" i="13"/>
  <c r="D465" i="13"/>
  <c r="C465" i="13"/>
  <c r="X464" i="13"/>
  <c r="J464" i="13"/>
  <c r="G464" i="13"/>
  <c r="F464" i="13"/>
  <c r="D464" i="13"/>
  <c r="C464" i="13"/>
  <c r="X463" i="13"/>
  <c r="J463" i="13"/>
  <c r="G463" i="13"/>
  <c r="F463" i="13"/>
  <c r="D463" i="13"/>
  <c r="C463" i="13"/>
  <c r="X462" i="13"/>
  <c r="J462" i="13"/>
  <c r="G462" i="13"/>
  <c r="F462" i="13"/>
  <c r="D462" i="13"/>
  <c r="C462" i="13"/>
  <c r="X461" i="13"/>
  <c r="J461" i="13"/>
  <c r="G461" i="13"/>
  <c r="F461" i="13"/>
  <c r="D461" i="13"/>
  <c r="X460" i="13"/>
  <c r="J460" i="13"/>
  <c r="G460" i="13"/>
  <c r="F460" i="13"/>
  <c r="D460" i="13"/>
  <c r="C460" i="13"/>
  <c r="X459" i="13"/>
  <c r="J459" i="13"/>
  <c r="G459" i="13"/>
  <c r="F459" i="13"/>
  <c r="D459" i="13"/>
  <c r="C459" i="13"/>
  <c r="X458" i="13"/>
  <c r="J458" i="13"/>
  <c r="G458" i="13"/>
  <c r="F458" i="13"/>
  <c r="D458" i="13"/>
  <c r="C458" i="13"/>
  <c r="X457" i="13"/>
  <c r="J457" i="13"/>
  <c r="G457" i="13"/>
  <c r="F457" i="13"/>
  <c r="D457" i="13"/>
  <c r="C457" i="13"/>
  <c r="X456" i="13"/>
  <c r="J456" i="13"/>
  <c r="G456" i="13"/>
  <c r="F456" i="13"/>
  <c r="D456" i="13"/>
  <c r="C456" i="13"/>
  <c r="X453" i="13"/>
  <c r="J453" i="13"/>
  <c r="G453" i="13"/>
  <c r="F453" i="13"/>
  <c r="D453" i="13"/>
  <c r="C453" i="13"/>
  <c r="X452" i="13"/>
  <c r="J452" i="13"/>
  <c r="G452" i="13"/>
  <c r="F452" i="13"/>
  <c r="D452" i="13"/>
  <c r="C452" i="13"/>
  <c r="X451" i="13"/>
  <c r="J451" i="13"/>
  <c r="G451" i="13"/>
  <c r="F451" i="13"/>
  <c r="D451" i="13"/>
  <c r="C451" i="13"/>
  <c r="X450" i="13"/>
  <c r="J450" i="13"/>
  <c r="G450" i="13"/>
  <c r="F450" i="13"/>
  <c r="D450" i="13"/>
  <c r="C450" i="13"/>
  <c r="X449" i="13"/>
  <c r="J449" i="13"/>
  <c r="G449" i="13"/>
  <c r="F449" i="13"/>
  <c r="D449" i="13"/>
  <c r="C449" i="13"/>
  <c r="X448" i="13"/>
  <c r="J448" i="13"/>
  <c r="G448" i="13"/>
  <c r="F448" i="13"/>
  <c r="D448" i="13"/>
  <c r="C448" i="13"/>
  <c r="J447" i="13"/>
  <c r="G447" i="13"/>
  <c r="F447" i="13"/>
  <c r="D447" i="13"/>
  <c r="C447" i="13"/>
  <c r="X446" i="13"/>
  <c r="J446" i="13"/>
  <c r="G446" i="13"/>
  <c r="F446" i="13"/>
  <c r="D446" i="13"/>
  <c r="C446" i="13"/>
  <c r="X445" i="13"/>
  <c r="J445" i="13"/>
  <c r="G445" i="13"/>
  <c r="F445" i="13"/>
  <c r="D445" i="13"/>
  <c r="C445" i="13"/>
  <c r="X444" i="13"/>
  <c r="J444" i="13"/>
  <c r="G444" i="13"/>
  <c r="F444" i="13"/>
  <c r="D444" i="13"/>
  <c r="C444" i="13"/>
  <c r="X442" i="13"/>
  <c r="J442" i="13"/>
  <c r="G442" i="13"/>
  <c r="F442" i="13"/>
  <c r="D442" i="13"/>
  <c r="C442" i="13"/>
  <c r="X441" i="13"/>
  <c r="J441" i="13"/>
  <c r="G441" i="13"/>
  <c r="F441" i="13"/>
  <c r="D441" i="13"/>
  <c r="C441" i="13"/>
  <c r="X440" i="13"/>
  <c r="J440" i="13"/>
  <c r="G440" i="13"/>
  <c r="F440" i="13"/>
  <c r="D440" i="13"/>
  <c r="C440" i="13"/>
  <c r="J439" i="13"/>
  <c r="G439" i="13"/>
  <c r="F439" i="13"/>
  <c r="D439" i="13"/>
  <c r="C439" i="13"/>
  <c r="X438" i="13"/>
  <c r="J438" i="13"/>
  <c r="G438" i="13"/>
  <c r="F438" i="13"/>
  <c r="D438" i="13"/>
  <c r="C438" i="13"/>
  <c r="X437" i="13"/>
  <c r="J437" i="13"/>
  <c r="G437" i="13"/>
  <c r="F437" i="13"/>
  <c r="D437" i="13"/>
  <c r="C437" i="13"/>
  <c r="X436" i="13"/>
  <c r="J436" i="13"/>
  <c r="G436" i="13"/>
  <c r="F436" i="13"/>
  <c r="D436" i="13"/>
  <c r="C436" i="13"/>
  <c r="X435" i="13"/>
  <c r="J435" i="13"/>
  <c r="G435" i="13"/>
  <c r="F435" i="13"/>
  <c r="D435" i="13"/>
  <c r="C435" i="13"/>
  <c r="X434" i="13"/>
  <c r="J434" i="13"/>
  <c r="G434" i="13"/>
  <c r="F434" i="13"/>
  <c r="D434" i="13"/>
  <c r="C434" i="13"/>
  <c r="X433" i="13"/>
  <c r="J433" i="13"/>
  <c r="G433" i="13"/>
  <c r="F433" i="13"/>
  <c r="D433" i="13"/>
  <c r="C433" i="13"/>
  <c r="X431" i="13"/>
  <c r="J431" i="13"/>
  <c r="G431" i="13"/>
  <c r="F431" i="13"/>
  <c r="D431" i="13"/>
  <c r="C431" i="13"/>
  <c r="X430" i="13"/>
  <c r="J430" i="13"/>
  <c r="G430" i="13"/>
  <c r="F430" i="13"/>
  <c r="D430" i="13"/>
  <c r="C430" i="13"/>
  <c r="X429" i="13"/>
  <c r="J429" i="13"/>
  <c r="G429" i="13"/>
  <c r="F429" i="13"/>
  <c r="D429" i="13"/>
  <c r="C429" i="13"/>
  <c r="X428" i="13"/>
  <c r="J428" i="13"/>
  <c r="G428" i="13"/>
  <c r="F428" i="13"/>
  <c r="D428" i="13"/>
  <c r="C428" i="13"/>
  <c r="X427" i="13"/>
  <c r="J427" i="13"/>
  <c r="G427" i="13"/>
  <c r="F427" i="13"/>
  <c r="D427" i="13"/>
  <c r="C427" i="13"/>
  <c r="X426" i="13"/>
  <c r="J426" i="13"/>
  <c r="G426" i="13"/>
  <c r="F426" i="13"/>
  <c r="D426" i="13"/>
  <c r="C426" i="13"/>
  <c r="X425" i="13"/>
  <c r="J425" i="13"/>
  <c r="G425" i="13"/>
  <c r="F425" i="13"/>
  <c r="D425" i="13"/>
  <c r="C425" i="13"/>
  <c r="X424" i="13"/>
  <c r="J424" i="13"/>
  <c r="G424" i="13"/>
  <c r="F424" i="13"/>
  <c r="D424" i="13"/>
  <c r="C424" i="13"/>
  <c r="J423" i="13"/>
  <c r="G423" i="13"/>
  <c r="F423" i="13"/>
  <c r="D423" i="13"/>
  <c r="C423" i="13"/>
  <c r="J422" i="13"/>
  <c r="G422" i="13"/>
  <c r="F422" i="13"/>
  <c r="D422" i="13"/>
  <c r="C422" i="13"/>
  <c r="X420" i="13"/>
  <c r="J420" i="13"/>
  <c r="G420" i="13"/>
  <c r="F420" i="13"/>
  <c r="D420" i="13"/>
  <c r="C420" i="13"/>
  <c r="X419" i="13"/>
  <c r="J419" i="13"/>
  <c r="G419" i="13"/>
  <c r="F419" i="13"/>
  <c r="D419" i="13"/>
  <c r="X418" i="13"/>
  <c r="J418" i="13"/>
  <c r="G418" i="13"/>
  <c r="F418" i="13"/>
  <c r="D418" i="13"/>
  <c r="C418" i="13"/>
  <c r="X417" i="13"/>
  <c r="J417" i="13"/>
  <c r="G417" i="13"/>
  <c r="F417" i="13"/>
  <c r="D417" i="13"/>
  <c r="C417" i="13"/>
  <c r="X415" i="13"/>
  <c r="J415" i="13"/>
  <c r="G415" i="13"/>
  <c r="F415" i="13"/>
  <c r="D415" i="13"/>
  <c r="C415" i="13"/>
  <c r="X414" i="13"/>
  <c r="J414" i="13"/>
  <c r="G414" i="13"/>
  <c r="F414" i="13"/>
  <c r="D414" i="13"/>
  <c r="C414" i="13"/>
  <c r="J413" i="13"/>
  <c r="G413" i="13"/>
  <c r="F413" i="13"/>
  <c r="D413" i="13"/>
  <c r="C413" i="13"/>
  <c r="X412" i="13"/>
  <c r="J412" i="13"/>
  <c r="G412" i="13"/>
  <c r="F412" i="13"/>
  <c r="D412" i="13"/>
  <c r="C412" i="13"/>
  <c r="J411" i="13"/>
  <c r="G411" i="13"/>
  <c r="F411" i="13"/>
  <c r="D411" i="13"/>
  <c r="C411" i="13"/>
  <c r="X410" i="13"/>
  <c r="J410" i="13"/>
  <c r="G410" i="13"/>
  <c r="F410" i="13"/>
  <c r="D410" i="13"/>
  <c r="C410" i="13"/>
  <c r="J408" i="13"/>
  <c r="G408" i="13"/>
  <c r="F408" i="13"/>
  <c r="D408" i="13"/>
  <c r="C408" i="13"/>
  <c r="X407" i="13"/>
  <c r="J407" i="13"/>
  <c r="G407" i="13"/>
  <c r="F407" i="13"/>
  <c r="D407" i="13"/>
  <c r="C407" i="13"/>
  <c r="J406" i="13"/>
  <c r="G406" i="13"/>
  <c r="F406" i="13"/>
  <c r="D406" i="13"/>
  <c r="C406" i="13"/>
  <c r="J405" i="13"/>
  <c r="G405" i="13"/>
  <c r="F405" i="13"/>
  <c r="D405" i="13"/>
  <c r="C405" i="13"/>
  <c r="X404" i="13"/>
  <c r="J404" i="13"/>
  <c r="G404" i="13"/>
  <c r="F404" i="13"/>
  <c r="D404" i="13"/>
  <c r="C404" i="13"/>
  <c r="X403" i="13"/>
  <c r="J403" i="13"/>
  <c r="G403" i="13"/>
  <c r="F403" i="13"/>
  <c r="D403" i="13"/>
  <c r="C403" i="13"/>
  <c r="X402" i="13"/>
  <c r="J402" i="13"/>
  <c r="G402" i="13"/>
  <c r="F402" i="13"/>
  <c r="D402" i="13"/>
  <c r="C402" i="13"/>
  <c r="X401" i="13"/>
  <c r="J401" i="13"/>
  <c r="G401" i="13"/>
  <c r="F401" i="13"/>
  <c r="D401" i="13"/>
  <c r="C401" i="13"/>
  <c r="X400" i="13"/>
  <c r="J400" i="13"/>
  <c r="G400" i="13"/>
  <c r="F400" i="13"/>
  <c r="D400" i="13"/>
  <c r="C400" i="13"/>
  <c r="X399" i="13"/>
  <c r="J399" i="13"/>
  <c r="G399" i="13"/>
  <c r="F399" i="13"/>
  <c r="D399" i="13"/>
  <c r="C399" i="13"/>
  <c r="J397" i="13"/>
  <c r="G397" i="13"/>
  <c r="F397" i="13"/>
  <c r="D397" i="13"/>
  <c r="C397" i="13"/>
  <c r="J396" i="13"/>
  <c r="G396" i="13"/>
  <c r="F396" i="13"/>
  <c r="D396" i="13"/>
  <c r="C396" i="13"/>
  <c r="J395" i="13"/>
  <c r="G395" i="13"/>
  <c r="F395" i="13"/>
  <c r="D395" i="13"/>
  <c r="C395" i="13"/>
  <c r="X394" i="13"/>
  <c r="J394" i="13"/>
  <c r="G394" i="13"/>
  <c r="F394" i="13"/>
  <c r="D394" i="13"/>
  <c r="C394" i="13"/>
  <c r="X393" i="13"/>
  <c r="J393" i="13"/>
  <c r="G393" i="13"/>
  <c r="F393" i="13"/>
  <c r="D393" i="13"/>
  <c r="C393" i="13"/>
  <c r="J392" i="13"/>
  <c r="G392" i="13"/>
  <c r="F392" i="13"/>
  <c r="D392" i="13"/>
  <c r="C392" i="13"/>
  <c r="J391" i="13"/>
  <c r="G391" i="13"/>
  <c r="F391" i="13"/>
  <c r="D391" i="13"/>
  <c r="C391" i="13"/>
  <c r="X390" i="13"/>
  <c r="J390" i="13"/>
  <c r="G390" i="13"/>
  <c r="F390" i="13"/>
  <c r="D390" i="13"/>
  <c r="C390" i="13"/>
  <c r="X389" i="13"/>
  <c r="J389" i="13"/>
  <c r="G389" i="13"/>
  <c r="F389" i="13"/>
  <c r="D389" i="13"/>
  <c r="C389" i="13"/>
  <c r="J388" i="13"/>
  <c r="G388" i="13"/>
  <c r="F388" i="13"/>
  <c r="D388" i="13"/>
  <c r="C388" i="13"/>
  <c r="J386" i="13"/>
  <c r="G386" i="13"/>
  <c r="F386" i="13"/>
  <c r="D386" i="13"/>
  <c r="C386" i="13"/>
  <c r="X385" i="13"/>
  <c r="J385" i="13"/>
  <c r="G385" i="13"/>
  <c r="F385" i="13"/>
  <c r="D385" i="13"/>
  <c r="C385" i="13"/>
  <c r="X384" i="13"/>
  <c r="J384" i="13"/>
  <c r="G384" i="13"/>
  <c r="F384" i="13"/>
  <c r="D384" i="13"/>
  <c r="C384" i="13"/>
  <c r="J383" i="13"/>
  <c r="G383" i="13"/>
  <c r="F383" i="13"/>
  <c r="D383" i="13"/>
  <c r="C383" i="13"/>
  <c r="X382" i="13"/>
  <c r="J382" i="13"/>
  <c r="G382" i="13"/>
  <c r="F382" i="13"/>
  <c r="D382" i="13"/>
  <c r="C382" i="13"/>
  <c r="X381" i="13"/>
  <c r="J381" i="13"/>
  <c r="G381" i="13"/>
  <c r="F381" i="13"/>
  <c r="D381" i="13"/>
  <c r="C381" i="13"/>
  <c r="X380" i="13"/>
  <c r="J380" i="13"/>
  <c r="G380" i="13"/>
  <c r="F380" i="13"/>
  <c r="D380" i="13"/>
  <c r="C380" i="13"/>
  <c r="J379" i="13"/>
  <c r="G379" i="13"/>
  <c r="F379" i="13"/>
  <c r="D379" i="13"/>
  <c r="C379" i="13"/>
  <c r="J378" i="13"/>
  <c r="G378" i="13"/>
  <c r="F378" i="13"/>
  <c r="D378" i="13"/>
  <c r="C378" i="13"/>
  <c r="X377" i="13"/>
  <c r="J377" i="13"/>
  <c r="G377" i="13"/>
  <c r="F377" i="13"/>
  <c r="D377" i="13"/>
  <c r="C377" i="13"/>
  <c r="X375" i="13"/>
  <c r="J375" i="13"/>
  <c r="G375" i="13"/>
  <c r="F375" i="13"/>
  <c r="D375" i="13"/>
  <c r="C375" i="13"/>
  <c r="X374" i="13"/>
  <c r="J374" i="13"/>
  <c r="G374" i="13"/>
  <c r="F374" i="13"/>
  <c r="D374" i="13"/>
  <c r="C374" i="13"/>
  <c r="J373" i="13"/>
  <c r="G373" i="13"/>
  <c r="F373" i="13"/>
  <c r="D373" i="13"/>
  <c r="C373" i="13"/>
  <c r="J372" i="13"/>
  <c r="G372" i="13"/>
  <c r="F372" i="13"/>
  <c r="D372" i="13"/>
  <c r="C372" i="13"/>
  <c r="J371" i="13"/>
  <c r="G371" i="13"/>
  <c r="F371" i="13"/>
  <c r="D371" i="13"/>
  <c r="C371" i="13"/>
  <c r="X370" i="13"/>
  <c r="J370" i="13"/>
  <c r="G370" i="13"/>
  <c r="F370" i="13"/>
  <c r="D370" i="13"/>
  <c r="X369" i="13"/>
  <c r="J369" i="13"/>
  <c r="G369" i="13"/>
  <c r="F369" i="13"/>
  <c r="D369" i="13"/>
  <c r="C369" i="13"/>
  <c r="X368" i="13"/>
  <c r="J368" i="13"/>
  <c r="G368" i="13"/>
  <c r="F368" i="13"/>
  <c r="D368" i="13"/>
  <c r="C368" i="13"/>
  <c r="X367" i="13"/>
  <c r="J367" i="13"/>
  <c r="G367" i="13"/>
  <c r="F367" i="13"/>
  <c r="D367" i="13"/>
  <c r="C367" i="13"/>
  <c r="J366" i="13"/>
  <c r="G366" i="13"/>
  <c r="F366" i="13"/>
  <c r="D366" i="13"/>
  <c r="C366" i="13"/>
  <c r="J364" i="13"/>
  <c r="G364" i="13"/>
  <c r="F364" i="13"/>
  <c r="D364" i="13"/>
  <c r="C364" i="13"/>
  <c r="X363" i="13"/>
  <c r="J363" i="13"/>
  <c r="G363" i="13"/>
  <c r="F363" i="13"/>
  <c r="D363" i="13"/>
  <c r="C363" i="13"/>
  <c r="X362" i="13"/>
  <c r="J362" i="13"/>
  <c r="G362" i="13"/>
  <c r="F362" i="13"/>
  <c r="D362" i="13"/>
  <c r="C362" i="13"/>
  <c r="X361" i="13"/>
  <c r="J361" i="13"/>
  <c r="G361" i="13"/>
  <c r="F361" i="13"/>
  <c r="D361" i="13"/>
  <c r="C361" i="13"/>
  <c r="J360" i="13"/>
  <c r="G360" i="13"/>
  <c r="F360" i="13"/>
  <c r="D360" i="13"/>
  <c r="C360" i="13"/>
  <c r="J359" i="13"/>
  <c r="G359" i="13"/>
  <c r="F359" i="13"/>
  <c r="D359" i="13"/>
  <c r="C359" i="13"/>
  <c r="X358" i="13"/>
  <c r="J358" i="13"/>
  <c r="G358" i="13"/>
  <c r="F358" i="13"/>
  <c r="D358" i="13"/>
  <c r="C358" i="13"/>
  <c r="J357" i="13"/>
  <c r="G357" i="13"/>
  <c r="F357" i="13"/>
  <c r="D357" i="13"/>
  <c r="C357" i="13"/>
  <c r="X356" i="13"/>
  <c r="J356" i="13"/>
  <c r="G356" i="13"/>
  <c r="F356" i="13"/>
  <c r="D356" i="13"/>
  <c r="C356" i="13"/>
  <c r="X355" i="13"/>
  <c r="J355" i="13"/>
  <c r="G355" i="13"/>
  <c r="F355" i="13"/>
  <c r="D355" i="13"/>
  <c r="C355" i="13"/>
  <c r="J353" i="13"/>
  <c r="G353" i="13"/>
  <c r="F353" i="13"/>
  <c r="D353" i="13"/>
  <c r="C353" i="13"/>
  <c r="J352" i="13"/>
  <c r="G352" i="13"/>
  <c r="F352" i="13"/>
  <c r="D352" i="13"/>
  <c r="C352" i="13"/>
  <c r="X351" i="13"/>
  <c r="J351" i="13"/>
  <c r="G351" i="13"/>
  <c r="F351" i="13"/>
  <c r="D351" i="13"/>
  <c r="C351" i="13"/>
  <c r="X350" i="13"/>
  <c r="J350" i="13"/>
  <c r="G350" i="13"/>
  <c r="F350" i="13"/>
  <c r="D350" i="13"/>
  <c r="C350" i="13"/>
  <c r="J349" i="13"/>
  <c r="G349" i="13"/>
  <c r="F349" i="13"/>
  <c r="D349" i="13"/>
  <c r="C349" i="13"/>
  <c r="J348" i="13"/>
  <c r="G348" i="13"/>
  <c r="F348" i="13"/>
  <c r="D348" i="13"/>
  <c r="C348" i="13"/>
  <c r="X347" i="13"/>
  <c r="J347" i="13"/>
  <c r="G347" i="13"/>
  <c r="F347" i="13"/>
  <c r="D347" i="13"/>
  <c r="C347" i="13"/>
  <c r="X346" i="13"/>
  <c r="J346" i="13"/>
  <c r="G346" i="13"/>
  <c r="F346" i="13"/>
  <c r="D346" i="13"/>
  <c r="C346" i="13"/>
  <c r="X345" i="13"/>
  <c r="J345" i="13"/>
  <c r="G345" i="13"/>
  <c r="F345" i="13"/>
  <c r="D345" i="13"/>
  <c r="C345" i="13"/>
  <c r="J344" i="13"/>
  <c r="G344" i="13"/>
  <c r="F344" i="13"/>
  <c r="D344" i="13"/>
  <c r="C344" i="13"/>
  <c r="J341" i="13"/>
  <c r="G341" i="13"/>
  <c r="F341" i="13"/>
  <c r="D341" i="13"/>
  <c r="C341" i="13"/>
  <c r="J340" i="13"/>
  <c r="G340" i="13"/>
  <c r="F340" i="13"/>
  <c r="D340" i="13"/>
  <c r="C340" i="13"/>
  <c r="J339" i="13"/>
  <c r="G339" i="13"/>
  <c r="F339" i="13"/>
  <c r="D339" i="13"/>
  <c r="C339" i="13"/>
  <c r="X338" i="13"/>
  <c r="J338" i="13"/>
  <c r="G338" i="13"/>
  <c r="F338" i="13"/>
  <c r="D338" i="13"/>
  <c r="C338" i="13"/>
  <c r="J337" i="13"/>
  <c r="G337" i="13"/>
  <c r="F337" i="13"/>
  <c r="D337" i="13"/>
  <c r="C337" i="13"/>
  <c r="J336" i="13"/>
  <c r="G336" i="13"/>
  <c r="F336" i="13"/>
  <c r="D336" i="13"/>
  <c r="C336" i="13"/>
  <c r="J335" i="13"/>
  <c r="G335" i="13"/>
  <c r="F335" i="13"/>
  <c r="D335" i="13"/>
  <c r="C335" i="13"/>
  <c r="J334" i="13"/>
  <c r="G334" i="13"/>
  <c r="F334" i="13"/>
  <c r="D334" i="13"/>
  <c r="C334" i="13"/>
  <c r="X333" i="13"/>
  <c r="J333" i="13"/>
  <c r="G333" i="13"/>
  <c r="F333" i="13"/>
  <c r="D333" i="13"/>
  <c r="C333" i="13"/>
  <c r="X332" i="13"/>
  <c r="J332" i="13"/>
  <c r="G332" i="13"/>
  <c r="F332" i="13"/>
  <c r="D332" i="13"/>
  <c r="C332" i="13"/>
  <c r="J330" i="13"/>
  <c r="G330" i="13"/>
  <c r="F330" i="13"/>
  <c r="D330" i="13"/>
  <c r="C330" i="13"/>
  <c r="J329" i="13"/>
  <c r="G329" i="13"/>
  <c r="F329" i="13"/>
  <c r="D329" i="13"/>
  <c r="C329" i="13"/>
  <c r="J328" i="13"/>
  <c r="G328" i="13"/>
  <c r="F328" i="13"/>
  <c r="D328" i="13"/>
  <c r="C328" i="13"/>
  <c r="X327" i="13"/>
  <c r="J327" i="13"/>
  <c r="G327" i="13"/>
  <c r="F327" i="13"/>
  <c r="D327" i="13"/>
  <c r="C327" i="13"/>
  <c r="J326" i="13"/>
  <c r="G326" i="13"/>
  <c r="F326" i="13"/>
  <c r="D326" i="13"/>
  <c r="C326" i="13"/>
  <c r="J325" i="13"/>
  <c r="G325" i="13"/>
  <c r="F325" i="13"/>
  <c r="D325" i="13"/>
  <c r="C325" i="13"/>
  <c r="X324" i="13"/>
  <c r="J324" i="13"/>
  <c r="G324" i="13"/>
  <c r="F324" i="13"/>
  <c r="D324" i="13"/>
  <c r="C324" i="13"/>
  <c r="J323" i="13"/>
  <c r="G323" i="13"/>
  <c r="F323" i="13"/>
  <c r="D323" i="13"/>
  <c r="C323" i="13"/>
  <c r="X322" i="13"/>
  <c r="J322" i="13"/>
  <c r="G322" i="13"/>
  <c r="F322" i="13"/>
  <c r="D322" i="13"/>
  <c r="C322" i="13"/>
  <c r="J321" i="13"/>
  <c r="G321" i="13"/>
  <c r="F321" i="13"/>
  <c r="D321" i="13"/>
  <c r="C321" i="13"/>
  <c r="J319" i="13"/>
  <c r="G319" i="13"/>
  <c r="F319" i="13"/>
  <c r="D319" i="13"/>
  <c r="C319" i="13"/>
  <c r="J318" i="13"/>
  <c r="G318" i="13"/>
  <c r="F318" i="13"/>
  <c r="D318" i="13"/>
  <c r="C318" i="13"/>
  <c r="X317" i="13"/>
  <c r="J317" i="13"/>
  <c r="G317" i="13"/>
  <c r="F317" i="13"/>
  <c r="D317" i="13"/>
  <c r="C317" i="13"/>
  <c r="X316" i="13"/>
  <c r="J316" i="13"/>
  <c r="G316" i="13"/>
  <c r="F316" i="13"/>
  <c r="D316" i="13"/>
  <c r="J315" i="13"/>
  <c r="G315" i="13"/>
  <c r="F315" i="13"/>
  <c r="D315" i="13"/>
  <c r="C315" i="13"/>
  <c r="J314" i="13"/>
  <c r="G314" i="13"/>
  <c r="F314" i="13"/>
  <c r="D314" i="13"/>
  <c r="C314" i="13"/>
  <c r="J313" i="13"/>
  <c r="G313" i="13"/>
  <c r="F313" i="13"/>
  <c r="D313" i="13"/>
  <c r="C313" i="13"/>
  <c r="J312" i="13"/>
  <c r="G312" i="13"/>
  <c r="F312" i="13"/>
  <c r="D312" i="13"/>
  <c r="C312" i="13"/>
  <c r="J311" i="13"/>
  <c r="G311" i="13"/>
  <c r="F311" i="13"/>
  <c r="D311" i="13"/>
  <c r="C311" i="13"/>
  <c r="J310" i="13"/>
  <c r="G310" i="13"/>
  <c r="F310" i="13"/>
  <c r="D310" i="13"/>
  <c r="C310" i="13"/>
  <c r="J308" i="13"/>
  <c r="G308" i="13"/>
  <c r="F308" i="13"/>
  <c r="D308" i="13"/>
  <c r="C308" i="13"/>
  <c r="J307" i="13"/>
  <c r="G307" i="13"/>
  <c r="F307" i="13"/>
  <c r="D307" i="13"/>
  <c r="C307" i="13"/>
  <c r="X306" i="13"/>
  <c r="J306" i="13"/>
  <c r="G306" i="13"/>
  <c r="F306" i="13"/>
  <c r="D306" i="13"/>
  <c r="C306" i="13"/>
  <c r="J305" i="13"/>
  <c r="G305" i="13"/>
  <c r="F305" i="13"/>
  <c r="D305" i="13"/>
  <c r="C305" i="13"/>
  <c r="X304" i="13"/>
  <c r="J304" i="13"/>
  <c r="G304" i="13"/>
  <c r="F304" i="13"/>
  <c r="D304" i="13"/>
  <c r="C304" i="13"/>
  <c r="J303" i="13"/>
  <c r="G303" i="13"/>
  <c r="F303" i="13"/>
  <c r="D303" i="13"/>
  <c r="C303" i="13"/>
  <c r="J302" i="13"/>
  <c r="G302" i="13"/>
  <c r="F302" i="13"/>
  <c r="D302" i="13"/>
  <c r="C302" i="13"/>
  <c r="J301" i="13"/>
  <c r="G301" i="13"/>
  <c r="F301" i="13"/>
  <c r="D301" i="13"/>
  <c r="C301" i="13"/>
  <c r="J300" i="13"/>
  <c r="G300" i="13"/>
  <c r="F300" i="13"/>
  <c r="D300" i="13"/>
  <c r="C300" i="13"/>
  <c r="X299" i="13"/>
  <c r="J299" i="13"/>
  <c r="G299" i="13"/>
  <c r="F299" i="13"/>
  <c r="D299" i="13"/>
  <c r="C299" i="13"/>
  <c r="J297" i="13"/>
  <c r="G297" i="13"/>
  <c r="F297" i="13"/>
  <c r="D297" i="13"/>
  <c r="C297" i="13"/>
  <c r="X296" i="13"/>
  <c r="J296" i="13"/>
  <c r="G296" i="13"/>
  <c r="F296" i="13"/>
  <c r="D296" i="13"/>
  <c r="C296" i="13"/>
  <c r="J295" i="13"/>
  <c r="G295" i="13"/>
  <c r="F295" i="13"/>
  <c r="D295" i="13"/>
  <c r="C295" i="13"/>
  <c r="J294" i="13"/>
  <c r="G294" i="13"/>
  <c r="F294" i="13"/>
  <c r="D294" i="13"/>
  <c r="C294" i="13"/>
  <c r="J293" i="13"/>
  <c r="G293" i="13"/>
  <c r="F293" i="13"/>
  <c r="D293" i="13"/>
  <c r="C293" i="13"/>
  <c r="J292" i="13"/>
  <c r="G292" i="13"/>
  <c r="F292" i="13"/>
  <c r="D292" i="13"/>
  <c r="C292" i="13"/>
  <c r="J291" i="13"/>
  <c r="G291" i="13"/>
  <c r="F291" i="13"/>
  <c r="D291" i="13"/>
  <c r="C291" i="13"/>
  <c r="J290" i="13"/>
  <c r="G290" i="13"/>
  <c r="F290" i="13"/>
  <c r="D290" i="13"/>
  <c r="C290" i="13"/>
  <c r="J289" i="13"/>
  <c r="G289" i="13"/>
  <c r="F289" i="13"/>
  <c r="D289" i="13"/>
  <c r="C289" i="13"/>
  <c r="X288" i="13"/>
  <c r="J288" i="13"/>
  <c r="G288" i="13"/>
  <c r="F288" i="13"/>
  <c r="D288" i="13"/>
  <c r="C288" i="13"/>
  <c r="J287" i="13"/>
  <c r="G287" i="13"/>
  <c r="F287" i="13"/>
  <c r="D287" i="13"/>
  <c r="C287" i="13"/>
  <c r="J285" i="13"/>
  <c r="G285" i="13"/>
  <c r="F285" i="13"/>
  <c r="D285" i="13"/>
  <c r="C285" i="13"/>
  <c r="J284" i="13"/>
  <c r="G284" i="13"/>
  <c r="F284" i="13"/>
  <c r="D284" i="13"/>
  <c r="C284" i="13"/>
  <c r="J283" i="13"/>
  <c r="G283" i="13"/>
  <c r="F283" i="13"/>
  <c r="D283" i="13"/>
  <c r="C283" i="13"/>
  <c r="J282" i="13"/>
  <c r="G282" i="13"/>
  <c r="F282" i="13"/>
  <c r="D282" i="13"/>
  <c r="C282" i="13"/>
  <c r="J281" i="13"/>
  <c r="G281" i="13"/>
  <c r="F281" i="13"/>
  <c r="D281" i="13"/>
  <c r="C281" i="13"/>
  <c r="J280" i="13"/>
  <c r="G280" i="13"/>
  <c r="F280" i="13"/>
  <c r="D280" i="13"/>
  <c r="C280" i="13"/>
  <c r="X279" i="13"/>
  <c r="J279" i="13"/>
  <c r="G279" i="13"/>
  <c r="F279" i="13"/>
  <c r="D279" i="13"/>
  <c r="C279" i="13"/>
  <c r="J278" i="13"/>
  <c r="G278" i="13"/>
  <c r="F278" i="13"/>
  <c r="D278" i="13"/>
  <c r="C278" i="13"/>
  <c r="J277" i="13"/>
  <c r="G277" i="13"/>
  <c r="F277" i="13"/>
  <c r="D277" i="13"/>
  <c r="C277" i="13"/>
  <c r="J276" i="13"/>
  <c r="G276" i="13"/>
  <c r="F276" i="13"/>
  <c r="D276" i="13"/>
  <c r="C276" i="13"/>
  <c r="J274" i="13"/>
  <c r="G274" i="13"/>
  <c r="F274" i="13"/>
  <c r="D274" i="13"/>
  <c r="C274" i="13"/>
  <c r="J273" i="13"/>
  <c r="G273" i="13"/>
  <c r="F273" i="13"/>
  <c r="D273" i="13"/>
  <c r="C273" i="13"/>
  <c r="X272" i="13"/>
  <c r="J272" i="13"/>
  <c r="G272" i="13"/>
  <c r="F272" i="13"/>
  <c r="D272" i="13"/>
  <c r="C272" i="13"/>
  <c r="J271" i="13"/>
  <c r="G271" i="13"/>
  <c r="F271" i="13"/>
  <c r="D271" i="13"/>
  <c r="C271" i="13"/>
  <c r="J270" i="13"/>
  <c r="G270" i="13"/>
  <c r="F270" i="13"/>
  <c r="D270" i="13"/>
  <c r="C270" i="13"/>
  <c r="J269" i="13"/>
  <c r="G269" i="13"/>
  <c r="F269" i="13"/>
  <c r="D269" i="13"/>
  <c r="C269" i="13"/>
  <c r="J268" i="13"/>
  <c r="G268" i="13"/>
  <c r="F268" i="13"/>
  <c r="D268" i="13"/>
  <c r="C268" i="13"/>
  <c r="J267" i="13"/>
  <c r="G267" i="13"/>
  <c r="F267" i="13"/>
  <c r="D267" i="13"/>
  <c r="C267" i="13"/>
  <c r="J266" i="13"/>
  <c r="G266" i="13"/>
  <c r="F266" i="13"/>
  <c r="D266" i="13"/>
  <c r="C266" i="13"/>
  <c r="J265" i="13"/>
  <c r="G265" i="13"/>
  <c r="F265" i="13"/>
  <c r="D265" i="13"/>
  <c r="C265" i="13"/>
  <c r="X263" i="13"/>
  <c r="J263" i="13"/>
  <c r="G263" i="13"/>
  <c r="F263" i="13"/>
  <c r="D263" i="13"/>
  <c r="C263" i="13"/>
  <c r="X262" i="13"/>
  <c r="J262" i="13"/>
  <c r="G262" i="13"/>
  <c r="F262" i="13"/>
  <c r="D262" i="13"/>
  <c r="C262" i="13"/>
  <c r="J261" i="13"/>
  <c r="G261" i="13"/>
  <c r="F261" i="13"/>
  <c r="D261" i="13"/>
  <c r="C261" i="13"/>
  <c r="J260" i="13"/>
  <c r="G260" i="13"/>
  <c r="F260" i="13"/>
  <c r="D260" i="13"/>
  <c r="C260" i="13"/>
  <c r="J259" i="13"/>
  <c r="G259" i="13"/>
  <c r="F259" i="13"/>
  <c r="D259" i="13"/>
  <c r="C259" i="13"/>
  <c r="J258" i="13"/>
  <c r="G258" i="13"/>
  <c r="F258" i="13"/>
  <c r="D258" i="13"/>
  <c r="C258" i="13"/>
  <c r="J257" i="13"/>
  <c r="G257" i="13"/>
  <c r="F257" i="13"/>
  <c r="D257" i="13"/>
  <c r="C257" i="13"/>
  <c r="J256" i="13"/>
  <c r="G256" i="13"/>
  <c r="F256" i="13"/>
  <c r="D256" i="13"/>
  <c r="C256" i="13"/>
  <c r="J255" i="13"/>
  <c r="G255" i="13"/>
  <c r="F255" i="13"/>
  <c r="D255" i="13"/>
  <c r="C255" i="13"/>
  <c r="J254" i="13"/>
  <c r="G254" i="13"/>
  <c r="F254" i="13"/>
  <c r="D254" i="13"/>
  <c r="C254" i="13"/>
  <c r="J252" i="13"/>
  <c r="G252" i="13"/>
  <c r="F252" i="13"/>
  <c r="D252" i="13"/>
  <c r="C252" i="13"/>
  <c r="J251" i="13"/>
  <c r="G251" i="13"/>
  <c r="F251" i="13"/>
  <c r="D251" i="13"/>
  <c r="C251" i="13"/>
  <c r="J250" i="13"/>
  <c r="G250" i="13"/>
  <c r="F250" i="13"/>
  <c r="D250" i="13"/>
  <c r="C250" i="13"/>
  <c r="J249" i="13"/>
  <c r="G249" i="13"/>
  <c r="F249" i="13"/>
  <c r="D249" i="13"/>
  <c r="C249" i="13"/>
  <c r="J248" i="13"/>
  <c r="G248" i="13"/>
  <c r="F248" i="13"/>
  <c r="D248" i="13"/>
  <c r="C248" i="13"/>
  <c r="J247" i="13"/>
  <c r="G247" i="13"/>
  <c r="F247" i="13"/>
  <c r="D247" i="13"/>
  <c r="C247" i="13"/>
  <c r="J246" i="13"/>
  <c r="G246" i="13"/>
  <c r="F246" i="13"/>
  <c r="D246" i="13"/>
  <c r="C246" i="13"/>
  <c r="J245" i="13"/>
  <c r="G245" i="13"/>
  <c r="F245" i="13"/>
  <c r="D245" i="13"/>
  <c r="C245" i="13"/>
  <c r="J244" i="13"/>
  <c r="G244" i="13"/>
  <c r="F244" i="13"/>
  <c r="D244" i="13"/>
  <c r="C244" i="13"/>
  <c r="J243" i="13"/>
  <c r="G243" i="13"/>
  <c r="F243" i="13"/>
  <c r="D243" i="13"/>
  <c r="C243" i="13"/>
  <c r="J241" i="13"/>
  <c r="G241" i="13"/>
  <c r="F241" i="13"/>
  <c r="D241" i="13"/>
  <c r="C241" i="13"/>
  <c r="J240" i="13"/>
  <c r="G240" i="13"/>
  <c r="F240" i="13"/>
  <c r="D240" i="13"/>
  <c r="C240" i="13"/>
  <c r="J239" i="13"/>
  <c r="G239" i="13"/>
  <c r="F239" i="13"/>
  <c r="D239" i="13"/>
  <c r="C239" i="13"/>
  <c r="J238" i="13"/>
  <c r="G238" i="13"/>
  <c r="F238" i="13"/>
  <c r="D238" i="13"/>
  <c r="C238" i="13"/>
  <c r="J237" i="13"/>
  <c r="G237" i="13"/>
  <c r="F237" i="13"/>
  <c r="D237" i="13"/>
  <c r="C237" i="13"/>
  <c r="J236" i="13"/>
  <c r="G236" i="13"/>
  <c r="F236" i="13"/>
  <c r="D236" i="13"/>
  <c r="C236" i="13"/>
  <c r="J235" i="13"/>
  <c r="G235" i="13"/>
  <c r="F235" i="13"/>
  <c r="D235" i="13"/>
  <c r="C235" i="13"/>
  <c r="J234" i="13"/>
  <c r="G234" i="13"/>
  <c r="F234" i="13"/>
  <c r="D234" i="13"/>
  <c r="C234" i="13"/>
  <c r="J233" i="13"/>
  <c r="G233" i="13"/>
  <c r="F233" i="13"/>
  <c r="D233" i="13"/>
  <c r="C233" i="13"/>
  <c r="J232" i="13"/>
  <c r="G232" i="13"/>
  <c r="F232" i="13"/>
  <c r="D232" i="13"/>
  <c r="C232" i="13"/>
  <c r="J229" i="13"/>
  <c r="G229" i="13"/>
  <c r="F229" i="13"/>
  <c r="D229" i="13"/>
  <c r="C229" i="13"/>
  <c r="J228" i="13"/>
  <c r="G228" i="13"/>
  <c r="F228" i="13"/>
  <c r="D228" i="13"/>
  <c r="C228" i="13"/>
  <c r="J227" i="13"/>
  <c r="G227" i="13"/>
  <c r="F227" i="13"/>
  <c r="D227" i="13"/>
  <c r="C227" i="13"/>
  <c r="J226" i="13"/>
  <c r="G226" i="13"/>
  <c r="F226" i="13"/>
  <c r="D226" i="13"/>
  <c r="C226" i="13"/>
  <c r="J225" i="13"/>
  <c r="G225" i="13"/>
  <c r="F225" i="13"/>
  <c r="D225" i="13"/>
  <c r="C225" i="13"/>
  <c r="J224" i="13"/>
  <c r="G224" i="13"/>
  <c r="F224" i="13"/>
  <c r="D224" i="13"/>
  <c r="C224" i="13"/>
  <c r="J223" i="13"/>
  <c r="G223" i="13"/>
  <c r="F223" i="13"/>
  <c r="D223" i="13"/>
  <c r="C223" i="13"/>
  <c r="J222" i="13"/>
  <c r="G222" i="13"/>
  <c r="F222" i="13"/>
  <c r="D222" i="13"/>
  <c r="C222" i="13"/>
  <c r="J221" i="13"/>
  <c r="G221" i="13"/>
  <c r="F221" i="13"/>
  <c r="D221" i="13"/>
  <c r="C221" i="13"/>
  <c r="J220" i="13"/>
  <c r="G220" i="13"/>
  <c r="F220" i="13"/>
  <c r="D220" i="13"/>
  <c r="C220" i="13"/>
  <c r="J218" i="13"/>
  <c r="G218" i="13"/>
  <c r="F218" i="13"/>
  <c r="D218" i="13"/>
  <c r="C218" i="13"/>
  <c r="J217" i="13"/>
  <c r="G217" i="13"/>
  <c r="F217" i="13"/>
  <c r="D217" i="13"/>
  <c r="C217" i="13"/>
  <c r="J216" i="13"/>
  <c r="G216" i="13"/>
  <c r="F216" i="13"/>
  <c r="D216" i="13"/>
  <c r="C216" i="13"/>
  <c r="J215" i="13"/>
  <c r="G215" i="13"/>
  <c r="F215" i="13"/>
  <c r="D215" i="13"/>
  <c r="C215" i="13"/>
  <c r="J214" i="13"/>
  <c r="G214" i="13"/>
  <c r="F214" i="13"/>
  <c r="D214" i="13"/>
  <c r="C214" i="13"/>
  <c r="J213" i="13"/>
  <c r="G213" i="13"/>
  <c r="F213" i="13"/>
  <c r="D213" i="13"/>
  <c r="C213" i="13"/>
  <c r="J212" i="13"/>
  <c r="G212" i="13"/>
  <c r="F212" i="13"/>
  <c r="D212" i="13"/>
  <c r="C212" i="13"/>
  <c r="J211" i="13"/>
  <c r="G211" i="13"/>
  <c r="F211" i="13"/>
  <c r="D211" i="13"/>
  <c r="C211" i="13"/>
  <c r="J210" i="13"/>
  <c r="G210" i="13"/>
  <c r="F210" i="13"/>
  <c r="D210" i="13"/>
  <c r="C210" i="13"/>
  <c r="J209" i="13"/>
  <c r="G209" i="13"/>
  <c r="F209" i="13"/>
  <c r="D209" i="13"/>
  <c r="C209" i="13"/>
  <c r="J207" i="13"/>
  <c r="G207" i="13"/>
  <c r="F207" i="13"/>
  <c r="D207" i="13"/>
  <c r="C207" i="13"/>
  <c r="J206" i="13"/>
  <c r="G206" i="13"/>
  <c r="F206" i="13"/>
  <c r="D206" i="13"/>
  <c r="C206" i="13"/>
  <c r="J205" i="13"/>
  <c r="G205" i="13"/>
  <c r="F205" i="13"/>
  <c r="D205" i="13"/>
  <c r="C205" i="13"/>
  <c r="J204" i="13"/>
  <c r="G204" i="13"/>
  <c r="F204" i="13"/>
  <c r="D204" i="13"/>
  <c r="C204" i="13"/>
  <c r="J203" i="13"/>
  <c r="G203" i="13"/>
  <c r="F203" i="13"/>
  <c r="D203" i="13"/>
  <c r="C203" i="13"/>
  <c r="J202" i="13"/>
  <c r="G202" i="13"/>
  <c r="F202" i="13"/>
  <c r="D202" i="13"/>
  <c r="C202" i="13"/>
  <c r="J201" i="13"/>
  <c r="G201" i="13"/>
  <c r="F201" i="13"/>
  <c r="D201" i="13"/>
  <c r="C201" i="13"/>
  <c r="J200" i="13"/>
  <c r="G200" i="13"/>
  <c r="F200" i="13"/>
  <c r="D200" i="13"/>
  <c r="C200" i="13"/>
  <c r="J199" i="13"/>
  <c r="G199" i="13"/>
  <c r="F199" i="13"/>
  <c r="D199" i="13"/>
  <c r="C199" i="13"/>
  <c r="J198" i="13"/>
  <c r="G198" i="13"/>
  <c r="F198" i="13"/>
  <c r="D198" i="13"/>
  <c r="C198" i="13"/>
  <c r="J197" i="13"/>
  <c r="G197" i="13"/>
  <c r="F197" i="13"/>
  <c r="D197" i="13"/>
  <c r="C197" i="13"/>
  <c r="J196" i="13"/>
  <c r="G196" i="13"/>
  <c r="F196" i="13"/>
  <c r="D196" i="13"/>
  <c r="C196" i="13"/>
  <c r="J195" i="13"/>
  <c r="G195" i="13"/>
  <c r="F195" i="13"/>
  <c r="D195" i="13"/>
  <c r="C195" i="13"/>
  <c r="J194" i="13"/>
  <c r="G194" i="13"/>
  <c r="F194" i="13"/>
  <c r="D194" i="13"/>
  <c r="C194" i="13"/>
  <c r="J193" i="13"/>
  <c r="G193" i="13"/>
  <c r="F193" i="13"/>
  <c r="D193" i="13"/>
  <c r="C193" i="13"/>
  <c r="J192" i="13"/>
  <c r="G192" i="13"/>
  <c r="F192" i="13"/>
  <c r="D192" i="13"/>
  <c r="C192" i="13"/>
  <c r="J191" i="13"/>
  <c r="G191" i="13"/>
  <c r="F191" i="13"/>
  <c r="D191" i="13"/>
  <c r="C191" i="13"/>
  <c r="J190" i="13"/>
  <c r="G190" i="13"/>
  <c r="F190" i="13"/>
  <c r="D190" i="13"/>
  <c r="C190" i="13"/>
  <c r="J189" i="13"/>
  <c r="G189" i="13"/>
  <c r="F189" i="13"/>
  <c r="D189" i="13"/>
  <c r="C189" i="13"/>
  <c r="J188" i="13"/>
  <c r="G188" i="13"/>
  <c r="F188" i="13"/>
  <c r="D188" i="13"/>
  <c r="C188" i="13"/>
  <c r="J187" i="13"/>
  <c r="G187" i="13"/>
  <c r="F187" i="13"/>
  <c r="D187" i="13"/>
  <c r="C187" i="13"/>
  <c r="J185" i="13"/>
  <c r="G185" i="13"/>
  <c r="F185" i="13"/>
  <c r="D185" i="13"/>
  <c r="C185" i="13"/>
  <c r="J184" i="13"/>
  <c r="G184" i="13"/>
  <c r="F184" i="13"/>
  <c r="D184" i="13"/>
  <c r="C184" i="13"/>
  <c r="J183" i="13"/>
  <c r="G183" i="13"/>
  <c r="F183" i="13"/>
  <c r="D183" i="13"/>
  <c r="C183" i="13"/>
  <c r="J182" i="13"/>
  <c r="G182" i="13"/>
  <c r="F182" i="13"/>
  <c r="D182" i="13"/>
  <c r="C182" i="13"/>
  <c r="J181" i="13"/>
  <c r="G181" i="13"/>
  <c r="F181" i="13"/>
  <c r="D181" i="13"/>
  <c r="C181" i="13"/>
  <c r="J180" i="13"/>
  <c r="G180" i="13"/>
  <c r="F180" i="13"/>
  <c r="D180" i="13"/>
  <c r="C180" i="13"/>
  <c r="J179" i="13"/>
  <c r="G179" i="13"/>
  <c r="F179" i="13"/>
  <c r="D179" i="13"/>
  <c r="C179" i="13"/>
  <c r="J178" i="13"/>
  <c r="G178" i="13"/>
  <c r="F178" i="13"/>
  <c r="D178" i="13"/>
  <c r="C178" i="13"/>
  <c r="J177" i="13"/>
  <c r="G177" i="13"/>
  <c r="F177" i="13"/>
  <c r="D177" i="13"/>
  <c r="C177" i="13"/>
  <c r="J176" i="13"/>
  <c r="G176" i="13"/>
  <c r="F176" i="13"/>
  <c r="D176" i="13"/>
  <c r="C176" i="13"/>
  <c r="J175" i="13"/>
  <c r="G175" i="13"/>
  <c r="F175" i="13"/>
  <c r="D175" i="13"/>
  <c r="C175" i="13"/>
  <c r="J174" i="13"/>
  <c r="G174" i="13"/>
  <c r="F174" i="13"/>
  <c r="D174" i="13"/>
  <c r="C174" i="13"/>
  <c r="J173" i="13"/>
  <c r="G173" i="13"/>
  <c r="F173" i="13"/>
  <c r="D173" i="13"/>
  <c r="C173" i="13"/>
  <c r="J172" i="13"/>
  <c r="G172" i="13"/>
  <c r="F172" i="13"/>
  <c r="D172" i="13"/>
  <c r="C172" i="13"/>
  <c r="J171" i="13"/>
  <c r="G171" i="13"/>
  <c r="F171" i="13"/>
  <c r="D171" i="13"/>
  <c r="C171" i="13"/>
  <c r="J170" i="13"/>
  <c r="G170" i="13"/>
  <c r="F170" i="13"/>
  <c r="D170" i="13"/>
  <c r="C170" i="13"/>
  <c r="J169" i="13"/>
  <c r="G169" i="13"/>
  <c r="F169" i="13"/>
  <c r="D169" i="13"/>
  <c r="C169" i="13"/>
  <c r="J168" i="13"/>
  <c r="G168" i="13"/>
  <c r="F168" i="13"/>
  <c r="D168" i="13"/>
  <c r="C168" i="13"/>
  <c r="J167" i="13"/>
  <c r="G167" i="13"/>
  <c r="F167" i="13"/>
  <c r="D167" i="13"/>
  <c r="C167" i="13"/>
  <c r="J166" i="13"/>
  <c r="G166" i="13"/>
  <c r="F166" i="13"/>
  <c r="D166" i="13"/>
  <c r="C166" i="13"/>
  <c r="J164" i="13"/>
  <c r="G164" i="13"/>
  <c r="F164" i="13"/>
  <c r="D164" i="13"/>
  <c r="C164" i="13"/>
  <c r="J163" i="13"/>
  <c r="G163" i="13"/>
  <c r="F163" i="13"/>
  <c r="D163" i="13"/>
  <c r="C163" i="13"/>
  <c r="J162" i="13"/>
  <c r="G162" i="13"/>
  <c r="F162" i="13"/>
  <c r="D162" i="13"/>
  <c r="C162" i="13"/>
  <c r="J161" i="13"/>
  <c r="G161" i="13"/>
  <c r="F161" i="13"/>
  <c r="D161" i="13"/>
  <c r="C161" i="13"/>
  <c r="J160" i="13"/>
  <c r="G160" i="13"/>
  <c r="F160" i="13"/>
  <c r="D160" i="13"/>
  <c r="C160" i="13"/>
  <c r="J159" i="13"/>
  <c r="G159" i="13"/>
  <c r="F159" i="13"/>
  <c r="D159" i="13"/>
  <c r="C159" i="13"/>
  <c r="J158" i="13"/>
  <c r="G158" i="13"/>
  <c r="F158" i="13"/>
  <c r="D158" i="13"/>
  <c r="C158" i="13"/>
  <c r="J157" i="13"/>
  <c r="G157" i="13"/>
  <c r="F157" i="13"/>
  <c r="D157" i="13"/>
  <c r="C157" i="13"/>
  <c r="J156" i="13"/>
  <c r="G156" i="13"/>
  <c r="F156" i="13"/>
  <c r="D156" i="13"/>
  <c r="C156" i="13"/>
  <c r="J155" i="13"/>
  <c r="G155" i="13"/>
  <c r="F155" i="13"/>
  <c r="D155" i="13"/>
  <c r="C155" i="13"/>
  <c r="J154" i="13"/>
  <c r="G154" i="13"/>
  <c r="F154" i="13"/>
  <c r="D154" i="13"/>
  <c r="C154" i="13"/>
  <c r="J153" i="13"/>
  <c r="G153" i="13"/>
  <c r="F153" i="13"/>
  <c r="D153" i="13"/>
  <c r="C153" i="13"/>
  <c r="J152" i="13"/>
  <c r="G152" i="13"/>
  <c r="F152" i="13"/>
  <c r="D152" i="13"/>
  <c r="C152" i="13"/>
  <c r="J151" i="13"/>
  <c r="G151" i="13"/>
  <c r="F151" i="13"/>
  <c r="D151" i="13"/>
  <c r="C151" i="13"/>
  <c r="J150" i="13"/>
  <c r="G150" i="13"/>
  <c r="F150" i="13"/>
  <c r="D150" i="13"/>
  <c r="C150" i="13"/>
  <c r="J149" i="13"/>
  <c r="G149" i="13"/>
  <c r="F149" i="13"/>
  <c r="D149" i="13"/>
  <c r="C149" i="13"/>
  <c r="J148" i="13"/>
  <c r="G148" i="13"/>
  <c r="F148" i="13"/>
  <c r="D148" i="13"/>
  <c r="C148" i="13"/>
  <c r="J147" i="13"/>
  <c r="G147" i="13"/>
  <c r="F147" i="13"/>
  <c r="D147" i="13"/>
  <c r="C147" i="13"/>
  <c r="J146" i="13"/>
  <c r="G146" i="13"/>
  <c r="F146" i="13"/>
  <c r="D146" i="13"/>
  <c r="C146" i="13"/>
  <c r="J145" i="13"/>
  <c r="G145" i="13"/>
  <c r="F145" i="13"/>
  <c r="D145" i="13"/>
  <c r="C145" i="13"/>
  <c r="J143" i="13"/>
  <c r="G143" i="13"/>
  <c r="F143" i="13"/>
  <c r="D143" i="13"/>
  <c r="C143" i="13"/>
  <c r="J142" i="13"/>
  <c r="G142" i="13"/>
  <c r="F142" i="13"/>
  <c r="D142" i="13"/>
  <c r="C142" i="13"/>
  <c r="J141" i="13"/>
  <c r="G141" i="13"/>
  <c r="F141" i="13"/>
  <c r="D141" i="13"/>
  <c r="C141" i="13"/>
  <c r="J140" i="13"/>
  <c r="G140" i="13"/>
  <c r="F140" i="13"/>
  <c r="D140" i="13"/>
  <c r="C140" i="13"/>
  <c r="J139" i="13"/>
  <c r="G139" i="13"/>
  <c r="F139" i="13"/>
  <c r="D139" i="13"/>
  <c r="C139" i="13"/>
  <c r="J138" i="13"/>
  <c r="G138" i="13"/>
  <c r="F138" i="13"/>
  <c r="D138" i="13"/>
  <c r="C138" i="13"/>
  <c r="J137" i="13"/>
  <c r="G137" i="13"/>
  <c r="F137" i="13"/>
  <c r="D137" i="13"/>
  <c r="C137" i="13"/>
  <c r="J136" i="13"/>
  <c r="G136" i="13"/>
  <c r="F136" i="13"/>
  <c r="D136" i="13"/>
  <c r="C136" i="13"/>
  <c r="J135" i="13"/>
  <c r="G135" i="13"/>
  <c r="F135" i="13"/>
  <c r="D135" i="13"/>
  <c r="C135" i="13"/>
  <c r="J134" i="13"/>
  <c r="G134" i="13"/>
  <c r="F134" i="13"/>
  <c r="D134" i="13"/>
  <c r="C134" i="13"/>
  <c r="J133" i="13"/>
  <c r="G133" i="13"/>
  <c r="F133" i="13"/>
  <c r="D133" i="13"/>
  <c r="C133" i="13"/>
  <c r="J132" i="13"/>
  <c r="G132" i="13"/>
  <c r="F132" i="13"/>
  <c r="D132" i="13"/>
  <c r="C132" i="13"/>
  <c r="J131" i="13"/>
  <c r="G131" i="13"/>
  <c r="F131" i="13"/>
  <c r="D131" i="13"/>
  <c r="C131" i="13"/>
  <c r="J130" i="13"/>
  <c r="G130" i="13"/>
  <c r="F130" i="13"/>
  <c r="D130" i="13"/>
  <c r="C130" i="13"/>
  <c r="J129" i="13"/>
  <c r="G129" i="13"/>
  <c r="F129" i="13"/>
  <c r="D129" i="13"/>
  <c r="C129" i="13"/>
  <c r="J128" i="13"/>
  <c r="G128" i="13"/>
  <c r="F128" i="13"/>
  <c r="D128" i="13"/>
  <c r="C128" i="13"/>
  <c r="J127" i="13"/>
  <c r="G127" i="13"/>
  <c r="F127" i="13"/>
  <c r="D127" i="13"/>
  <c r="C127" i="13"/>
  <c r="J126" i="13"/>
  <c r="G126" i="13"/>
  <c r="F126" i="13"/>
  <c r="D126" i="13"/>
  <c r="C126" i="13"/>
  <c r="J125" i="13"/>
  <c r="G125" i="13"/>
  <c r="F125" i="13"/>
  <c r="D125" i="13"/>
  <c r="C125" i="13"/>
  <c r="J124" i="13"/>
  <c r="G124" i="13"/>
  <c r="F124" i="13"/>
  <c r="D124" i="13"/>
  <c r="C124" i="13"/>
  <c r="J123" i="13"/>
  <c r="G123" i="13"/>
  <c r="F123" i="13"/>
  <c r="D123" i="13"/>
  <c r="C123" i="13"/>
  <c r="J122" i="13"/>
  <c r="G122" i="13"/>
  <c r="F122" i="13"/>
  <c r="D122" i="13"/>
  <c r="C122" i="13"/>
  <c r="J121" i="13"/>
  <c r="G121" i="13"/>
  <c r="F121" i="13"/>
  <c r="D121" i="13"/>
  <c r="C121" i="13"/>
  <c r="J120" i="13"/>
  <c r="G120" i="13"/>
  <c r="F120" i="13"/>
  <c r="D120" i="13"/>
  <c r="C120" i="13"/>
  <c r="J119" i="13"/>
  <c r="G119" i="13"/>
  <c r="F119" i="13"/>
  <c r="D119" i="13"/>
  <c r="C119" i="13"/>
  <c r="J603" i="12"/>
  <c r="G603" i="12"/>
  <c r="F603" i="12"/>
  <c r="D603" i="12"/>
  <c r="C603" i="12"/>
  <c r="J602" i="12"/>
  <c r="G602" i="12"/>
  <c r="F602" i="12"/>
  <c r="D602" i="12"/>
  <c r="C602" i="12"/>
  <c r="J600" i="12"/>
  <c r="G600" i="12"/>
  <c r="F600" i="12"/>
  <c r="D600" i="12"/>
  <c r="C600" i="12"/>
  <c r="J594" i="12"/>
  <c r="G594" i="12"/>
  <c r="F594" i="12"/>
  <c r="D594" i="12"/>
  <c r="C594" i="12"/>
  <c r="J587" i="12"/>
  <c r="G587" i="12"/>
  <c r="F587" i="12"/>
  <c r="D587" i="12"/>
  <c r="C587" i="12"/>
  <c r="J579" i="12"/>
  <c r="G579" i="12"/>
  <c r="F579" i="12"/>
  <c r="D579" i="12"/>
  <c r="C579" i="12"/>
  <c r="J578" i="12"/>
  <c r="G578" i="12"/>
  <c r="F578" i="12"/>
  <c r="D578" i="12"/>
  <c r="C578" i="12"/>
  <c r="J577" i="12"/>
  <c r="G577" i="12"/>
  <c r="F577" i="12"/>
  <c r="D577" i="12"/>
  <c r="C577" i="12"/>
  <c r="J574" i="12"/>
  <c r="G574" i="12"/>
  <c r="F574" i="12"/>
  <c r="D574" i="12"/>
  <c r="C574" i="12"/>
  <c r="X563" i="12"/>
  <c r="J563" i="12"/>
  <c r="G563" i="12"/>
  <c r="F563" i="12"/>
  <c r="D563" i="12"/>
  <c r="C563" i="12"/>
  <c r="X562" i="12"/>
  <c r="J562" i="12"/>
  <c r="G562" i="12"/>
  <c r="F562" i="12"/>
  <c r="D562" i="12"/>
  <c r="C562" i="12"/>
  <c r="X561" i="12"/>
  <c r="J561" i="12"/>
  <c r="G561" i="12"/>
  <c r="F561" i="12"/>
  <c r="D561" i="12"/>
  <c r="C561" i="12"/>
  <c r="X560" i="12"/>
  <c r="J560" i="12"/>
  <c r="G560" i="12"/>
  <c r="F560" i="12"/>
  <c r="D560" i="12"/>
  <c r="C560" i="12"/>
  <c r="X559" i="12"/>
  <c r="J559" i="12"/>
  <c r="G559" i="12"/>
  <c r="F559" i="12"/>
  <c r="D559" i="12"/>
  <c r="C559" i="12"/>
  <c r="X558" i="12"/>
  <c r="M558" i="12"/>
  <c r="J558" i="12"/>
  <c r="G558" i="12"/>
  <c r="F558" i="12"/>
  <c r="D558" i="12"/>
  <c r="X557" i="12"/>
  <c r="J557" i="12"/>
  <c r="G557" i="12"/>
  <c r="F557" i="12"/>
  <c r="D557" i="12"/>
  <c r="C557" i="12"/>
  <c r="X555" i="12"/>
  <c r="J555" i="12"/>
  <c r="G555" i="12"/>
  <c r="F555" i="12"/>
  <c r="D555" i="12"/>
  <c r="C555" i="12"/>
  <c r="X554" i="12"/>
  <c r="J554" i="12"/>
  <c r="G554" i="12"/>
  <c r="F554" i="12"/>
  <c r="D554" i="12"/>
  <c r="C554" i="12"/>
  <c r="X553" i="12"/>
  <c r="J553" i="12"/>
  <c r="G553" i="12"/>
  <c r="F553" i="12"/>
  <c r="D553" i="12"/>
  <c r="C553" i="12"/>
  <c r="X552" i="12"/>
  <c r="J552" i="12"/>
  <c r="G552" i="12"/>
  <c r="F552" i="12"/>
  <c r="D552" i="12"/>
  <c r="C552" i="12"/>
  <c r="X551" i="12"/>
  <c r="J551" i="12"/>
  <c r="G551" i="12"/>
  <c r="F551" i="12"/>
  <c r="D551" i="12"/>
  <c r="C551" i="12"/>
  <c r="X550" i="12"/>
  <c r="J550" i="12"/>
  <c r="G550" i="12"/>
  <c r="F550" i="12"/>
  <c r="D550" i="12"/>
  <c r="X549" i="12"/>
  <c r="J549" i="12"/>
  <c r="G549" i="12"/>
  <c r="F549" i="12"/>
  <c r="D549" i="12"/>
  <c r="C549" i="12"/>
  <c r="X548" i="12"/>
  <c r="J548" i="12"/>
  <c r="G548" i="12"/>
  <c r="F548" i="12"/>
  <c r="D548" i="12"/>
  <c r="X547" i="12"/>
  <c r="J547" i="12"/>
  <c r="G547" i="12"/>
  <c r="F547" i="12"/>
  <c r="D547" i="12"/>
  <c r="C547" i="12"/>
  <c r="X546" i="12"/>
  <c r="J546" i="12"/>
  <c r="G546" i="12"/>
  <c r="F546" i="12"/>
  <c r="D546" i="12"/>
  <c r="C546" i="12"/>
  <c r="J545" i="12"/>
  <c r="G545" i="12"/>
  <c r="F545" i="12"/>
  <c r="D545" i="12"/>
  <c r="C545" i="12"/>
  <c r="X544" i="12"/>
  <c r="J544" i="12"/>
  <c r="G544" i="12"/>
  <c r="F544" i="12"/>
  <c r="D544" i="12"/>
  <c r="C544" i="12"/>
  <c r="X543" i="12"/>
  <c r="J543" i="12"/>
  <c r="G543" i="12"/>
  <c r="F543" i="12"/>
  <c r="D543" i="12"/>
  <c r="C543" i="12"/>
  <c r="X542" i="12"/>
  <c r="J542" i="12"/>
  <c r="G542" i="12"/>
  <c r="F542" i="12"/>
  <c r="D542" i="12"/>
  <c r="C542" i="12"/>
  <c r="X541" i="12"/>
  <c r="J541" i="12"/>
  <c r="G541" i="12"/>
  <c r="F541" i="12"/>
  <c r="D541" i="12"/>
  <c r="C541" i="12"/>
  <c r="X540" i="12"/>
  <c r="J540" i="12"/>
  <c r="G540" i="12"/>
  <c r="F540" i="12"/>
  <c r="D540" i="12"/>
  <c r="C540" i="12"/>
  <c r="X539" i="12"/>
  <c r="J539" i="12"/>
  <c r="G539" i="12"/>
  <c r="F539" i="12"/>
  <c r="D539" i="12"/>
  <c r="C539" i="12"/>
  <c r="X538" i="12"/>
  <c r="J538" i="12"/>
  <c r="G538" i="12"/>
  <c r="F538" i="12"/>
  <c r="D538" i="12"/>
  <c r="C538" i="12"/>
  <c r="X537" i="12"/>
  <c r="J537" i="12"/>
  <c r="G537" i="12"/>
  <c r="F537" i="12"/>
  <c r="D537" i="12"/>
  <c r="C537" i="12"/>
  <c r="X536" i="12"/>
  <c r="J536" i="12"/>
  <c r="G536" i="12"/>
  <c r="F536" i="12"/>
  <c r="D536" i="12"/>
  <c r="C536" i="12"/>
  <c r="X535" i="12"/>
  <c r="J535" i="12"/>
  <c r="G535" i="12"/>
  <c r="F535" i="12"/>
  <c r="D535" i="12"/>
  <c r="C535" i="12"/>
  <c r="X533" i="12"/>
  <c r="J533" i="12"/>
  <c r="G533" i="12"/>
  <c r="F533" i="12"/>
  <c r="D533" i="12"/>
  <c r="C533" i="12"/>
  <c r="X532" i="12"/>
  <c r="J532" i="12"/>
  <c r="G532" i="12"/>
  <c r="F532" i="12"/>
  <c r="D532" i="12"/>
  <c r="C532" i="12"/>
  <c r="X531" i="12"/>
  <c r="J531" i="12"/>
  <c r="G531" i="12"/>
  <c r="F531" i="12"/>
  <c r="D531" i="12"/>
  <c r="C531" i="12"/>
  <c r="X530" i="12"/>
  <c r="J530" i="12"/>
  <c r="G530" i="12"/>
  <c r="F530" i="12"/>
  <c r="D530" i="12"/>
  <c r="C530" i="12"/>
  <c r="X529" i="12"/>
  <c r="J529" i="12"/>
  <c r="G529" i="12"/>
  <c r="F529" i="12"/>
  <c r="D529" i="12"/>
  <c r="C529" i="12"/>
  <c r="X528" i="12"/>
  <c r="J528" i="12"/>
  <c r="G528" i="12"/>
  <c r="F528" i="12"/>
  <c r="D528" i="12"/>
  <c r="C528" i="12"/>
  <c r="X527" i="12"/>
  <c r="J527" i="12"/>
  <c r="G527" i="12"/>
  <c r="F527" i="12"/>
  <c r="D527" i="12"/>
  <c r="C527" i="12"/>
  <c r="X526" i="12"/>
  <c r="J526" i="12"/>
  <c r="G526" i="12"/>
  <c r="F526" i="12"/>
  <c r="D526" i="12"/>
  <c r="C526" i="12"/>
  <c r="X525" i="12"/>
  <c r="J525" i="12"/>
  <c r="G525" i="12"/>
  <c r="F525" i="12"/>
  <c r="D525" i="12"/>
  <c r="C525" i="12"/>
  <c r="X524" i="12"/>
  <c r="J524" i="12"/>
  <c r="G524" i="12"/>
  <c r="F524" i="12"/>
  <c r="D524" i="12"/>
  <c r="C524" i="12"/>
  <c r="X523" i="12"/>
  <c r="J523" i="12"/>
  <c r="G523" i="12"/>
  <c r="F523" i="12"/>
  <c r="D523" i="12"/>
  <c r="C523" i="12"/>
  <c r="X522" i="12"/>
  <c r="J522" i="12"/>
  <c r="G522" i="12"/>
  <c r="F522" i="12"/>
  <c r="D522" i="12"/>
  <c r="C522" i="12"/>
  <c r="X521" i="12"/>
  <c r="J521" i="12"/>
  <c r="G521" i="12"/>
  <c r="F521" i="12"/>
  <c r="D521" i="12"/>
  <c r="C521" i="12"/>
  <c r="X520" i="12"/>
  <c r="J520" i="12"/>
  <c r="G520" i="12"/>
  <c r="F520" i="12"/>
  <c r="D520" i="12"/>
  <c r="C520" i="12"/>
  <c r="X519" i="12"/>
  <c r="J519" i="12"/>
  <c r="G519" i="12"/>
  <c r="F519" i="12"/>
  <c r="D519" i="12"/>
  <c r="C519" i="12"/>
  <c r="X518" i="12"/>
  <c r="J518" i="12"/>
  <c r="G518" i="12"/>
  <c r="F518" i="12"/>
  <c r="D518" i="12"/>
  <c r="C518" i="12"/>
  <c r="X517" i="12"/>
  <c r="J517" i="12"/>
  <c r="G517" i="12"/>
  <c r="F517" i="12"/>
  <c r="D517" i="12"/>
  <c r="C517" i="12"/>
  <c r="X516" i="12"/>
  <c r="J516" i="12"/>
  <c r="G516" i="12"/>
  <c r="F516" i="12"/>
  <c r="D516" i="12"/>
  <c r="C516" i="12"/>
  <c r="X515" i="12"/>
  <c r="J515" i="12"/>
  <c r="G515" i="12"/>
  <c r="F515" i="12"/>
  <c r="D515" i="12"/>
  <c r="C515" i="12"/>
  <c r="X514" i="12"/>
  <c r="J514" i="12"/>
  <c r="G514" i="12"/>
  <c r="F514" i="12"/>
  <c r="D514" i="12"/>
  <c r="C514" i="12"/>
  <c r="X512" i="12"/>
  <c r="J512" i="12"/>
  <c r="G512" i="12"/>
  <c r="F512" i="12"/>
  <c r="D512" i="12"/>
  <c r="C512" i="12"/>
  <c r="X511" i="12"/>
  <c r="J511" i="12"/>
  <c r="G511" i="12"/>
  <c r="F511" i="12"/>
  <c r="D511" i="12"/>
  <c r="C511" i="12"/>
  <c r="X510" i="12"/>
  <c r="J510" i="12"/>
  <c r="G510" i="12"/>
  <c r="F510" i="12"/>
  <c r="D510" i="12"/>
  <c r="C510" i="12"/>
  <c r="X509" i="12"/>
  <c r="J509" i="12"/>
  <c r="G509" i="12"/>
  <c r="F509" i="12"/>
  <c r="D509" i="12"/>
  <c r="C509" i="12"/>
  <c r="X508" i="12"/>
  <c r="J508" i="12"/>
  <c r="G508" i="12"/>
  <c r="F508" i="12"/>
  <c r="D508" i="12"/>
  <c r="C508" i="12"/>
  <c r="X507" i="12"/>
  <c r="J507" i="12"/>
  <c r="G507" i="12"/>
  <c r="F507" i="12"/>
  <c r="D507" i="12"/>
  <c r="C507" i="12"/>
  <c r="X506" i="12"/>
  <c r="J506" i="12"/>
  <c r="G506" i="12"/>
  <c r="F506" i="12"/>
  <c r="D506" i="12"/>
  <c r="C506" i="12"/>
  <c r="X505" i="12"/>
  <c r="J505" i="12"/>
  <c r="G505" i="12"/>
  <c r="F505" i="12"/>
  <c r="D505" i="12"/>
  <c r="C505" i="12"/>
  <c r="X504" i="12"/>
  <c r="J504" i="12"/>
  <c r="G504" i="12"/>
  <c r="F504" i="12"/>
  <c r="D504" i="12"/>
  <c r="C504" i="12"/>
  <c r="X503" i="12"/>
  <c r="J503" i="12"/>
  <c r="G503" i="12"/>
  <c r="F503" i="12"/>
  <c r="D503" i="12"/>
  <c r="C503" i="12"/>
  <c r="X501" i="12"/>
  <c r="J501" i="12"/>
  <c r="G501" i="12"/>
  <c r="F501" i="12"/>
  <c r="D501" i="12"/>
  <c r="C501" i="12"/>
  <c r="X500" i="12"/>
  <c r="J500" i="12"/>
  <c r="G500" i="12"/>
  <c r="F500" i="12"/>
  <c r="D500" i="12"/>
  <c r="C500" i="12"/>
  <c r="M499" i="12"/>
  <c r="X499" i="12" s="1"/>
  <c r="J499" i="12"/>
  <c r="G499" i="12"/>
  <c r="F499" i="12"/>
  <c r="D499" i="12"/>
  <c r="X498" i="12"/>
  <c r="J498" i="12"/>
  <c r="G498" i="12"/>
  <c r="F498" i="12"/>
  <c r="D498" i="12"/>
  <c r="C498" i="12"/>
  <c r="X497" i="12"/>
  <c r="J497" i="12"/>
  <c r="G497" i="12"/>
  <c r="F497" i="12"/>
  <c r="D497" i="12"/>
  <c r="C497" i="12"/>
  <c r="X496" i="12"/>
  <c r="J496" i="12"/>
  <c r="G496" i="12"/>
  <c r="F496" i="12"/>
  <c r="D496" i="12"/>
  <c r="C496" i="12"/>
  <c r="X495" i="12"/>
  <c r="J495" i="12"/>
  <c r="G495" i="12"/>
  <c r="F495" i="12"/>
  <c r="D495" i="12"/>
  <c r="C495" i="12"/>
  <c r="X494" i="12"/>
  <c r="J494" i="12"/>
  <c r="G494" i="12"/>
  <c r="F494" i="12"/>
  <c r="D494" i="12"/>
  <c r="C494" i="12"/>
  <c r="X493" i="12"/>
  <c r="J493" i="12"/>
  <c r="G493" i="12"/>
  <c r="F493" i="12"/>
  <c r="D493" i="12"/>
  <c r="C493" i="12"/>
  <c r="X492" i="12"/>
  <c r="J492" i="12"/>
  <c r="G492" i="12"/>
  <c r="F492" i="12"/>
  <c r="D492" i="12"/>
  <c r="C492" i="12"/>
  <c r="X490" i="12"/>
  <c r="J490" i="12"/>
  <c r="G490" i="12"/>
  <c r="F490" i="12"/>
  <c r="D490" i="12"/>
  <c r="C490" i="12"/>
  <c r="X489" i="12"/>
  <c r="J489" i="12"/>
  <c r="G489" i="12"/>
  <c r="F489" i="12"/>
  <c r="D489" i="12"/>
  <c r="C489" i="12"/>
  <c r="X488" i="12"/>
  <c r="J488" i="12"/>
  <c r="G488" i="12"/>
  <c r="F488" i="12"/>
  <c r="D488" i="12"/>
  <c r="C488" i="12"/>
  <c r="X487" i="12"/>
  <c r="J487" i="12"/>
  <c r="G487" i="12"/>
  <c r="F487" i="12"/>
  <c r="D487" i="12"/>
  <c r="C487" i="12"/>
  <c r="X486" i="12"/>
  <c r="J486" i="12"/>
  <c r="G486" i="12"/>
  <c r="F486" i="12"/>
  <c r="D486" i="12"/>
  <c r="C486" i="12"/>
  <c r="X485" i="12"/>
  <c r="J485" i="12"/>
  <c r="G485" i="12"/>
  <c r="F485" i="12"/>
  <c r="D485" i="12"/>
  <c r="C485" i="12"/>
  <c r="X484" i="12"/>
  <c r="J484" i="12"/>
  <c r="G484" i="12"/>
  <c r="F484" i="12"/>
  <c r="D484" i="12"/>
  <c r="C484" i="12"/>
  <c r="X483" i="12"/>
  <c r="J483" i="12"/>
  <c r="G483" i="12"/>
  <c r="F483" i="12"/>
  <c r="D483" i="12"/>
  <c r="C483" i="12"/>
  <c r="X482" i="12"/>
  <c r="J482" i="12"/>
  <c r="G482" i="12"/>
  <c r="F482" i="12"/>
  <c r="D482" i="12"/>
  <c r="C482" i="12"/>
  <c r="X481" i="12"/>
  <c r="J481" i="12"/>
  <c r="G481" i="12"/>
  <c r="F481" i="12"/>
  <c r="D481" i="12"/>
  <c r="C481" i="12"/>
  <c r="J480" i="12"/>
  <c r="G480" i="12"/>
  <c r="F480" i="12"/>
  <c r="D480" i="12"/>
  <c r="C480" i="12"/>
  <c r="X479" i="12"/>
  <c r="J479" i="12"/>
  <c r="G479" i="12"/>
  <c r="F479" i="12"/>
  <c r="D479" i="12"/>
  <c r="C479" i="12"/>
  <c r="X478" i="12"/>
  <c r="J478" i="12"/>
  <c r="G478" i="12"/>
  <c r="F478" i="12"/>
  <c r="D478" i="12"/>
  <c r="C478" i="12"/>
  <c r="X477" i="12"/>
  <c r="J477" i="12"/>
  <c r="G477" i="12"/>
  <c r="F477" i="12"/>
  <c r="D477" i="12"/>
  <c r="C477" i="12"/>
  <c r="X476" i="12"/>
  <c r="J476" i="12"/>
  <c r="G476" i="12"/>
  <c r="F476" i="12"/>
  <c r="D476" i="12"/>
  <c r="C476" i="12"/>
  <c r="X475" i="12"/>
  <c r="J475" i="12"/>
  <c r="G475" i="12"/>
  <c r="F475" i="12"/>
  <c r="D475" i="12"/>
  <c r="X474" i="12"/>
  <c r="J474" i="12"/>
  <c r="G474" i="12"/>
  <c r="F474" i="12"/>
  <c r="D474" i="12"/>
  <c r="C474" i="12"/>
  <c r="X473" i="12"/>
  <c r="J473" i="12"/>
  <c r="G473" i="12"/>
  <c r="F473" i="12"/>
  <c r="D473" i="12"/>
  <c r="C473" i="12"/>
  <c r="X472" i="12"/>
  <c r="J472" i="12"/>
  <c r="G472" i="12"/>
  <c r="F472" i="12"/>
  <c r="D472" i="12"/>
  <c r="C472" i="12"/>
  <c r="X471" i="12"/>
  <c r="J471" i="12"/>
  <c r="G471" i="12"/>
  <c r="F471" i="12"/>
  <c r="D471" i="12"/>
  <c r="C471" i="12"/>
  <c r="X470" i="12"/>
  <c r="J470" i="12"/>
  <c r="G470" i="12"/>
  <c r="F470" i="12"/>
  <c r="D470" i="12"/>
  <c r="C470" i="12"/>
  <c r="X467" i="12"/>
  <c r="J467" i="12"/>
  <c r="G467" i="12"/>
  <c r="F467" i="12"/>
  <c r="D467" i="12"/>
  <c r="C467" i="12"/>
  <c r="X466" i="12"/>
  <c r="J466" i="12"/>
  <c r="G466" i="12"/>
  <c r="F466" i="12"/>
  <c r="D466" i="12"/>
  <c r="C466" i="12"/>
  <c r="X465" i="12"/>
  <c r="J465" i="12"/>
  <c r="G465" i="12"/>
  <c r="F465" i="12"/>
  <c r="D465" i="12"/>
  <c r="C465" i="12"/>
  <c r="X464" i="12"/>
  <c r="J464" i="12"/>
  <c r="G464" i="12"/>
  <c r="F464" i="12"/>
  <c r="D464" i="12"/>
  <c r="C464" i="12"/>
  <c r="X463" i="12"/>
  <c r="J463" i="12"/>
  <c r="G463" i="12"/>
  <c r="F463" i="12"/>
  <c r="D463" i="12"/>
  <c r="C463" i="12"/>
  <c r="X462" i="12"/>
  <c r="J462" i="12"/>
  <c r="G462" i="12"/>
  <c r="F462" i="12"/>
  <c r="D462" i="12"/>
  <c r="C462" i="12"/>
  <c r="J461" i="12"/>
  <c r="G461" i="12"/>
  <c r="F461" i="12"/>
  <c r="D461" i="12"/>
  <c r="C461" i="12"/>
  <c r="X460" i="12"/>
  <c r="J460" i="12"/>
  <c r="G460" i="12"/>
  <c r="F460" i="12"/>
  <c r="D460" i="12"/>
  <c r="C460" i="12"/>
  <c r="X459" i="12"/>
  <c r="J459" i="12"/>
  <c r="G459" i="12"/>
  <c r="F459" i="12"/>
  <c r="D459" i="12"/>
  <c r="C459" i="12"/>
  <c r="X458" i="12"/>
  <c r="J458" i="12"/>
  <c r="G458" i="12"/>
  <c r="F458" i="12"/>
  <c r="D458" i="12"/>
  <c r="C458" i="12"/>
  <c r="X456" i="12"/>
  <c r="J456" i="12"/>
  <c r="G456" i="12"/>
  <c r="F456" i="12"/>
  <c r="D456" i="12"/>
  <c r="C456" i="12"/>
  <c r="X455" i="12"/>
  <c r="J455" i="12"/>
  <c r="G455" i="12"/>
  <c r="F455" i="12"/>
  <c r="D455" i="12"/>
  <c r="C455" i="12"/>
  <c r="X454" i="12"/>
  <c r="J454" i="12"/>
  <c r="G454" i="12"/>
  <c r="F454" i="12"/>
  <c r="D454" i="12"/>
  <c r="C454" i="12"/>
  <c r="J453" i="12"/>
  <c r="G453" i="12"/>
  <c r="F453" i="12"/>
  <c r="D453" i="12"/>
  <c r="C453" i="12"/>
  <c r="X452" i="12"/>
  <c r="J452" i="12"/>
  <c r="G452" i="12"/>
  <c r="F452" i="12"/>
  <c r="D452" i="12"/>
  <c r="C452" i="12"/>
  <c r="X451" i="12"/>
  <c r="J451" i="12"/>
  <c r="G451" i="12"/>
  <c r="F451" i="12"/>
  <c r="D451" i="12"/>
  <c r="C451" i="12"/>
  <c r="X450" i="12"/>
  <c r="J450" i="12"/>
  <c r="G450" i="12"/>
  <c r="F450" i="12"/>
  <c r="D450" i="12"/>
  <c r="C450" i="12"/>
  <c r="X449" i="12"/>
  <c r="J449" i="12"/>
  <c r="G449" i="12"/>
  <c r="F449" i="12"/>
  <c r="D449" i="12"/>
  <c r="C449" i="12"/>
  <c r="X448" i="12"/>
  <c r="J448" i="12"/>
  <c r="G448" i="12"/>
  <c r="F448" i="12"/>
  <c r="D448" i="12"/>
  <c r="C448" i="12"/>
  <c r="X447" i="12"/>
  <c r="J447" i="12"/>
  <c r="G447" i="12"/>
  <c r="F447" i="12"/>
  <c r="D447" i="12"/>
  <c r="C447" i="12"/>
  <c r="X445" i="12"/>
  <c r="J445" i="12"/>
  <c r="G445" i="12"/>
  <c r="F445" i="12"/>
  <c r="D445" i="12"/>
  <c r="C445" i="12"/>
  <c r="X444" i="12"/>
  <c r="J444" i="12"/>
  <c r="G444" i="12"/>
  <c r="F444" i="12"/>
  <c r="D444" i="12"/>
  <c r="C444" i="12"/>
  <c r="X443" i="12"/>
  <c r="J443" i="12"/>
  <c r="G443" i="12"/>
  <c r="F443" i="12"/>
  <c r="D443" i="12"/>
  <c r="C443" i="12"/>
  <c r="X442" i="12"/>
  <c r="J442" i="12"/>
  <c r="G442" i="12"/>
  <c r="F442" i="12"/>
  <c r="D442" i="12"/>
  <c r="C442" i="12"/>
  <c r="X441" i="12"/>
  <c r="J441" i="12"/>
  <c r="G441" i="12"/>
  <c r="F441" i="12"/>
  <c r="D441" i="12"/>
  <c r="C441" i="12"/>
  <c r="X440" i="12"/>
  <c r="J440" i="12"/>
  <c r="G440" i="12"/>
  <c r="F440" i="12"/>
  <c r="D440" i="12"/>
  <c r="C440" i="12"/>
  <c r="X439" i="12"/>
  <c r="J439" i="12"/>
  <c r="G439" i="12"/>
  <c r="F439" i="12"/>
  <c r="D439" i="12"/>
  <c r="C439" i="12"/>
  <c r="X438" i="12"/>
  <c r="J438" i="12"/>
  <c r="G438" i="12"/>
  <c r="F438" i="12"/>
  <c r="D438" i="12"/>
  <c r="C438" i="12"/>
  <c r="J437" i="12"/>
  <c r="G437" i="12"/>
  <c r="F437" i="12"/>
  <c r="D437" i="12"/>
  <c r="C437" i="12"/>
  <c r="J436" i="12"/>
  <c r="G436" i="12"/>
  <c r="F436" i="12"/>
  <c r="D436" i="12"/>
  <c r="C436" i="12"/>
  <c r="X434" i="12"/>
  <c r="J434" i="12"/>
  <c r="G434" i="12"/>
  <c r="F434" i="12"/>
  <c r="D434" i="12"/>
  <c r="C434" i="12"/>
  <c r="X433" i="12"/>
  <c r="J433" i="12"/>
  <c r="G433" i="12"/>
  <c r="F433" i="12"/>
  <c r="D433" i="12"/>
  <c r="X432" i="12"/>
  <c r="J432" i="12"/>
  <c r="G432" i="12"/>
  <c r="F432" i="12"/>
  <c r="D432" i="12"/>
  <c r="C432" i="12"/>
  <c r="X431" i="12"/>
  <c r="J431" i="12"/>
  <c r="G431" i="12"/>
  <c r="F431" i="12"/>
  <c r="D431" i="12"/>
  <c r="C431" i="12"/>
  <c r="X429" i="12"/>
  <c r="J429" i="12"/>
  <c r="G429" i="12"/>
  <c r="F429" i="12"/>
  <c r="D429" i="12"/>
  <c r="C429" i="12"/>
  <c r="X428" i="12"/>
  <c r="J428" i="12"/>
  <c r="G428" i="12"/>
  <c r="F428" i="12"/>
  <c r="D428" i="12"/>
  <c r="C428" i="12"/>
  <c r="J427" i="12"/>
  <c r="G427" i="12"/>
  <c r="F427" i="12"/>
  <c r="D427" i="12"/>
  <c r="C427" i="12"/>
  <c r="X426" i="12"/>
  <c r="J426" i="12"/>
  <c r="G426" i="12"/>
  <c r="F426" i="12"/>
  <c r="D426" i="12"/>
  <c r="C426" i="12"/>
  <c r="J425" i="12"/>
  <c r="G425" i="12"/>
  <c r="F425" i="12"/>
  <c r="D425" i="12"/>
  <c r="C425" i="12"/>
  <c r="X424" i="12"/>
  <c r="J424" i="12"/>
  <c r="G424" i="12"/>
  <c r="F424" i="12"/>
  <c r="D424" i="12"/>
  <c r="C424" i="12"/>
  <c r="J422" i="12"/>
  <c r="G422" i="12"/>
  <c r="F422" i="12"/>
  <c r="D422" i="12"/>
  <c r="C422" i="12"/>
  <c r="X421" i="12"/>
  <c r="J421" i="12"/>
  <c r="G421" i="12"/>
  <c r="F421" i="12"/>
  <c r="D421" i="12"/>
  <c r="C421" i="12"/>
  <c r="J420" i="12"/>
  <c r="G420" i="12"/>
  <c r="F420" i="12"/>
  <c r="D420" i="12"/>
  <c r="C420" i="12"/>
  <c r="J419" i="12"/>
  <c r="G419" i="12"/>
  <c r="F419" i="12"/>
  <c r="D419" i="12"/>
  <c r="C419" i="12"/>
  <c r="X418" i="12"/>
  <c r="J418" i="12"/>
  <c r="G418" i="12"/>
  <c r="F418" i="12"/>
  <c r="D418" i="12"/>
  <c r="C418" i="12"/>
  <c r="X417" i="12"/>
  <c r="J417" i="12"/>
  <c r="G417" i="12"/>
  <c r="F417" i="12"/>
  <c r="D417" i="12"/>
  <c r="C417" i="12"/>
  <c r="X416" i="12"/>
  <c r="J416" i="12"/>
  <c r="G416" i="12"/>
  <c r="F416" i="12"/>
  <c r="D416" i="12"/>
  <c r="C416" i="12"/>
  <c r="X415" i="12"/>
  <c r="J415" i="12"/>
  <c r="G415" i="12"/>
  <c r="F415" i="12"/>
  <c r="D415" i="12"/>
  <c r="C415" i="12"/>
  <c r="X414" i="12"/>
  <c r="J414" i="12"/>
  <c r="G414" i="12"/>
  <c r="F414" i="12"/>
  <c r="D414" i="12"/>
  <c r="C414" i="12"/>
  <c r="X413" i="12"/>
  <c r="J413" i="12"/>
  <c r="G413" i="12"/>
  <c r="F413" i="12"/>
  <c r="D413" i="12"/>
  <c r="C413" i="12"/>
  <c r="J411" i="12"/>
  <c r="G411" i="12"/>
  <c r="F411" i="12"/>
  <c r="D411" i="12"/>
  <c r="C411" i="12"/>
  <c r="J410" i="12"/>
  <c r="G410" i="12"/>
  <c r="F410" i="12"/>
  <c r="D410" i="12"/>
  <c r="C410" i="12"/>
  <c r="J409" i="12"/>
  <c r="G409" i="12"/>
  <c r="F409" i="12"/>
  <c r="D409" i="12"/>
  <c r="C409" i="12"/>
  <c r="X408" i="12"/>
  <c r="J408" i="12"/>
  <c r="G408" i="12"/>
  <c r="F408" i="12"/>
  <c r="D408" i="12"/>
  <c r="C408" i="12"/>
  <c r="X407" i="12"/>
  <c r="J407" i="12"/>
  <c r="G407" i="12"/>
  <c r="F407" i="12"/>
  <c r="D407" i="12"/>
  <c r="C407" i="12"/>
  <c r="J406" i="12"/>
  <c r="G406" i="12"/>
  <c r="F406" i="12"/>
  <c r="D406" i="12"/>
  <c r="C406" i="12"/>
  <c r="J405" i="12"/>
  <c r="G405" i="12"/>
  <c r="F405" i="12"/>
  <c r="D405" i="12"/>
  <c r="C405" i="12"/>
  <c r="X404" i="12"/>
  <c r="J404" i="12"/>
  <c r="G404" i="12"/>
  <c r="F404" i="12"/>
  <c r="D404" i="12"/>
  <c r="C404" i="12"/>
  <c r="X403" i="12"/>
  <c r="J403" i="12"/>
  <c r="G403" i="12"/>
  <c r="F403" i="12"/>
  <c r="D403" i="12"/>
  <c r="C403" i="12"/>
  <c r="J402" i="12"/>
  <c r="G402" i="12"/>
  <c r="F402" i="12"/>
  <c r="D402" i="12"/>
  <c r="C402" i="12"/>
  <c r="J400" i="12"/>
  <c r="G400" i="12"/>
  <c r="F400" i="12"/>
  <c r="D400" i="12"/>
  <c r="C400" i="12"/>
  <c r="X399" i="12"/>
  <c r="J399" i="12"/>
  <c r="G399" i="12"/>
  <c r="F399" i="12"/>
  <c r="D399" i="12"/>
  <c r="C399" i="12"/>
  <c r="X398" i="12"/>
  <c r="J398" i="12"/>
  <c r="G398" i="12"/>
  <c r="F398" i="12"/>
  <c r="D398" i="12"/>
  <c r="C398" i="12"/>
  <c r="J397" i="12"/>
  <c r="G397" i="12"/>
  <c r="F397" i="12"/>
  <c r="D397" i="12"/>
  <c r="C397" i="12"/>
  <c r="X396" i="12"/>
  <c r="J396" i="12"/>
  <c r="G396" i="12"/>
  <c r="F396" i="12"/>
  <c r="D396" i="12"/>
  <c r="C396" i="12"/>
  <c r="X395" i="12"/>
  <c r="J395" i="12"/>
  <c r="G395" i="12"/>
  <c r="F395" i="12"/>
  <c r="D395" i="12"/>
  <c r="C395" i="12"/>
  <c r="X394" i="12"/>
  <c r="J394" i="12"/>
  <c r="G394" i="12"/>
  <c r="F394" i="12"/>
  <c r="D394" i="12"/>
  <c r="C394" i="12"/>
  <c r="J393" i="12"/>
  <c r="G393" i="12"/>
  <c r="F393" i="12"/>
  <c r="D393" i="12"/>
  <c r="C393" i="12"/>
  <c r="J392" i="12"/>
  <c r="G392" i="12"/>
  <c r="F392" i="12"/>
  <c r="D392" i="12"/>
  <c r="C392" i="12"/>
  <c r="X391" i="12"/>
  <c r="J391" i="12"/>
  <c r="G391" i="12"/>
  <c r="F391" i="12"/>
  <c r="D391" i="12"/>
  <c r="C391" i="12"/>
  <c r="X389" i="12"/>
  <c r="J389" i="12"/>
  <c r="G389" i="12"/>
  <c r="F389" i="12"/>
  <c r="D389" i="12"/>
  <c r="C389" i="12"/>
  <c r="X388" i="12"/>
  <c r="J388" i="12"/>
  <c r="G388" i="12"/>
  <c r="F388" i="12"/>
  <c r="D388" i="12"/>
  <c r="C388" i="12"/>
  <c r="J387" i="12"/>
  <c r="G387" i="12"/>
  <c r="F387" i="12"/>
  <c r="D387" i="12"/>
  <c r="C387" i="12"/>
  <c r="J386" i="12"/>
  <c r="G386" i="12"/>
  <c r="F386" i="12"/>
  <c r="D386" i="12"/>
  <c r="C386" i="12"/>
  <c r="J385" i="12"/>
  <c r="G385" i="12"/>
  <c r="F385" i="12"/>
  <c r="D385" i="12"/>
  <c r="C385" i="12"/>
  <c r="X384" i="12"/>
  <c r="J384" i="12"/>
  <c r="G384" i="12"/>
  <c r="F384" i="12"/>
  <c r="D384" i="12"/>
  <c r="X383" i="12"/>
  <c r="J383" i="12"/>
  <c r="G383" i="12"/>
  <c r="F383" i="12"/>
  <c r="D383" i="12"/>
  <c r="C383" i="12"/>
  <c r="X382" i="12"/>
  <c r="J382" i="12"/>
  <c r="G382" i="12"/>
  <c r="F382" i="12"/>
  <c r="D382" i="12"/>
  <c r="C382" i="12"/>
  <c r="X381" i="12"/>
  <c r="J381" i="12"/>
  <c r="G381" i="12"/>
  <c r="F381" i="12"/>
  <c r="D381" i="12"/>
  <c r="C381" i="12"/>
  <c r="J380" i="12"/>
  <c r="G380" i="12"/>
  <c r="F380" i="12"/>
  <c r="D380" i="12"/>
  <c r="C380" i="12"/>
  <c r="J378" i="12"/>
  <c r="G378" i="12"/>
  <c r="F378" i="12"/>
  <c r="D378" i="12"/>
  <c r="C378" i="12"/>
  <c r="X377" i="12"/>
  <c r="J377" i="12"/>
  <c r="G377" i="12"/>
  <c r="F377" i="12"/>
  <c r="D377" i="12"/>
  <c r="C377" i="12"/>
  <c r="X376" i="12"/>
  <c r="J376" i="12"/>
  <c r="G376" i="12"/>
  <c r="F376" i="12"/>
  <c r="D376" i="12"/>
  <c r="C376" i="12"/>
  <c r="X375" i="12"/>
  <c r="J375" i="12"/>
  <c r="G375" i="12"/>
  <c r="F375" i="12"/>
  <c r="D375" i="12"/>
  <c r="C375" i="12"/>
  <c r="J374" i="12"/>
  <c r="G374" i="12"/>
  <c r="F374" i="12"/>
  <c r="D374" i="12"/>
  <c r="C374" i="12"/>
  <c r="J373" i="12"/>
  <c r="G373" i="12"/>
  <c r="F373" i="12"/>
  <c r="D373" i="12"/>
  <c r="C373" i="12"/>
  <c r="X372" i="12"/>
  <c r="J372" i="12"/>
  <c r="G372" i="12"/>
  <c r="F372" i="12"/>
  <c r="D372" i="12"/>
  <c r="C372" i="12"/>
  <c r="J371" i="12"/>
  <c r="G371" i="12"/>
  <c r="F371" i="12"/>
  <c r="D371" i="12"/>
  <c r="C371" i="12"/>
  <c r="X370" i="12"/>
  <c r="J370" i="12"/>
  <c r="G370" i="12"/>
  <c r="F370" i="12"/>
  <c r="D370" i="12"/>
  <c r="C370" i="12"/>
  <c r="X369" i="12"/>
  <c r="J369" i="12"/>
  <c r="G369" i="12"/>
  <c r="F369" i="12"/>
  <c r="D369" i="12"/>
  <c r="C369" i="12"/>
  <c r="J367" i="12"/>
  <c r="G367" i="12"/>
  <c r="F367" i="12"/>
  <c r="D367" i="12"/>
  <c r="C367" i="12"/>
  <c r="J366" i="12"/>
  <c r="G366" i="12"/>
  <c r="F366" i="12"/>
  <c r="D366" i="12"/>
  <c r="C366" i="12"/>
  <c r="X365" i="12"/>
  <c r="J365" i="12"/>
  <c r="G365" i="12"/>
  <c r="F365" i="12"/>
  <c r="D365" i="12"/>
  <c r="C365" i="12"/>
  <c r="X364" i="12"/>
  <c r="J364" i="12"/>
  <c r="G364" i="12"/>
  <c r="F364" i="12"/>
  <c r="D364" i="12"/>
  <c r="C364" i="12"/>
  <c r="J363" i="12"/>
  <c r="G363" i="12"/>
  <c r="F363" i="12"/>
  <c r="D363" i="12"/>
  <c r="C363" i="12"/>
  <c r="J362" i="12"/>
  <c r="G362" i="12"/>
  <c r="F362" i="12"/>
  <c r="D362" i="12"/>
  <c r="C362" i="12"/>
  <c r="X361" i="12"/>
  <c r="J361" i="12"/>
  <c r="G361" i="12"/>
  <c r="F361" i="12"/>
  <c r="D361" i="12"/>
  <c r="C361" i="12"/>
  <c r="X360" i="12"/>
  <c r="J360" i="12"/>
  <c r="G360" i="12"/>
  <c r="F360" i="12"/>
  <c r="D360" i="12"/>
  <c r="C360" i="12"/>
  <c r="X359" i="12"/>
  <c r="J359" i="12"/>
  <c r="G359" i="12"/>
  <c r="F359" i="12"/>
  <c r="D359" i="12"/>
  <c r="C359" i="12"/>
  <c r="J358" i="12"/>
  <c r="G358" i="12"/>
  <c r="F358" i="12"/>
  <c r="D358" i="12"/>
  <c r="C358" i="12"/>
  <c r="J355" i="12"/>
  <c r="G355" i="12"/>
  <c r="F355" i="12"/>
  <c r="D355" i="12"/>
  <c r="C355" i="12"/>
  <c r="J354" i="12"/>
  <c r="G354" i="12"/>
  <c r="F354" i="12"/>
  <c r="D354" i="12"/>
  <c r="C354" i="12"/>
  <c r="J353" i="12"/>
  <c r="G353" i="12"/>
  <c r="F353" i="12"/>
  <c r="D353" i="12"/>
  <c r="C353" i="12"/>
  <c r="X352" i="12"/>
  <c r="J352" i="12"/>
  <c r="G352" i="12"/>
  <c r="F352" i="12"/>
  <c r="D352" i="12"/>
  <c r="C352" i="12"/>
  <c r="J351" i="12"/>
  <c r="G351" i="12"/>
  <c r="F351" i="12"/>
  <c r="D351" i="12"/>
  <c r="C351" i="12"/>
  <c r="J350" i="12"/>
  <c r="G350" i="12"/>
  <c r="F350" i="12"/>
  <c r="D350" i="12"/>
  <c r="C350" i="12"/>
  <c r="J349" i="12"/>
  <c r="G349" i="12"/>
  <c r="F349" i="12"/>
  <c r="D349" i="12"/>
  <c r="C349" i="12"/>
  <c r="J348" i="12"/>
  <c r="G348" i="12"/>
  <c r="F348" i="12"/>
  <c r="D348" i="12"/>
  <c r="C348" i="12"/>
  <c r="X347" i="12"/>
  <c r="J347" i="12"/>
  <c r="G347" i="12"/>
  <c r="F347" i="12"/>
  <c r="D347" i="12"/>
  <c r="C347" i="12"/>
  <c r="X346" i="12"/>
  <c r="J346" i="12"/>
  <c r="G346" i="12"/>
  <c r="F346" i="12"/>
  <c r="D346" i="12"/>
  <c r="C346" i="12"/>
  <c r="J344" i="12"/>
  <c r="G344" i="12"/>
  <c r="F344" i="12"/>
  <c r="D344" i="12"/>
  <c r="C344" i="12"/>
  <c r="J343" i="12"/>
  <c r="G343" i="12"/>
  <c r="F343" i="12"/>
  <c r="D343" i="12"/>
  <c r="C343" i="12"/>
  <c r="J342" i="12"/>
  <c r="G342" i="12"/>
  <c r="F342" i="12"/>
  <c r="D342" i="12"/>
  <c r="C342" i="12"/>
  <c r="X341" i="12"/>
  <c r="J341" i="12"/>
  <c r="G341" i="12"/>
  <c r="F341" i="12"/>
  <c r="D341" i="12"/>
  <c r="C341" i="12"/>
  <c r="J340" i="12"/>
  <c r="G340" i="12"/>
  <c r="F340" i="12"/>
  <c r="D340" i="12"/>
  <c r="C340" i="12"/>
  <c r="J339" i="12"/>
  <c r="G339" i="12"/>
  <c r="F339" i="12"/>
  <c r="D339" i="12"/>
  <c r="C339" i="12"/>
  <c r="X338" i="12"/>
  <c r="J338" i="12"/>
  <c r="G338" i="12"/>
  <c r="F338" i="12"/>
  <c r="D338" i="12"/>
  <c r="C338" i="12"/>
  <c r="J337" i="12"/>
  <c r="G337" i="12"/>
  <c r="F337" i="12"/>
  <c r="D337" i="12"/>
  <c r="C337" i="12"/>
  <c r="X336" i="12"/>
  <c r="J336" i="12"/>
  <c r="G336" i="12"/>
  <c r="F336" i="12"/>
  <c r="D336" i="12"/>
  <c r="C336" i="12"/>
  <c r="J335" i="12"/>
  <c r="G335" i="12"/>
  <c r="F335" i="12"/>
  <c r="D335" i="12"/>
  <c r="C335" i="12"/>
  <c r="J333" i="12"/>
  <c r="G333" i="12"/>
  <c r="F333" i="12"/>
  <c r="D333" i="12"/>
  <c r="C333" i="12"/>
  <c r="J332" i="12"/>
  <c r="G332" i="12"/>
  <c r="F332" i="12"/>
  <c r="D332" i="12"/>
  <c r="C332" i="12"/>
  <c r="X331" i="12"/>
  <c r="J331" i="12"/>
  <c r="G331" i="12"/>
  <c r="F331" i="12"/>
  <c r="D331" i="12"/>
  <c r="C331" i="12"/>
  <c r="X330" i="12"/>
  <c r="J330" i="12"/>
  <c r="G330" i="12"/>
  <c r="F330" i="12"/>
  <c r="D330" i="12"/>
  <c r="J329" i="12"/>
  <c r="G329" i="12"/>
  <c r="F329" i="12"/>
  <c r="D329" i="12"/>
  <c r="C329" i="12"/>
  <c r="J328" i="12"/>
  <c r="G328" i="12"/>
  <c r="F328" i="12"/>
  <c r="D328" i="12"/>
  <c r="C328" i="12"/>
  <c r="J327" i="12"/>
  <c r="G327" i="12"/>
  <c r="F327" i="12"/>
  <c r="D327" i="12"/>
  <c r="C327" i="12"/>
  <c r="J326" i="12"/>
  <c r="G326" i="12"/>
  <c r="F326" i="12"/>
  <c r="D326" i="12"/>
  <c r="C326" i="12"/>
  <c r="J325" i="12"/>
  <c r="G325" i="12"/>
  <c r="F325" i="12"/>
  <c r="D325" i="12"/>
  <c r="C325" i="12"/>
  <c r="J324" i="12"/>
  <c r="G324" i="12"/>
  <c r="F324" i="12"/>
  <c r="D324" i="12"/>
  <c r="C324" i="12"/>
  <c r="J322" i="12"/>
  <c r="G322" i="12"/>
  <c r="F322" i="12"/>
  <c r="D322" i="12"/>
  <c r="C322" i="12"/>
  <c r="J321" i="12"/>
  <c r="G321" i="12"/>
  <c r="F321" i="12"/>
  <c r="D321" i="12"/>
  <c r="C321" i="12"/>
  <c r="X320" i="12"/>
  <c r="J320" i="12"/>
  <c r="G320" i="12"/>
  <c r="F320" i="12"/>
  <c r="D320" i="12"/>
  <c r="C320" i="12"/>
  <c r="J319" i="12"/>
  <c r="G319" i="12"/>
  <c r="F319" i="12"/>
  <c r="D319" i="12"/>
  <c r="C319" i="12"/>
  <c r="X318" i="12"/>
  <c r="J318" i="12"/>
  <c r="G318" i="12"/>
  <c r="F318" i="12"/>
  <c r="D318" i="12"/>
  <c r="C318" i="12"/>
  <c r="J317" i="12"/>
  <c r="G317" i="12"/>
  <c r="F317" i="12"/>
  <c r="D317" i="12"/>
  <c r="C317" i="12"/>
  <c r="J316" i="12"/>
  <c r="G316" i="12"/>
  <c r="F316" i="12"/>
  <c r="D316" i="12"/>
  <c r="C316" i="12"/>
  <c r="J315" i="12"/>
  <c r="G315" i="12"/>
  <c r="F315" i="12"/>
  <c r="D315" i="12"/>
  <c r="C315" i="12"/>
  <c r="J314" i="12"/>
  <c r="G314" i="12"/>
  <c r="F314" i="12"/>
  <c r="D314" i="12"/>
  <c r="C314" i="12"/>
  <c r="X313" i="12"/>
  <c r="J313" i="12"/>
  <c r="G313" i="12"/>
  <c r="F313" i="12"/>
  <c r="D313" i="12"/>
  <c r="C313" i="12"/>
  <c r="J311" i="12"/>
  <c r="G311" i="12"/>
  <c r="F311" i="12"/>
  <c r="D311" i="12"/>
  <c r="C311" i="12"/>
  <c r="X310" i="12"/>
  <c r="J310" i="12"/>
  <c r="G310" i="12"/>
  <c r="F310" i="12"/>
  <c r="D310" i="12"/>
  <c r="C310" i="12"/>
  <c r="J309" i="12"/>
  <c r="G309" i="12"/>
  <c r="F309" i="12"/>
  <c r="D309" i="12"/>
  <c r="C309" i="12"/>
  <c r="J308" i="12"/>
  <c r="G308" i="12"/>
  <c r="F308" i="12"/>
  <c r="D308" i="12"/>
  <c r="C308" i="12"/>
  <c r="J307" i="12"/>
  <c r="G307" i="12"/>
  <c r="F307" i="12"/>
  <c r="D307" i="12"/>
  <c r="C307" i="12"/>
  <c r="J306" i="12"/>
  <c r="G306" i="12"/>
  <c r="F306" i="12"/>
  <c r="D306" i="12"/>
  <c r="C306" i="12"/>
  <c r="J305" i="12"/>
  <c r="G305" i="12"/>
  <c r="F305" i="12"/>
  <c r="D305" i="12"/>
  <c r="C305" i="12"/>
  <c r="J304" i="12"/>
  <c r="G304" i="12"/>
  <c r="F304" i="12"/>
  <c r="D304" i="12"/>
  <c r="C304" i="12"/>
  <c r="J303" i="12"/>
  <c r="G303" i="12"/>
  <c r="F303" i="12"/>
  <c r="D303" i="12"/>
  <c r="C303" i="12"/>
  <c r="X302" i="12"/>
  <c r="J302" i="12"/>
  <c r="G302" i="12"/>
  <c r="F302" i="12"/>
  <c r="D302" i="12"/>
  <c r="C302" i="12"/>
  <c r="J301" i="12"/>
  <c r="G301" i="12"/>
  <c r="F301" i="12"/>
  <c r="D301" i="12"/>
  <c r="C301" i="12"/>
  <c r="J299" i="12"/>
  <c r="G299" i="12"/>
  <c r="F299" i="12"/>
  <c r="D299" i="12"/>
  <c r="C299" i="12"/>
  <c r="J298" i="12"/>
  <c r="G298" i="12"/>
  <c r="F298" i="12"/>
  <c r="D298" i="12"/>
  <c r="C298" i="12"/>
  <c r="J297" i="12"/>
  <c r="G297" i="12"/>
  <c r="F297" i="12"/>
  <c r="D297" i="12"/>
  <c r="C297" i="12"/>
  <c r="J296" i="12"/>
  <c r="G296" i="12"/>
  <c r="F296" i="12"/>
  <c r="D296" i="12"/>
  <c r="C296" i="12"/>
  <c r="J295" i="12"/>
  <c r="G295" i="12"/>
  <c r="F295" i="12"/>
  <c r="D295" i="12"/>
  <c r="C295" i="12"/>
  <c r="J294" i="12"/>
  <c r="G294" i="12"/>
  <c r="F294" i="12"/>
  <c r="D294" i="12"/>
  <c r="C294" i="12"/>
  <c r="X293" i="12"/>
  <c r="J293" i="12"/>
  <c r="G293" i="12"/>
  <c r="F293" i="12"/>
  <c r="D293" i="12"/>
  <c r="C293" i="12"/>
  <c r="J292" i="12"/>
  <c r="G292" i="12"/>
  <c r="F292" i="12"/>
  <c r="D292" i="12"/>
  <c r="C292" i="12"/>
  <c r="J291" i="12"/>
  <c r="G291" i="12"/>
  <c r="F291" i="12"/>
  <c r="D291" i="12"/>
  <c r="C291" i="12"/>
  <c r="J290" i="12"/>
  <c r="G290" i="12"/>
  <c r="F290" i="12"/>
  <c r="D290" i="12"/>
  <c r="C290" i="12"/>
  <c r="J288" i="12"/>
  <c r="G288" i="12"/>
  <c r="F288" i="12"/>
  <c r="D288" i="12"/>
  <c r="C288" i="12"/>
  <c r="J287" i="12"/>
  <c r="G287" i="12"/>
  <c r="F287" i="12"/>
  <c r="D287" i="12"/>
  <c r="C287" i="12"/>
  <c r="X286" i="12"/>
  <c r="J286" i="12"/>
  <c r="G286" i="12"/>
  <c r="F286" i="12"/>
  <c r="D286" i="12"/>
  <c r="C286" i="12"/>
  <c r="J285" i="12"/>
  <c r="G285" i="12"/>
  <c r="F285" i="12"/>
  <c r="D285" i="12"/>
  <c r="C285" i="12"/>
  <c r="J284" i="12"/>
  <c r="G284" i="12"/>
  <c r="F284" i="12"/>
  <c r="D284" i="12"/>
  <c r="C284" i="12"/>
  <c r="J283" i="12"/>
  <c r="G283" i="12"/>
  <c r="F283" i="12"/>
  <c r="D283" i="12"/>
  <c r="C283" i="12"/>
  <c r="J282" i="12"/>
  <c r="G282" i="12"/>
  <c r="F282" i="12"/>
  <c r="D282" i="12"/>
  <c r="C282" i="12"/>
  <c r="J281" i="12"/>
  <c r="G281" i="12"/>
  <c r="F281" i="12"/>
  <c r="D281" i="12"/>
  <c r="C281" i="12"/>
  <c r="J280" i="12"/>
  <c r="G280" i="12"/>
  <c r="F280" i="12"/>
  <c r="D280" i="12"/>
  <c r="C280" i="12"/>
  <c r="J279" i="12"/>
  <c r="G279" i="12"/>
  <c r="F279" i="12"/>
  <c r="D279" i="12"/>
  <c r="C279" i="12"/>
  <c r="X277" i="12"/>
  <c r="J277" i="12"/>
  <c r="G277" i="12"/>
  <c r="F277" i="12"/>
  <c r="D277" i="12"/>
  <c r="C277" i="12"/>
  <c r="X276" i="12"/>
  <c r="J276" i="12"/>
  <c r="G276" i="12"/>
  <c r="F276" i="12"/>
  <c r="D276" i="12"/>
  <c r="C276" i="12"/>
  <c r="J275" i="12"/>
  <c r="G275" i="12"/>
  <c r="F275" i="12"/>
  <c r="D275" i="12"/>
  <c r="C275" i="12"/>
  <c r="J274" i="12"/>
  <c r="G274" i="12"/>
  <c r="F274" i="12"/>
  <c r="D274" i="12"/>
  <c r="C274" i="12"/>
  <c r="J273" i="12"/>
  <c r="G273" i="12"/>
  <c r="F273" i="12"/>
  <c r="D273" i="12"/>
  <c r="C273" i="12"/>
  <c r="J272" i="12"/>
  <c r="G272" i="12"/>
  <c r="F272" i="12"/>
  <c r="D272" i="12"/>
  <c r="C272" i="12"/>
  <c r="J271" i="12"/>
  <c r="G271" i="12"/>
  <c r="F271" i="12"/>
  <c r="D271" i="12"/>
  <c r="C271" i="12"/>
  <c r="J270" i="12"/>
  <c r="G270" i="12"/>
  <c r="F270" i="12"/>
  <c r="D270" i="12"/>
  <c r="C270" i="12"/>
  <c r="J269" i="12"/>
  <c r="G269" i="12"/>
  <c r="F269" i="12"/>
  <c r="D269" i="12"/>
  <c r="C269" i="12"/>
  <c r="J268" i="12"/>
  <c r="G268" i="12"/>
  <c r="F268" i="12"/>
  <c r="D268" i="12"/>
  <c r="C268" i="12"/>
  <c r="J266" i="12"/>
  <c r="G266" i="12"/>
  <c r="F266" i="12"/>
  <c r="D266" i="12"/>
  <c r="C266" i="12"/>
  <c r="J265" i="12"/>
  <c r="G265" i="12"/>
  <c r="F265" i="12"/>
  <c r="D265" i="12"/>
  <c r="C265" i="12"/>
  <c r="J264" i="12"/>
  <c r="G264" i="12"/>
  <c r="F264" i="12"/>
  <c r="D264" i="12"/>
  <c r="C264" i="12"/>
  <c r="J263" i="12"/>
  <c r="G263" i="12"/>
  <c r="F263" i="12"/>
  <c r="D263" i="12"/>
  <c r="C263" i="12"/>
  <c r="J262" i="12"/>
  <c r="G262" i="12"/>
  <c r="F262" i="12"/>
  <c r="D262" i="12"/>
  <c r="C262" i="12"/>
  <c r="J261" i="12"/>
  <c r="G261" i="12"/>
  <c r="F261" i="12"/>
  <c r="D261" i="12"/>
  <c r="C261" i="12"/>
  <c r="J260" i="12"/>
  <c r="G260" i="12"/>
  <c r="F260" i="12"/>
  <c r="D260" i="12"/>
  <c r="C260" i="12"/>
  <c r="J259" i="12"/>
  <c r="G259" i="12"/>
  <c r="F259" i="12"/>
  <c r="D259" i="12"/>
  <c r="C259" i="12"/>
  <c r="J258" i="12"/>
  <c r="G258" i="12"/>
  <c r="F258" i="12"/>
  <c r="D258" i="12"/>
  <c r="C258" i="12"/>
  <c r="J257" i="12"/>
  <c r="G257" i="12"/>
  <c r="F257" i="12"/>
  <c r="D257" i="12"/>
  <c r="C257" i="12"/>
  <c r="J255" i="12"/>
  <c r="G255" i="12"/>
  <c r="F255" i="12"/>
  <c r="D255" i="12"/>
  <c r="C255" i="12"/>
  <c r="J254" i="12"/>
  <c r="G254" i="12"/>
  <c r="F254" i="12"/>
  <c r="D254" i="12"/>
  <c r="C254" i="12"/>
  <c r="J253" i="12"/>
  <c r="G253" i="12"/>
  <c r="F253" i="12"/>
  <c r="D253" i="12"/>
  <c r="C253" i="12"/>
  <c r="J252" i="12"/>
  <c r="G252" i="12"/>
  <c r="F252" i="12"/>
  <c r="D252" i="12"/>
  <c r="C252" i="12"/>
  <c r="J251" i="12"/>
  <c r="G251" i="12"/>
  <c r="F251" i="12"/>
  <c r="D251" i="12"/>
  <c r="C251" i="12"/>
  <c r="J250" i="12"/>
  <c r="G250" i="12"/>
  <c r="F250" i="12"/>
  <c r="D250" i="12"/>
  <c r="C250" i="12"/>
  <c r="J249" i="12"/>
  <c r="G249" i="12"/>
  <c r="F249" i="12"/>
  <c r="D249" i="12"/>
  <c r="C249" i="12"/>
  <c r="J248" i="12"/>
  <c r="G248" i="12"/>
  <c r="F248" i="12"/>
  <c r="D248" i="12"/>
  <c r="C248" i="12"/>
  <c r="J247" i="12"/>
  <c r="G247" i="12"/>
  <c r="F247" i="12"/>
  <c r="D247" i="12"/>
  <c r="C247" i="12"/>
  <c r="J246" i="12"/>
  <c r="G246" i="12"/>
  <c r="F246" i="12"/>
  <c r="D246" i="12"/>
  <c r="C246" i="12"/>
  <c r="J243" i="12"/>
  <c r="G243" i="12"/>
  <c r="F243" i="12"/>
  <c r="D243" i="12"/>
  <c r="C243" i="12"/>
  <c r="J242" i="12"/>
  <c r="G242" i="12"/>
  <c r="F242" i="12"/>
  <c r="D242" i="12"/>
  <c r="C242" i="12"/>
  <c r="J241" i="12"/>
  <c r="G241" i="12"/>
  <c r="F241" i="12"/>
  <c r="D241" i="12"/>
  <c r="C241" i="12"/>
  <c r="J240" i="12"/>
  <c r="G240" i="12"/>
  <c r="F240" i="12"/>
  <c r="D240" i="12"/>
  <c r="C240" i="12"/>
  <c r="J239" i="12"/>
  <c r="G239" i="12"/>
  <c r="F239" i="12"/>
  <c r="D239" i="12"/>
  <c r="C239" i="12"/>
  <c r="J238" i="12"/>
  <c r="G238" i="12"/>
  <c r="F238" i="12"/>
  <c r="D238" i="12"/>
  <c r="C238" i="12"/>
  <c r="J237" i="12"/>
  <c r="G237" i="12"/>
  <c r="F237" i="12"/>
  <c r="D237" i="12"/>
  <c r="C237" i="12"/>
  <c r="J236" i="12"/>
  <c r="G236" i="12"/>
  <c r="F236" i="12"/>
  <c r="D236" i="12"/>
  <c r="C236" i="12"/>
  <c r="J235" i="12"/>
  <c r="G235" i="12"/>
  <c r="F235" i="12"/>
  <c r="D235" i="12"/>
  <c r="C235" i="12"/>
  <c r="J234" i="12"/>
  <c r="G234" i="12"/>
  <c r="F234" i="12"/>
  <c r="D234" i="12"/>
  <c r="C234" i="12"/>
  <c r="J232" i="12"/>
  <c r="G232" i="12"/>
  <c r="F232" i="12"/>
  <c r="D232" i="12"/>
  <c r="C232" i="12"/>
  <c r="J231" i="12"/>
  <c r="G231" i="12"/>
  <c r="F231" i="12"/>
  <c r="D231" i="12"/>
  <c r="C231" i="12"/>
  <c r="J230" i="12"/>
  <c r="G230" i="12"/>
  <c r="F230" i="12"/>
  <c r="D230" i="12"/>
  <c r="C230" i="12"/>
  <c r="J229" i="12"/>
  <c r="G229" i="12"/>
  <c r="F229" i="12"/>
  <c r="D229" i="12"/>
  <c r="C229" i="12"/>
  <c r="J228" i="12"/>
  <c r="G228" i="12"/>
  <c r="F228" i="12"/>
  <c r="D228" i="12"/>
  <c r="C228" i="12"/>
  <c r="J227" i="12"/>
  <c r="G227" i="12"/>
  <c r="F227" i="12"/>
  <c r="D227" i="12"/>
  <c r="C227" i="12"/>
  <c r="J226" i="12"/>
  <c r="G226" i="12"/>
  <c r="F226" i="12"/>
  <c r="D226" i="12"/>
  <c r="C226" i="12"/>
  <c r="J225" i="12"/>
  <c r="G225" i="12"/>
  <c r="F225" i="12"/>
  <c r="D225" i="12"/>
  <c r="C225" i="12"/>
  <c r="J224" i="12"/>
  <c r="G224" i="12"/>
  <c r="F224" i="12"/>
  <c r="D224" i="12"/>
  <c r="C224" i="12"/>
  <c r="J223" i="12"/>
  <c r="G223" i="12"/>
  <c r="F223" i="12"/>
  <c r="D223" i="12"/>
  <c r="C223" i="12"/>
  <c r="J221" i="12"/>
  <c r="G221" i="12"/>
  <c r="F221" i="12"/>
  <c r="D221" i="12"/>
  <c r="C221" i="12"/>
  <c r="J220" i="12"/>
  <c r="G220" i="12"/>
  <c r="F220" i="12"/>
  <c r="D220" i="12"/>
  <c r="C220" i="12"/>
  <c r="J219" i="12"/>
  <c r="G219" i="12"/>
  <c r="F219" i="12"/>
  <c r="D219" i="12"/>
  <c r="C219" i="12"/>
  <c r="J218" i="12"/>
  <c r="G218" i="12"/>
  <c r="F218" i="12"/>
  <c r="D218" i="12"/>
  <c r="C218" i="12"/>
  <c r="J217" i="12"/>
  <c r="G217" i="12"/>
  <c r="F217" i="12"/>
  <c r="D217" i="12"/>
  <c r="C217" i="12"/>
  <c r="J216" i="12"/>
  <c r="G216" i="12"/>
  <c r="F216" i="12"/>
  <c r="D216" i="12"/>
  <c r="C216" i="12"/>
  <c r="J215" i="12"/>
  <c r="G215" i="12"/>
  <c r="F215" i="12"/>
  <c r="D215" i="12"/>
  <c r="C215" i="12"/>
  <c r="J214" i="12"/>
  <c r="G214" i="12"/>
  <c r="F214" i="12"/>
  <c r="D214" i="12"/>
  <c r="C214" i="12"/>
  <c r="J213" i="12"/>
  <c r="G213" i="12"/>
  <c r="F213" i="12"/>
  <c r="D213" i="12"/>
  <c r="C213" i="12"/>
  <c r="J212" i="12"/>
  <c r="G212" i="12"/>
  <c r="F212" i="12"/>
  <c r="D212" i="12"/>
  <c r="C212" i="12"/>
  <c r="J211" i="12"/>
  <c r="G211" i="12"/>
  <c r="F211" i="12"/>
  <c r="D211" i="12"/>
  <c r="C211" i="12"/>
  <c r="J210" i="12"/>
  <c r="G210" i="12"/>
  <c r="F210" i="12"/>
  <c r="D210" i="12"/>
  <c r="C210" i="12"/>
  <c r="J209" i="12"/>
  <c r="G209" i="12"/>
  <c r="F209" i="12"/>
  <c r="D209" i="12"/>
  <c r="C209" i="12"/>
  <c r="J208" i="12"/>
  <c r="G208" i="12"/>
  <c r="F208" i="12"/>
  <c r="D208" i="12"/>
  <c r="C208" i="12"/>
  <c r="J207" i="12"/>
  <c r="G207" i="12"/>
  <c r="F207" i="12"/>
  <c r="D207" i="12"/>
  <c r="C207" i="12"/>
  <c r="J206" i="12"/>
  <c r="G206" i="12"/>
  <c r="F206" i="12"/>
  <c r="D206" i="12"/>
  <c r="C206" i="12"/>
  <c r="J205" i="12"/>
  <c r="G205" i="12"/>
  <c r="F205" i="12"/>
  <c r="D205" i="12"/>
  <c r="C205" i="12"/>
  <c r="J204" i="12"/>
  <c r="G204" i="12"/>
  <c r="F204" i="12"/>
  <c r="D204" i="12"/>
  <c r="C204" i="12"/>
  <c r="J203" i="12"/>
  <c r="G203" i="12"/>
  <c r="F203" i="12"/>
  <c r="D203" i="12"/>
  <c r="C203" i="12"/>
  <c r="J202" i="12"/>
  <c r="G202" i="12"/>
  <c r="F202" i="12"/>
  <c r="D202" i="12"/>
  <c r="C202" i="12"/>
  <c r="J201" i="12"/>
  <c r="G201" i="12"/>
  <c r="F201" i="12"/>
  <c r="D201" i="12"/>
  <c r="C201" i="12"/>
  <c r="J199" i="12"/>
  <c r="G199" i="12"/>
  <c r="F199" i="12"/>
  <c r="D199" i="12"/>
  <c r="C199" i="12"/>
  <c r="J198" i="12"/>
  <c r="G198" i="12"/>
  <c r="F198" i="12"/>
  <c r="D198" i="12"/>
  <c r="C198" i="12"/>
  <c r="J197" i="12"/>
  <c r="G197" i="12"/>
  <c r="F197" i="12"/>
  <c r="D197" i="12"/>
  <c r="C197" i="12"/>
  <c r="J196" i="12"/>
  <c r="G196" i="12"/>
  <c r="F196" i="12"/>
  <c r="D196" i="12"/>
  <c r="C196" i="12"/>
  <c r="J195" i="12"/>
  <c r="G195" i="12"/>
  <c r="F195" i="12"/>
  <c r="D195" i="12"/>
  <c r="C195" i="12"/>
  <c r="J194" i="12"/>
  <c r="G194" i="12"/>
  <c r="F194" i="12"/>
  <c r="D194" i="12"/>
  <c r="C194" i="12"/>
  <c r="J193" i="12"/>
  <c r="G193" i="12"/>
  <c r="F193" i="12"/>
  <c r="D193" i="12"/>
  <c r="C193" i="12"/>
  <c r="J192" i="12"/>
  <c r="G192" i="12"/>
  <c r="F192" i="12"/>
  <c r="D192" i="12"/>
  <c r="C192" i="12"/>
  <c r="J191" i="12"/>
  <c r="G191" i="12"/>
  <c r="F191" i="12"/>
  <c r="D191" i="12"/>
  <c r="C191" i="12"/>
  <c r="J190" i="12"/>
  <c r="G190" i="12"/>
  <c r="F190" i="12"/>
  <c r="D190" i="12"/>
  <c r="C190" i="12"/>
  <c r="J188" i="12"/>
  <c r="G188" i="12"/>
  <c r="F188" i="12"/>
  <c r="D188" i="12"/>
  <c r="C188" i="12"/>
  <c r="J187" i="12"/>
  <c r="G187" i="12"/>
  <c r="F187" i="12"/>
  <c r="D187" i="12"/>
  <c r="C187" i="12"/>
  <c r="J186" i="12"/>
  <c r="G186" i="12"/>
  <c r="F186" i="12"/>
  <c r="D186" i="12"/>
  <c r="C186" i="12"/>
  <c r="J185" i="12"/>
  <c r="G185" i="12"/>
  <c r="F185" i="12"/>
  <c r="D185" i="12"/>
  <c r="C185" i="12"/>
  <c r="J184" i="12"/>
  <c r="G184" i="12"/>
  <c r="F184" i="12"/>
  <c r="D184" i="12"/>
  <c r="C184" i="12"/>
  <c r="J183" i="12"/>
  <c r="G183" i="12"/>
  <c r="F183" i="12"/>
  <c r="D183" i="12"/>
  <c r="C183" i="12"/>
  <c r="J182" i="12"/>
  <c r="G182" i="12"/>
  <c r="F182" i="12"/>
  <c r="D182" i="12"/>
  <c r="C182" i="12"/>
  <c r="J181" i="12"/>
  <c r="G181" i="12"/>
  <c r="F181" i="12"/>
  <c r="D181" i="12"/>
  <c r="C181" i="12"/>
  <c r="J180" i="12"/>
  <c r="G180" i="12"/>
  <c r="F180" i="12"/>
  <c r="D180" i="12"/>
  <c r="C180" i="12"/>
  <c r="J179" i="12"/>
  <c r="G179" i="12"/>
  <c r="F179" i="12"/>
  <c r="D179" i="12"/>
  <c r="C179" i="12"/>
  <c r="J177" i="12"/>
  <c r="G177" i="12"/>
  <c r="F177" i="12"/>
  <c r="D177" i="12"/>
  <c r="C177" i="12"/>
  <c r="J176" i="12"/>
  <c r="G176" i="12"/>
  <c r="F176" i="12"/>
  <c r="D176" i="12"/>
  <c r="C176" i="12"/>
  <c r="J175" i="12"/>
  <c r="G175" i="12"/>
  <c r="F175" i="12"/>
  <c r="D175" i="12"/>
  <c r="C175" i="12"/>
  <c r="J174" i="12"/>
  <c r="G174" i="12"/>
  <c r="F174" i="12"/>
  <c r="D174" i="12"/>
  <c r="C174" i="12"/>
  <c r="J173" i="12"/>
  <c r="G173" i="12"/>
  <c r="F173" i="12"/>
  <c r="D173" i="12"/>
  <c r="C173" i="12"/>
  <c r="J172" i="12"/>
  <c r="G172" i="12"/>
  <c r="F172" i="12"/>
  <c r="D172" i="12"/>
  <c r="C172" i="12"/>
  <c r="J171" i="12"/>
  <c r="G171" i="12"/>
  <c r="F171" i="12"/>
  <c r="D171" i="12"/>
  <c r="C171" i="12"/>
  <c r="J170" i="12"/>
  <c r="G170" i="12"/>
  <c r="F170" i="12"/>
  <c r="D170" i="12"/>
  <c r="C170" i="12"/>
  <c r="J169" i="12"/>
  <c r="G169" i="12"/>
  <c r="F169" i="12"/>
  <c r="D169" i="12"/>
  <c r="C169" i="12"/>
  <c r="J168" i="12"/>
  <c r="G168" i="12"/>
  <c r="F168" i="12"/>
  <c r="D168" i="12"/>
  <c r="C168" i="12"/>
  <c r="J166" i="12"/>
  <c r="G166" i="12"/>
  <c r="F166" i="12"/>
  <c r="D166" i="12"/>
  <c r="C166" i="12"/>
  <c r="J165" i="12"/>
  <c r="G165" i="12"/>
  <c r="F165" i="12"/>
  <c r="D165" i="12"/>
  <c r="C165" i="12"/>
  <c r="J164" i="12"/>
  <c r="G164" i="12"/>
  <c r="F164" i="12"/>
  <c r="D164" i="12"/>
  <c r="C164" i="12"/>
  <c r="J163" i="12"/>
  <c r="G163" i="12"/>
  <c r="F163" i="12"/>
  <c r="D163" i="12"/>
  <c r="C163" i="12"/>
  <c r="J162" i="12"/>
  <c r="G162" i="12"/>
  <c r="F162" i="12"/>
  <c r="D162" i="12"/>
  <c r="C162" i="12"/>
  <c r="J161" i="12"/>
  <c r="G161" i="12"/>
  <c r="F161" i="12"/>
  <c r="D161" i="12"/>
  <c r="C161" i="12"/>
  <c r="J160" i="12"/>
  <c r="G160" i="12"/>
  <c r="F160" i="12"/>
  <c r="D160" i="12"/>
  <c r="C160" i="12"/>
  <c r="J159" i="12"/>
  <c r="G159" i="12"/>
  <c r="F159" i="12"/>
  <c r="D159" i="12"/>
  <c r="C159" i="12"/>
  <c r="J158" i="12"/>
  <c r="G158" i="12"/>
  <c r="F158" i="12"/>
  <c r="D158" i="12"/>
  <c r="C158" i="12"/>
  <c r="J157" i="12"/>
  <c r="G157" i="12"/>
  <c r="F157" i="12"/>
  <c r="D157" i="12"/>
  <c r="C157" i="12"/>
  <c r="J155" i="12"/>
  <c r="G155" i="12"/>
  <c r="F155" i="12"/>
  <c r="D155" i="12"/>
  <c r="C155" i="12"/>
  <c r="J154" i="12"/>
  <c r="G154" i="12"/>
  <c r="F154" i="12"/>
  <c r="D154" i="12"/>
  <c r="C154" i="12"/>
  <c r="J153" i="12"/>
  <c r="G153" i="12"/>
  <c r="F153" i="12"/>
  <c r="D153" i="12"/>
  <c r="C153" i="12"/>
  <c r="J152" i="12"/>
  <c r="G152" i="12"/>
  <c r="F152" i="12"/>
  <c r="D152" i="12"/>
  <c r="C152" i="12"/>
  <c r="J151" i="12"/>
  <c r="G151" i="12"/>
  <c r="F151" i="12"/>
  <c r="D151" i="12"/>
  <c r="C151" i="12"/>
  <c r="J150" i="12"/>
  <c r="G150" i="12"/>
  <c r="F150" i="12"/>
  <c r="D150" i="12"/>
  <c r="C150" i="12"/>
  <c r="J149" i="12"/>
  <c r="G149" i="12"/>
  <c r="F149" i="12"/>
  <c r="D149" i="12"/>
  <c r="C149" i="12"/>
  <c r="J148" i="12"/>
  <c r="G148" i="12"/>
  <c r="F148" i="12"/>
  <c r="D148" i="12"/>
  <c r="C148" i="12"/>
  <c r="J147" i="12"/>
  <c r="G147" i="12"/>
  <c r="F147" i="12"/>
  <c r="D147" i="12"/>
  <c r="C147" i="12"/>
  <c r="J146" i="12"/>
  <c r="G146" i="12"/>
  <c r="F146" i="12"/>
  <c r="D146" i="12"/>
  <c r="C146" i="12"/>
  <c r="J144" i="12"/>
  <c r="G144" i="12"/>
  <c r="F144" i="12"/>
  <c r="D144" i="12"/>
  <c r="C144" i="12"/>
  <c r="J143" i="12"/>
  <c r="G143" i="12"/>
  <c r="F143" i="12"/>
  <c r="D143" i="12"/>
  <c r="C143" i="12"/>
  <c r="J142" i="12"/>
  <c r="G142" i="12"/>
  <c r="F142" i="12"/>
  <c r="D142" i="12"/>
  <c r="C142" i="12"/>
  <c r="J141" i="12"/>
  <c r="G141" i="12"/>
  <c r="F141" i="12"/>
  <c r="D141" i="12"/>
  <c r="C141" i="12"/>
  <c r="J140" i="12"/>
  <c r="G140" i="12"/>
  <c r="F140" i="12"/>
  <c r="D140" i="12"/>
  <c r="C140" i="12"/>
  <c r="J139" i="12"/>
  <c r="G139" i="12"/>
  <c r="F139" i="12"/>
  <c r="D139" i="12"/>
  <c r="C139" i="12"/>
  <c r="J138" i="12"/>
  <c r="G138" i="12"/>
  <c r="F138" i="12"/>
  <c r="D138" i="12"/>
  <c r="C138" i="12"/>
  <c r="J137" i="12"/>
  <c r="G137" i="12"/>
  <c r="F137" i="12"/>
  <c r="D137" i="12"/>
  <c r="C137" i="12"/>
  <c r="J136" i="12"/>
  <c r="G136" i="12"/>
  <c r="F136" i="12"/>
  <c r="D136" i="12"/>
  <c r="C136" i="12"/>
  <c r="J135" i="12"/>
  <c r="G135" i="12"/>
  <c r="F135" i="12"/>
  <c r="D135" i="12"/>
  <c r="C135" i="12"/>
  <c r="J134" i="12"/>
  <c r="G134" i="12"/>
  <c r="F134" i="12"/>
  <c r="D134" i="12"/>
  <c r="C134" i="12"/>
  <c r="J133" i="12"/>
  <c r="G133" i="12"/>
  <c r="F133" i="12"/>
  <c r="D133" i="12"/>
  <c r="C133" i="12"/>
  <c r="J132" i="12"/>
  <c r="G132" i="12"/>
  <c r="F132" i="12"/>
  <c r="D132" i="12"/>
  <c r="C132" i="12"/>
  <c r="J131" i="12"/>
  <c r="G131" i="12"/>
  <c r="F131" i="12"/>
  <c r="D131" i="12"/>
  <c r="C131" i="12"/>
  <c r="J130" i="12"/>
  <c r="G130" i="12"/>
  <c r="F130" i="12"/>
  <c r="D130" i="12"/>
  <c r="C130" i="12"/>
  <c r="J129" i="12"/>
  <c r="G129" i="12"/>
  <c r="F129" i="12"/>
  <c r="D129" i="12"/>
  <c r="C129" i="12"/>
  <c r="J128" i="12"/>
  <c r="G128" i="12"/>
  <c r="F128" i="12"/>
  <c r="D128" i="12"/>
  <c r="C128" i="12"/>
  <c r="J127" i="12"/>
  <c r="G127" i="12"/>
  <c r="F127" i="12"/>
  <c r="D127" i="12"/>
  <c r="C127" i="12"/>
  <c r="J126" i="12"/>
  <c r="G126" i="12"/>
  <c r="F126" i="12"/>
  <c r="D126" i="12"/>
  <c r="C126" i="12"/>
  <c r="J125" i="12"/>
  <c r="G125" i="12"/>
  <c r="F125" i="12"/>
  <c r="D125" i="12"/>
  <c r="C125" i="12"/>
  <c r="J122" i="12"/>
  <c r="G122" i="12"/>
  <c r="F122" i="12"/>
  <c r="D122" i="12"/>
  <c r="C122" i="12"/>
  <c r="J121" i="12"/>
  <c r="G121" i="12"/>
  <c r="F121" i="12"/>
  <c r="D121" i="12"/>
  <c r="C121" i="12"/>
  <c r="J119" i="12"/>
  <c r="G119" i="12"/>
  <c r="F119" i="12"/>
  <c r="D119" i="12"/>
  <c r="C119" i="12"/>
  <c r="J118" i="12"/>
  <c r="G118" i="12"/>
  <c r="F118" i="12"/>
  <c r="D118" i="12"/>
  <c r="C118" i="12"/>
  <c r="J117" i="12"/>
  <c r="G117" i="12"/>
  <c r="F117" i="12"/>
  <c r="D117" i="12"/>
  <c r="C117" i="12"/>
  <c r="J116" i="12"/>
  <c r="G116" i="12"/>
  <c r="F116" i="12"/>
  <c r="D116" i="12"/>
  <c r="C116" i="12"/>
  <c r="J115" i="12"/>
  <c r="G115" i="12"/>
  <c r="F115" i="12"/>
  <c r="D115" i="12"/>
  <c r="C115" i="12"/>
  <c r="J114" i="12"/>
  <c r="G114" i="12"/>
  <c r="F114" i="12"/>
  <c r="D114" i="12"/>
  <c r="C114" i="12"/>
  <c r="J113" i="12"/>
  <c r="G113" i="12"/>
  <c r="F113" i="12"/>
  <c r="D113" i="12"/>
  <c r="C113" i="12"/>
  <c r="J111" i="12"/>
  <c r="G111" i="12"/>
  <c r="F111" i="12"/>
  <c r="D111" i="12"/>
  <c r="C111" i="12"/>
  <c r="J107" i="12"/>
  <c r="G107" i="12"/>
  <c r="F107" i="12"/>
  <c r="D107" i="12"/>
  <c r="C107" i="12"/>
  <c r="J106" i="12"/>
  <c r="G106" i="12"/>
  <c r="F106" i="12"/>
  <c r="D106" i="12"/>
  <c r="C106" i="12"/>
  <c r="J105" i="12"/>
  <c r="G105" i="12"/>
  <c r="F105" i="12"/>
  <c r="D105" i="12"/>
  <c r="C105" i="12"/>
  <c r="J103" i="12"/>
  <c r="G103" i="12"/>
  <c r="F103" i="12"/>
  <c r="D103" i="12"/>
  <c r="C103" i="12"/>
  <c r="J101" i="12"/>
  <c r="G101" i="12"/>
  <c r="F101" i="12"/>
  <c r="D101" i="12"/>
  <c r="C101" i="12"/>
  <c r="J100" i="12"/>
  <c r="G100" i="12"/>
  <c r="F100" i="12"/>
  <c r="D100" i="12"/>
  <c r="C100" i="12"/>
  <c r="J99" i="12"/>
  <c r="G99" i="12"/>
  <c r="F99" i="12"/>
  <c r="D99" i="12"/>
  <c r="C99" i="12"/>
  <c r="J98" i="12"/>
  <c r="G98" i="12"/>
  <c r="F98" i="12"/>
  <c r="D98" i="12"/>
  <c r="C98" i="12"/>
  <c r="J97" i="12"/>
  <c r="G97" i="12"/>
  <c r="F97" i="12"/>
  <c r="D97" i="12"/>
  <c r="C97" i="12"/>
  <c r="J96" i="12"/>
  <c r="G96" i="12"/>
  <c r="F96" i="12"/>
  <c r="D96" i="12"/>
  <c r="C96" i="12"/>
  <c r="J95" i="12"/>
  <c r="G95" i="12"/>
  <c r="F95" i="12"/>
  <c r="D95" i="12"/>
  <c r="C95" i="12"/>
  <c r="J94" i="12"/>
  <c r="G94" i="12"/>
  <c r="F94" i="12"/>
  <c r="D94" i="12"/>
  <c r="C94" i="12"/>
  <c r="J93" i="12"/>
  <c r="G93" i="12"/>
  <c r="F93" i="12"/>
  <c r="D93" i="12"/>
  <c r="C93" i="12"/>
  <c r="J92" i="12"/>
  <c r="G92" i="12"/>
  <c r="F92" i="12"/>
  <c r="D92" i="12"/>
  <c r="C92" i="12"/>
  <c r="J91" i="12"/>
  <c r="G91" i="12"/>
  <c r="F91" i="12"/>
  <c r="D91" i="12"/>
  <c r="C91" i="12"/>
  <c r="J90" i="12"/>
  <c r="G90" i="12"/>
  <c r="F90" i="12"/>
  <c r="D90" i="12"/>
  <c r="C90" i="12"/>
  <c r="J84" i="12"/>
  <c r="G84" i="12"/>
  <c r="F84" i="12"/>
  <c r="D84" i="12"/>
  <c r="C84" i="12"/>
  <c r="J82" i="12"/>
  <c r="G82" i="12"/>
  <c r="F82" i="12"/>
  <c r="D82" i="12"/>
  <c r="C82" i="12"/>
  <c r="J81" i="12"/>
  <c r="G81" i="12"/>
  <c r="F81" i="12"/>
  <c r="D81" i="12"/>
  <c r="C81" i="12"/>
  <c r="J77" i="12"/>
  <c r="G77" i="12"/>
  <c r="F77" i="12"/>
  <c r="D77" i="12"/>
  <c r="C77" i="12"/>
  <c r="J74" i="12"/>
  <c r="G74" i="12"/>
  <c r="F74" i="12"/>
  <c r="D74" i="12"/>
  <c r="C74" i="12"/>
  <c r="J71" i="12"/>
  <c r="G71" i="12"/>
  <c r="F71" i="12"/>
  <c r="D71" i="12"/>
  <c r="C71" i="12"/>
  <c r="J68" i="12"/>
  <c r="G68" i="12"/>
  <c r="F68" i="12"/>
  <c r="D68" i="12"/>
  <c r="C68" i="12"/>
  <c r="J67" i="12"/>
  <c r="G67" i="12"/>
  <c r="F67" i="12"/>
  <c r="D67" i="12"/>
  <c r="C67" i="12"/>
  <c r="J66" i="12"/>
  <c r="G66" i="12"/>
  <c r="F66" i="12"/>
  <c r="D66" i="12"/>
  <c r="C66" i="12"/>
  <c r="J63" i="12"/>
  <c r="G63" i="12"/>
  <c r="F63" i="12"/>
  <c r="D63" i="12"/>
  <c r="C63" i="12"/>
  <c r="J62" i="12"/>
  <c r="G62" i="12"/>
  <c r="F62" i="12"/>
  <c r="D62" i="12"/>
  <c r="C62" i="12"/>
  <c r="J61" i="12"/>
  <c r="G61" i="12"/>
  <c r="F61" i="12"/>
  <c r="D61" i="12"/>
  <c r="C61" i="12"/>
  <c r="J60" i="12"/>
  <c r="G60" i="12"/>
  <c r="F60" i="12"/>
  <c r="D60" i="12"/>
  <c r="C60" i="12"/>
  <c r="J59" i="12"/>
  <c r="G59" i="12"/>
  <c r="F59" i="12"/>
  <c r="D59" i="12"/>
  <c r="C59" i="12"/>
  <c r="J57" i="12"/>
  <c r="G57" i="12"/>
  <c r="F57" i="12"/>
  <c r="D57" i="12"/>
  <c r="C57" i="12"/>
  <c r="J54" i="12"/>
  <c r="G54" i="12"/>
  <c r="F54" i="12"/>
  <c r="D54" i="12"/>
  <c r="C54" i="12"/>
  <c r="J52" i="12"/>
  <c r="G52" i="12"/>
  <c r="F52" i="12"/>
  <c r="D52" i="12"/>
  <c r="C52" i="12"/>
  <c r="J47" i="12"/>
  <c r="G47" i="12"/>
  <c r="F47" i="12"/>
  <c r="D47" i="12"/>
  <c r="C47" i="12"/>
  <c r="J45" i="12"/>
  <c r="G45" i="12"/>
  <c r="F45" i="12"/>
  <c r="D45" i="12"/>
  <c r="C45" i="12"/>
  <c r="J44" i="12"/>
  <c r="G44" i="12"/>
  <c r="F44" i="12"/>
  <c r="D44" i="12"/>
  <c r="C44" i="12"/>
  <c r="J42" i="12"/>
  <c r="G42" i="12"/>
  <c r="F42" i="12"/>
  <c r="D42" i="12"/>
  <c r="C42" i="12"/>
  <c r="J40" i="12"/>
  <c r="G40" i="12"/>
  <c r="F40" i="12"/>
  <c r="D40" i="12"/>
  <c r="C40" i="12"/>
  <c r="J37" i="12"/>
  <c r="G37" i="12"/>
  <c r="F37" i="12"/>
  <c r="D37" i="12"/>
  <c r="C37" i="12"/>
  <c r="J36" i="12"/>
  <c r="G36" i="12"/>
  <c r="F36" i="12"/>
  <c r="D36" i="12"/>
  <c r="C36" i="12"/>
  <c r="F2" i="11" l="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3" i="14" l="1"/>
  <c r="F5" i="14"/>
  <c r="F7" i="14"/>
  <c r="F9" i="14"/>
  <c r="F11" i="14"/>
  <c r="F13" i="14"/>
  <c r="F15" i="14"/>
  <c r="F17" i="14"/>
  <c r="F19" i="14"/>
  <c r="F21" i="14"/>
  <c r="F23" i="14"/>
  <c r="F25" i="14"/>
  <c r="F27" i="14"/>
  <c r="F29" i="14"/>
  <c r="F31" i="14"/>
  <c r="F33" i="14"/>
  <c r="F35" i="14"/>
  <c r="F37" i="14"/>
  <c r="F39" i="14"/>
  <c r="F41" i="14"/>
  <c r="F43" i="14"/>
  <c r="F45" i="14"/>
  <c r="F47" i="14"/>
  <c r="F49" i="14"/>
  <c r="F51" i="14"/>
  <c r="F53" i="14"/>
  <c r="F55" i="14"/>
  <c r="F57" i="14"/>
  <c r="F59" i="14"/>
  <c r="F61" i="14"/>
  <c r="F63" i="14"/>
  <c r="F65" i="14"/>
  <c r="F67" i="14"/>
  <c r="F69" i="14"/>
  <c r="F71" i="14"/>
  <c r="F73" i="14"/>
  <c r="F75" i="14"/>
  <c r="F77" i="14"/>
  <c r="F79" i="14"/>
  <c r="F81" i="14"/>
  <c r="F83" i="14"/>
  <c r="F85" i="14"/>
  <c r="F87" i="14"/>
  <c r="F89" i="14"/>
  <c r="F91" i="14"/>
  <c r="F93" i="14"/>
  <c r="F95" i="14"/>
  <c r="F97" i="14"/>
  <c r="F99" i="14"/>
  <c r="F101" i="14"/>
  <c r="F103" i="14"/>
  <c r="F105" i="14"/>
  <c r="F107" i="14"/>
  <c r="F109" i="14"/>
  <c r="F111" i="14"/>
  <c r="F113" i="14"/>
  <c r="F115" i="14"/>
  <c r="F117" i="14"/>
  <c r="F119" i="14"/>
  <c r="F121" i="14"/>
  <c r="F123" i="14"/>
  <c r="F125" i="14"/>
  <c r="F127" i="14"/>
  <c r="F129" i="14"/>
  <c r="F131" i="14"/>
  <c r="F133" i="14"/>
  <c r="F135" i="14"/>
  <c r="F137" i="14"/>
  <c r="F139" i="14"/>
  <c r="F141" i="14"/>
  <c r="F143" i="14"/>
  <c r="F145" i="14"/>
  <c r="F147" i="14"/>
  <c r="F149" i="14"/>
  <c r="F151" i="14"/>
  <c r="F153" i="14"/>
  <c r="F155" i="14"/>
  <c r="F157" i="14"/>
  <c r="F159" i="14"/>
  <c r="F161" i="14"/>
  <c r="F163" i="14"/>
  <c r="F165" i="14"/>
  <c r="F167" i="14"/>
  <c r="F169" i="14"/>
  <c r="F171" i="14"/>
  <c r="F4" i="14"/>
  <c r="F6" i="14"/>
  <c r="F8" i="14"/>
  <c r="F10" i="14"/>
  <c r="F12" i="14"/>
  <c r="F14" i="14"/>
  <c r="F16" i="14"/>
  <c r="F18" i="14"/>
  <c r="F20" i="14"/>
  <c r="F22" i="14"/>
  <c r="F24" i="14"/>
  <c r="F26" i="14"/>
  <c r="F28" i="14"/>
  <c r="F30" i="14"/>
  <c r="F32" i="14"/>
  <c r="F34" i="14"/>
  <c r="F36" i="14"/>
  <c r="F38" i="14"/>
  <c r="F40" i="14"/>
  <c r="F42" i="14"/>
  <c r="F44" i="14"/>
  <c r="F46" i="14"/>
  <c r="F48" i="14"/>
  <c r="F50" i="14"/>
  <c r="F52" i="14"/>
  <c r="F54" i="14"/>
  <c r="F56" i="14"/>
  <c r="F58" i="14"/>
  <c r="F60" i="14"/>
  <c r="F62" i="14"/>
  <c r="F64" i="14"/>
  <c r="F66" i="14"/>
  <c r="F68" i="14"/>
  <c r="F70" i="14"/>
  <c r="F72" i="14"/>
  <c r="F74" i="14"/>
  <c r="F76" i="14"/>
  <c r="F78" i="14"/>
  <c r="F80" i="14"/>
  <c r="F82" i="14"/>
  <c r="F84" i="14"/>
  <c r="F86" i="14"/>
  <c r="F88" i="14"/>
  <c r="F90" i="14"/>
  <c r="F92" i="14"/>
  <c r="F94" i="14"/>
  <c r="F96" i="14"/>
  <c r="F98" i="14"/>
  <c r="F100" i="14"/>
  <c r="F102" i="14"/>
  <c r="F104" i="14"/>
  <c r="F106" i="14"/>
  <c r="F108" i="14"/>
  <c r="F110" i="14"/>
  <c r="F112" i="14"/>
  <c r="F114" i="14"/>
  <c r="F116" i="14"/>
  <c r="F118" i="14"/>
  <c r="F120" i="14"/>
  <c r="F122" i="14"/>
  <c r="F124" i="14"/>
  <c r="F126" i="14"/>
  <c r="F128" i="14"/>
  <c r="F130" i="14"/>
  <c r="F132" i="14"/>
  <c r="F134" i="14"/>
  <c r="F136" i="14"/>
  <c r="F138" i="14"/>
  <c r="F140" i="14"/>
  <c r="F142" i="14"/>
  <c r="F144" i="14"/>
  <c r="F146" i="14"/>
  <c r="F148" i="14"/>
  <c r="F150" i="14"/>
  <c r="F152" i="14"/>
  <c r="F154" i="14"/>
  <c r="F156" i="14"/>
  <c r="F158" i="14"/>
  <c r="F160" i="14"/>
  <c r="F162" i="14"/>
  <c r="F164" i="14"/>
  <c r="F166" i="14"/>
  <c r="F168" i="14"/>
  <c r="F170" i="14"/>
  <c r="F172" i="14"/>
  <c r="F174" i="14"/>
  <c r="F176" i="14"/>
  <c r="F178" i="14"/>
  <c r="F180" i="14"/>
  <c r="F182" i="14"/>
  <c r="F184" i="14"/>
  <c r="F186" i="14"/>
  <c r="F188" i="14"/>
  <c r="F190" i="14"/>
  <c r="F192" i="14"/>
  <c r="F194" i="14"/>
  <c r="F196" i="14"/>
  <c r="F198" i="14"/>
  <c r="F200" i="14"/>
  <c r="F202" i="14"/>
  <c r="F204" i="14"/>
  <c r="F206" i="14"/>
  <c r="F208" i="14"/>
  <c r="F210" i="14"/>
  <c r="F212" i="14"/>
  <c r="F214" i="14"/>
  <c r="F216" i="14"/>
  <c r="F218" i="14"/>
  <c r="F220" i="14"/>
  <c r="F222" i="14"/>
  <c r="F224" i="14"/>
  <c r="F226" i="14"/>
  <c r="F228" i="14"/>
  <c r="F230" i="14"/>
  <c r="F232" i="14"/>
  <c r="F234" i="14"/>
  <c r="F236" i="14"/>
  <c r="F238" i="14"/>
  <c r="F240" i="14"/>
  <c r="F242" i="14"/>
  <c r="F244" i="14"/>
  <c r="F246" i="14"/>
  <c r="F248" i="14"/>
  <c r="F250" i="14"/>
  <c r="F252" i="14"/>
  <c r="F254" i="14"/>
  <c r="F256" i="14"/>
  <c r="F258" i="14"/>
  <c r="F260" i="14"/>
  <c r="F262" i="14"/>
  <c r="F264" i="14"/>
  <c r="F266" i="14"/>
  <c r="F268" i="14"/>
  <c r="F270" i="14"/>
  <c r="F272" i="14"/>
  <c r="F274" i="14"/>
  <c r="F276" i="14"/>
  <c r="F278" i="14"/>
  <c r="F280" i="14"/>
  <c r="F282" i="14"/>
  <c r="F284" i="14"/>
  <c r="F286" i="14"/>
  <c r="F288" i="14"/>
  <c r="F290" i="14"/>
  <c r="F292" i="14"/>
  <c r="F294" i="14"/>
  <c r="F296" i="14"/>
  <c r="F298" i="14"/>
  <c r="F300" i="14"/>
  <c r="F302" i="14"/>
  <c r="F304" i="14"/>
  <c r="F306" i="14"/>
  <c r="F308" i="14"/>
  <c r="F310" i="14"/>
  <c r="F312" i="14"/>
  <c r="F314" i="14"/>
  <c r="F316" i="14"/>
  <c r="F318" i="14"/>
  <c r="F320" i="14"/>
  <c r="F322" i="14"/>
  <c r="F324" i="14"/>
  <c r="F326" i="14"/>
  <c r="F328" i="14"/>
  <c r="F330" i="14"/>
  <c r="F332" i="14"/>
  <c r="F334" i="14"/>
  <c r="F336" i="14"/>
  <c r="F338" i="14"/>
  <c r="F340" i="14"/>
  <c r="F173" i="14"/>
  <c r="F175" i="14"/>
  <c r="F177" i="14"/>
  <c r="F179" i="14"/>
  <c r="F181" i="14"/>
  <c r="F183" i="14"/>
  <c r="F185" i="14"/>
  <c r="F187" i="14"/>
  <c r="F189" i="14"/>
  <c r="F191" i="14"/>
  <c r="F193" i="14"/>
  <c r="F195" i="14"/>
  <c r="F197" i="14"/>
  <c r="F199" i="14"/>
  <c r="F201" i="14"/>
  <c r="F203" i="14"/>
  <c r="F205" i="14"/>
  <c r="F207" i="14"/>
  <c r="F209" i="14"/>
  <c r="F211" i="14"/>
  <c r="F213" i="14"/>
  <c r="F215" i="14"/>
  <c r="F217" i="14"/>
  <c r="F219" i="14"/>
  <c r="F221" i="14"/>
  <c r="F223" i="14"/>
  <c r="F225" i="14"/>
  <c r="F227" i="14"/>
  <c r="F229" i="14"/>
  <c r="F231" i="14"/>
  <c r="F233" i="14"/>
  <c r="F235" i="14"/>
  <c r="F237" i="14"/>
  <c r="F239" i="14"/>
  <c r="F241" i="14"/>
  <c r="F243" i="14"/>
  <c r="F245" i="14"/>
  <c r="F247" i="14"/>
  <c r="F249" i="14"/>
  <c r="F251" i="14"/>
  <c r="F253" i="14"/>
  <c r="F255" i="14"/>
  <c r="F257" i="14"/>
  <c r="F259" i="14"/>
  <c r="F261" i="14"/>
  <c r="F263" i="14"/>
  <c r="F265" i="14"/>
  <c r="F267" i="14"/>
  <c r="F269" i="14"/>
  <c r="F271" i="14"/>
  <c r="F273" i="14"/>
  <c r="F275" i="14"/>
  <c r="F277" i="14"/>
  <c r="F279" i="14"/>
  <c r="F281" i="14"/>
  <c r="F283" i="14"/>
  <c r="F285" i="14"/>
  <c r="F287" i="14"/>
  <c r="F289" i="14"/>
  <c r="F291" i="14"/>
  <c r="F293" i="14"/>
  <c r="F295" i="14"/>
  <c r="F297" i="14"/>
  <c r="F299" i="14"/>
  <c r="F301" i="14"/>
  <c r="F303" i="14"/>
  <c r="F305" i="14"/>
  <c r="F307" i="14"/>
  <c r="F309" i="14"/>
  <c r="F311" i="14"/>
  <c r="F313" i="14"/>
  <c r="F315" i="14"/>
  <c r="F317" i="14"/>
  <c r="F319" i="14"/>
  <c r="F321" i="14"/>
  <c r="F323" i="14"/>
  <c r="F325" i="14"/>
  <c r="F327" i="14"/>
  <c r="F329" i="14"/>
  <c r="F331" i="14"/>
  <c r="F333" i="14"/>
  <c r="F335" i="14"/>
  <c r="F337" i="14"/>
  <c r="F339" i="14"/>
  <c r="F341" i="14"/>
  <c r="F342" i="14"/>
  <c r="F344" i="14"/>
  <c r="F346" i="14"/>
  <c r="F348" i="14"/>
  <c r="F350" i="14"/>
  <c r="F352" i="14"/>
  <c r="F354" i="14"/>
  <c r="F356" i="14"/>
  <c r="F358" i="14"/>
  <c r="F360" i="14"/>
  <c r="F362" i="14"/>
  <c r="F364" i="14"/>
  <c r="F366" i="14"/>
  <c r="F368" i="14"/>
  <c r="F370" i="14"/>
  <c r="F372" i="14"/>
  <c r="F374" i="14"/>
  <c r="F376" i="14"/>
  <c r="F378" i="14"/>
  <c r="F380" i="14"/>
  <c r="F382" i="14"/>
  <c r="F384" i="14"/>
  <c r="F386" i="14"/>
  <c r="F388" i="14"/>
  <c r="F390" i="14"/>
  <c r="F392" i="14"/>
  <c r="F394" i="14"/>
  <c r="F396" i="14"/>
  <c r="F398" i="14"/>
  <c r="F400" i="14"/>
  <c r="F402" i="14"/>
  <c r="F404" i="14"/>
  <c r="F406" i="14"/>
  <c r="F408" i="14"/>
  <c r="F410" i="14"/>
  <c r="F412" i="14"/>
  <c r="F414" i="14"/>
  <c r="F416" i="14"/>
  <c r="F418" i="14"/>
  <c r="F420" i="14"/>
  <c r="F422" i="14"/>
  <c r="F424" i="14"/>
  <c r="F426" i="14"/>
  <c r="F428" i="14"/>
  <c r="F430" i="14"/>
  <c r="F432" i="14"/>
  <c r="F434" i="14"/>
  <c r="F436" i="14"/>
  <c r="F438" i="14"/>
  <c r="F440" i="14"/>
  <c r="F442" i="14"/>
  <c r="F444" i="14"/>
  <c r="F446" i="14"/>
  <c r="F448" i="14"/>
  <c r="F450" i="14"/>
  <c r="F452" i="14"/>
  <c r="F454" i="14"/>
  <c r="F456" i="14"/>
  <c r="F458" i="14"/>
  <c r="F460" i="14"/>
  <c r="F462" i="14"/>
  <c r="F464" i="14"/>
  <c r="F466" i="14"/>
  <c r="F468" i="14"/>
  <c r="F470" i="14"/>
  <c r="F472" i="14"/>
  <c r="F474" i="14"/>
  <c r="F476" i="14"/>
  <c r="F478" i="14"/>
  <c r="F480" i="14"/>
  <c r="F482" i="14"/>
  <c r="F484" i="14"/>
  <c r="F486" i="14"/>
  <c r="F488" i="14"/>
  <c r="F490" i="14"/>
  <c r="F492" i="14"/>
  <c r="F494" i="14"/>
  <c r="F496" i="14"/>
  <c r="F498" i="14"/>
  <c r="F500" i="14"/>
  <c r="F502" i="14"/>
  <c r="F504" i="14"/>
  <c r="F506" i="14"/>
  <c r="F508" i="14"/>
  <c r="F510" i="14"/>
  <c r="F512" i="14"/>
  <c r="F514" i="14"/>
  <c r="F516" i="14"/>
  <c r="F518" i="14"/>
  <c r="F520" i="14"/>
  <c r="F522" i="14"/>
  <c r="F524" i="14"/>
  <c r="F526" i="14"/>
  <c r="F528" i="14"/>
  <c r="F530" i="14"/>
  <c r="F532" i="14"/>
  <c r="F534" i="14"/>
  <c r="F536" i="14"/>
  <c r="F538" i="14"/>
  <c r="F540" i="14"/>
  <c r="F542" i="14"/>
  <c r="F544" i="14"/>
  <c r="F546" i="14"/>
  <c r="F548" i="14"/>
  <c r="F550" i="14"/>
  <c r="F552" i="14"/>
  <c r="F554" i="14"/>
  <c r="F556" i="14"/>
  <c r="F558" i="14"/>
  <c r="F560" i="14"/>
  <c r="F562" i="14"/>
  <c r="F564" i="14"/>
  <c r="F566" i="14"/>
  <c r="F568" i="14"/>
  <c r="F570" i="14"/>
  <c r="F572" i="14"/>
  <c r="F574" i="14"/>
  <c r="F576" i="14"/>
  <c r="F578" i="14"/>
  <c r="F580" i="14"/>
  <c r="F582" i="14"/>
  <c r="F584" i="14"/>
  <c r="F586" i="14"/>
  <c r="F343" i="14"/>
  <c r="F345" i="14"/>
  <c r="F347" i="14"/>
  <c r="F349" i="14"/>
  <c r="F351" i="14"/>
  <c r="F353" i="14"/>
  <c r="F355" i="14"/>
  <c r="F357" i="14"/>
  <c r="F359" i="14"/>
  <c r="F361" i="14"/>
  <c r="F363" i="14"/>
  <c r="F365" i="14"/>
  <c r="F367" i="14"/>
  <c r="F369" i="14"/>
  <c r="F371" i="14"/>
  <c r="F373" i="14"/>
  <c r="F375" i="14"/>
  <c r="F377" i="14"/>
  <c r="F379" i="14"/>
  <c r="F381" i="14"/>
  <c r="F383" i="14"/>
  <c r="F385" i="14"/>
  <c r="F387" i="14"/>
  <c r="F389" i="14"/>
  <c r="F391" i="14"/>
  <c r="F393" i="14"/>
  <c r="F395" i="14"/>
  <c r="F397" i="14"/>
  <c r="F399" i="14"/>
  <c r="F401" i="14"/>
  <c r="F403" i="14"/>
  <c r="F405" i="14"/>
  <c r="F407" i="14"/>
  <c r="F409" i="14"/>
  <c r="F411" i="14"/>
  <c r="F413" i="14"/>
  <c r="F415" i="14"/>
  <c r="F417" i="14"/>
  <c r="F419" i="14"/>
  <c r="F421" i="14"/>
  <c r="F423" i="14"/>
  <c r="F425" i="14"/>
  <c r="F427" i="14"/>
  <c r="F429" i="14"/>
  <c r="F431" i="14"/>
  <c r="F433" i="14"/>
  <c r="F435" i="14"/>
  <c r="F437" i="14"/>
  <c r="F439" i="14"/>
  <c r="F441" i="14"/>
  <c r="F443" i="14"/>
  <c r="F445" i="14"/>
  <c r="F447" i="14"/>
  <c r="F449" i="14"/>
  <c r="F451" i="14"/>
  <c r="F453" i="14"/>
  <c r="F455" i="14"/>
  <c r="F457" i="14"/>
  <c r="F459" i="14"/>
  <c r="F461" i="14"/>
  <c r="F463" i="14"/>
  <c r="F465" i="14"/>
  <c r="F467" i="14"/>
  <c r="F469" i="14"/>
  <c r="F471" i="14"/>
  <c r="F473" i="14"/>
  <c r="F475" i="14"/>
  <c r="F477" i="14"/>
  <c r="F479" i="14"/>
  <c r="F481" i="14"/>
  <c r="F483" i="14"/>
  <c r="F485" i="14"/>
  <c r="F487" i="14"/>
  <c r="F489" i="14"/>
  <c r="F491" i="14"/>
  <c r="F493" i="14"/>
  <c r="F495" i="14"/>
  <c r="F497" i="14"/>
  <c r="F499" i="14"/>
  <c r="F501" i="14"/>
  <c r="F503" i="14"/>
  <c r="F505" i="14"/>
  <c r="F507" i="14"/>
  <c r="F509" i="14"/>
  <c r="F511" i="14"/>
  <c r="F513" i="14"/>
  <c r="F515" i="14"/>
  <c r="F517" i="14"/>
  <c r="F519" i="14"/>
  <c r="F521" i="14"/>
  <c r="F523" i="14"/>
  <c r="F525" i="14"/>
  <c r="F527" i="14"/>
  <c r="F529" i="14"/>
  <c r="F531" i="14"/>
  <c r="F533" i="14"/>
  <c r="F535" i="14"/>
  <c r="F537" i="14"/>
  <c r="F539" i="14"/>
  <c r="F541" i="14"/>
  <c r="F543" i="14"/>
  <c r="F545" i="14"/>
  <c r="F547" i="14"/>
  <c r="F549" i="14"/>
  <c r="F551" i="14"/>
  <c r="F553" i="14"/>
  <c r="F555" i="14"/>
  <c r="F557" i="14"/>
  <c r="F559" i="14"/>
  <c r="F561" i="14"/>
  <c r="F563" i="14"/>
  <c r="F565" i="14"/>
  <c r="F567" i="14"/>
  <c r="F569" i="14"/>
  <c r="F571" i="14"/>
  <c r="F573" i="14"/>
  <c r="F575" i="14"/>
  <c r="F577" i="14"/>
  <c r="F579" i="14"/>
  <c r="F581" i="14"/>
  <c r="F583" i="14"/>
  <c r="F585" i="14"/>
  <c r="F2" i="14"/>
  <c r="Z36" i="9" l="1"/>
  <c r="AA36" i="9" s="1"/>
  <c r="K81" i="9"/>
  <c r="N81" i="9"/>
  <c r="I3" i="9" l="1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2" i="9"/>
  <c r="K36" i="9"/>
  <c r="L36" i="9" s="1"/>
  <c r="P36" i="9" s="1"/>
  <c r="O36" i="9" l="1"/>
  <c r="Q36" i="9"/>
  <c r="N36" i="9"/>
  <c r="Z3" i="9"/>
  <c r="AA3" i="9" s="1"/>
  <c r="Z4" i="9"/>
  <c r="AA4" i="9" s="1"/>
  <c r="Z5" i="9"/>
  <c r="AA5" i="9" s="1"/>
  <c r="Z6" i="9"/>
  <c r="AA6" i="9" s="1"/>
  <c r="Z7" i="9"/>
  <c r="AA7" i="9" s="1"/>
  <c r="Z8" i="9"/>
  <c r="AA8" i="9" s="1"/>
  <c r="Z9" i="9"/>
  <c r="AA9" i="9" s="1"/>
  <c r="Z10" i="9"/>
  <c r="AA10" i="9" s="1"/>
  <c r="Z11" i="9"/>
  <c r="AA11" i="9" s="1"/>
  <c r="Z12" i="9"/>
  <c r="AA12" i="9" s="1"/>
  <c r="Z13" i="9"/>
  <c r="AA13" i="9" s="1"/>
  <c r="Z14" i="9"/>
  <c r="AA14" i="9" s="1"/>
  <c r="Z15" i="9"/>
  <c r="AA15" i="9" s="1"/>
  <c r="Z16" i="9"/>
  <c r="AA16" i="9" s="1"/>
  <c r="Z17" i="9"/>
  <c r="AA17" i="9" s="1"/>
  <c r="Z18" i="9"/>
  <c r="AA18" i="9" s="1"/>
  <c r="Z19" i="9"/>
  <c r="AA19" i="9" s="1"/>
  <c r="Z20" i="9"/>
  <c r="AA20" i="9" s="1"/>
  <c r="Z21" i="9"/>
  <c r="AA21" i="9" s="1"/>
  <c r="Z22" i="9"/>
  <c r="AA22" i="9" s="1"/>
  <c r="Z23" i="9"/>
  <c r="AA23" i="9" s="1"/>
  <c r="Z24" i="9"/>
  <c r="AA24" i="9" s="1"/>
  <c r="Z25" i="9"/>
  <c r="AA25" i="9" s="1"/>
  <c r="Z26" i="9"/>
  <c r="AA26" i="9" s="1"/>
  <c r="Z27" i="9"/>
  <c r="AA27" i="9" s="1"/>
  <c r="Z28" i="9"/>
  <c r="AA28" i="9" s="1"/>
  <c r="Z29" i="9"/>
  <c r="AA29" i="9" s="1"/>
  <c r="Z30" i="9"/>
  <c r="AA30" i="9" s="1"/>
  <c r="Z31" i="9"/>
  <c r="AA31" i="9" s="1"/>
  <c r="Z32" i="9"/>
  <c r="AA32" i="9" s="1"/>
  <c r="Z33" i="9"/>
  <c r="AA33" i="9" s="1"/>
  <c r="Z34" i="9"/>
  <c r="AA34" i="9" s="1"/>
  <c r="Z35" i="9"/>
  <c r="AA35" i="9" s="1"/>
  <c r="Z37" i="9"/>
  <c r="AA37" i="9" s="1"/>
  <c r="Z38" i="9"/>
  <c r="AA38" i="9" s="1"/>
  <c r="Z39" i="9"/>
  <c r="AA39" i="9" s="1"/>
  <c r="Z40" i="9"/>
  <c r="AA40" i="9" s="1"/>
  <c r="Z41" i="9"/>
  <c r="AA41" i="9" s="1"/>
  <c r="Z42" i="9"/>
  <c r="AA42" i="9" s="1"/>
  <c r="Z43" i="9"/>
  <c r="AA43" i="9" s="1"/>
  <c r="Z44" i="9"/>
  <c r="AA44" i="9" s="1"/>
  <c r="Z45" i="9"/>
  <c r="AA45" i="9" s="1"/>
  <c r="AB45" i="9" s="1"/>
  <c r="Z46" i="9"/>
  <c r="AA46" i="9" s="1"/>
  <c r="AB46" i="9" s="1"/>
  <c r="Z47" i="9"/>
  <c r="AA47" i="9" s="1"/>
  <c r="AB47" i="9" s="1"/>
  <c r="Z48" i="9"/>
  <c r="AA48" i="9" s="1"/>
  <c r="Z49" i="9"/>
  <c r="AA49" i="9" s="1"/>
  <c r="Z50" i="9"/>
  <c r="AA50" i="9" s="1"/>
  <c r="Z51" i="9"/>
  <c r="AA51" i="9" s="1"/>
  <c r="Z52" i="9"/>
  <c r="AA52" i="9" s="1"/>
  <c r="Z53" i="9"/>
  <c r="AA53" i="9" s="1"/>
  <c r="Z54" i="9"/>
  <c r="AA54" i="9" s="1"/>
  <c r="Z55" i="9"/>
  <c r="AA55" i="9" s="1"/>
  <c r="Z56" i="9"/>
  <c r="AA56" i="9" s="1"/>
  <c r="Z57" i="9"/>
  <c r="AA57" i="9" s="1"/>
  <c r="Z58" i="9"/>
  <c r="AA58" i="9" s="1"/>
  <c r="Z59" i="9"/>
  <c r="AA59" i="9" s="1"/>
  <c r="Z60" i="9"/>
  <c r="AA60" i="9" s="1"/>
  <c r="Z61" i="9"/>
  <c r="AA61" i="9" s="1"/>
  <c r="Z62" i="9"/>
  <c r="AA62" i="9" s="1"/>
  <c r="Z63" i="9"/>
  <c r="AA63" i="9" s="1"/>
  <c r="Z64" i="9"/>
  <c r="AA64" i="9" s="1"/>
  <c r="Z65" i="9"/>
  <c r="AA65" i="9" s="1"/>
  <c r="Z66" i="9"/>
  <c r="AA66" i="9" s="1"/>
  <c r="Z67" i="9"/>
  <c r="AA67" i="9" s="1"/>
  <c r="Z68" i="9"/>
  <c r="AA68" i="9" s="1"/>
  <c r="Z69" i="9"/>
  <c r="AA69" i="9" s="1"/>
  <c r="Z70" i="9"/>
  <c r="AA70" i="9" s="1"/>
  <c r="Z71" i="9"/>
  <c r="AA71" i="9" s="1"/>
  <c r="Z72" i="9"/>
  <c r="AA72" i="9" s="1"/>
  <c r="Z73" i="9"/>
  <c r="AA73" i="9" s="1"/>
  <c r="Z74" i="9"/>
  <c r="AA74" i="9" s="1"/>
  <c r="Z75" i="9"/>
  <c r="AA75" i="9" s="1"/>
  <c r="Z76" i="9"/>
  <c r="AA76" i="9" s="1"/>
  <c r="Z77" i="9"/>
  <c r="AA77" i="9" s="1"/>
  <c r="Z78" i="9"/>
  <c r="AA78" i="9" s="1"/>
  <c r="Z79" i="9"/>
  <c r="AA79" i="9" s="1"/>
  <c r="Z80" i="9"/>
  <c r="AA80" i="9" s="1"/>
  <c r="Z82" i="9"/>
  <c r="AA82" i="9" s="1"/>
  <c r="Z83" i="9"/>
  <c r="AA83" i="9" s="1"/>
  <c r="Z84" i="9"/>
  <c r="AA84" i="9" s="1"/>
  <c r="Z85" i="9"/>
  <c r="AA85" i="9" s="1"/>
  <c r="Z86" i="9"/>
  <c r="AA86" i="9" s="1"/>
  <c r="Z87" i="9"/>
  <c r="AA87" i="9" s="1"/>
  <c r="Z88" i="9"/>
  <c r="AA88" i="9" s="1"/>
  <c r="Z89" i="9"/>
  <c r="AA89" i="9" s="1"/>
  <c r="Z90" i="9"/>
  <c r="AA90" i="9" s="1"/>
  <c r="Z91" i="9"/>
  <c r="AA91" i="9" s="1"/>
  <c r="Z92" i="9"/>
  <c r="AA92" i="9" s="1"/>
  <c r="Z94" i="9"/>
  <c r="AA94" i="9" s="1"/>
  <c r="Z95" i="9"/>
  <c r="AA95" i="9" s="1"/>
  <c r="Z96" i="9"/>
  <c r="AA96" i="9" s="1"/>
  <c r="Z97" i="9"/>
  <c r="AA97" i="9" s="1"/>
  <c r="Z98" i="9"/>
  <c r="AA98" i="9" s="1"/>
  <c r="Z99" i="9"/>
  <c r="AA99" i="9" s="1"/>
  <c r="Z100" i="9"/>
  <c r="AA100" i="9" s="1"/>
  <c r="Z101" i="9"/>
  <c r="AA101" i="9" s="1"/>
  <c r="Z102" i="9"/>
  <c r="AA102" i="9" s="1"/>
  <c r="Z103" i="9"/>
  <c r="AA103" i="9" s="1"/>
  <c r="Z104" i="9"/>
  <c r="AA104" i="9" s="1"/>
  <c r="Z105" i="9"/>
  <c r="AA105" i="9" s="1"/>
  <c r="Z106" i="9"/>
  <c r="AA106" i="9" s="1"/>
  <c r="Z107" i="9"/>
  <c r="AA107" i="9" s="1"/>
  <c r="Z2" i="9"/>
  <c r="AA2" i="9" s="1"/>
  <c r="Z93" i="9"/>
  <c r="AA93" i="9" s="1"/>
  <c r="Q107" i="9"/>
  <c r="O107" i="9"/>
  <c r="N107" i="9"/>
  <c r="K107" i="9"/>
  <c r="L107" i="9" s="1"/>
  <c r="P107" i="9" s="1"/>
  <c r="Q106" i="9"/>
  <c r="O106" i="9"/>
  <c r="N106" i="9"/>
  <c r="K106" i="9"/>
  <c r="L106" i="9" s="1"/>
  <c r="P106" i="9" s="1"/>
  <c r="Q105" i="9"/>
  <c r="O105" i="9"/>
  <c r="N105" i="9"/>
  <c r="K105" i="9"/>
  <c r="L105" i="9" s="1"/>
  <c r="P105" i="9" s="1"/>
  <c r="Q104" i="9"/>
  <c r="O104" i="9"/>
  <c r="N104" i="9"/>
  <c r="K104" i="9"/>
  <c r="L104" i="9" s="1"/>
  <c r="P104" i="9" s="1"/>
  <c r="Q103" i="9"/>
  <c r="O103" i="9"/>
  <c r="N103" i="9"/>
  <c r="K103" i="9"/>
  <c r="L103" i="9" s="1"/>
  <c r="P103" i="9" s="1"/>
  <c r="Q102" i="9"/>
  <c r="O102" i="9"/>
  <c r="N102" i="9"/>
  <c r="K102" i="9"/>
  <c r="L102" i="9" s="1"/>
  <c r="P102" i="9" s="1"/>
  <c r="Q101" i="9"/>
  <c r="O101" i="9"/>
  <c r="N101" i="9"/>
  <c r="K101" i="9"/>
  <c r="L101" i="9" s="1"/>
  <c r="P101" i="9" s="1"/>
  <c r="Q100" i="9"/>
  <c r="O100" i="9"/>
  <c r="N100" i="9"/>
  <c r="K100" i="9"/>
  <c r="L100" i="9" s="1"/>
  <c r="P100" i="9" s="1"/>
  <c r="Q99" i="9"/>
  <c r="O99" i="9"/>
  <c r="N99" i="9"/>
  <c r="K99" i="9"/>
  <c r="L99" i="9" s="1"/>
  <c r="P99" i="9" s="1"/>
  <c r="Q98" i="9"/>
  <c r="O98" i="9"/>
  <c r="N98" i="9"/>
  <c r="K98" i="9"/>
  <c r="L98" i="9" s="1"/>
  <c r="P98" i="9" s="1"/>
  <c r="Q97" i="9"/>
  <c r="O97" i="9"/>
  <c r="N97" i="9"/>
  <c r="K97" i="9"/>
  <c r="L97" i="9" s="1"/>
  <c r="P97" i="9" s="1"/>
  <c r="Q96" i="9"/>
  <c r="O96" i="9"/>
  <c r="N96" i="9"/>
  <c r="K96" i="9"/>
  <c r="L96" i="9" s="1"/>
  <c r="P96" i="9" s="1"/>
  <c r="Q95" i="9"/>
  <c r="O95" i="9"/>
  <c r="N95" i="9"/>
  <c r="K95" i="9"/>
  <c r="L95" i="9" s="1"/>
  <c r="P95" i="9" s="1"/>
  <c r="Q94" i="9"/>
  <c r="O94" i="9"/>
  <c r="N94" i="9"/>
  <c r="K94" i="9"/>
  <c r="L94" i="9" s="1"/>
  <c r="P94" i="9" s="1"/>
  <c r="Q93" i="9"/>
  <c r="O93" i="9"/>
  <c r="N93" i="9"/>
  <c r="K93" i="9"/>
  <c r="L93" i="9" s="1"/>
  <c r="P93" i="9" s="1"/>
  <c r="Q92" i="9"/>
  <c r="O92" i="9"/>
  <c r="N92" i="9"/>
  <c r="K92" i="9"/>
  <c r="L92" i="9" s="1"/>
  <c r="P92" i="9" s="1"/>
  <c r="Q91" i="9"/>
  <c r="O91" i="9"/>
  <c r="N91" i="9"/>
  <c r="K91" i="9"/>
  <c r="L91" i="9" s="1"/>
  <c r="P91" i="9" s="1"/>
  <c r="Q90" i="9"/>
  <c r="O90" i="9"/>
  <c r="N90" i="9"/>
  <c r="K90" i="9"/>
  <c r="L90" i="9" s="1"/>
  <c r="P90" i="9" s="1"/>
  <c r="Q89" i="9"/>
  <c r="O89" i="9"/>
  <c r="N89" i="9"/>
  <c r="K89" i="9"/>
  <c r="L89" i="9" s="1"/>
  <c r="P89" i="9" s="1"/>
  <c r="Q88" i="9"/>
  <c r="O88" i="9"/>
  <c r="N88" i="9"/>
  <c r="K88" i="9"/>
  <c r="L88" i="9" s="1"/>
  <c r="P88" i="9" s="1"/>
  <c r="Q87" i="9"/>
  <c r="O87" i="9"/>
  <c r="N87" i="9"/>
  <c r="K87" i="9"/>
  <c r="L87" i="9" s="1"/>
  <c r="P87" i="9" s="1"/>
  <c r="Q86" i="9"/>
  <c r="O86" i="9"/>
  <c r="N86" i="9"/>
  <c r="K86" i="9"/>
  <c r="L86" i="9" s="1"/>
  <c r="P86" i="9" s="1"/>
  <c r="Q85" i="9"/>
  <c r="O85" i="9"/>
  <c r="N85" i="9"/>
  <c r="K85" i="9"/>
  <c r="L85" i="9" s="1"/>
  <c r="P85" i="9" s="1"/>
  <c r="Q84" i="9"/>
  <c r="O84" i="9"/>
  <c r="N84" i="9"/>
  <c r="K84" i="9"/>
  <c r="L84" i="9" s="1"/>
  <c r="P84" i="9" s="1"/>
  <c r="Q83" i="9"/>
  <c r="O83" i="9"/>
  <c r="N83" i="9"/>
  <c r="K83" i="9"/>
  <c r="L83" i="9" s="1"/>
  <c r="P83" i="9" s="1"/>
  <c r="Q82" i="9"/>
  <c r="O82" i="9"/>
  <c r="N82" i="9"/>
  <c r="K82" i="9"/>
  <c r="L82" i="9" s="1"/>
  <c r="P82" i="9" s="1"/>
  <c r="Q80" i="9"/>
  <c r="O80" i="9"/>
  <c r="N80" i="9"/>
  <c r="K80" i="9"/>
  <c r="L80" i="9" s="1"/>
  <c r="P80" i="9" s="1"/>
  <c r="Q79" i="9"/>
  <c r="O79" i="9"/>
  <c r="N79" i="9"/>
  <c r="K79" i="9"/>
  <c r="L79" i="9" s="1"/>
  <c r="P79" i="9" s="1"/>
  <c r="Q78" i="9"/>
  <c r="O78" i="9"/>
  <c r="N78" i="9"/>
  <c r="K78" i="9"/>
  <c r="L78" i="9" s="1"/>
  <c r="P78" i="9" s="1"/>
  <c r="Q77" i="9"/>
  <c r="O77" i="9"/>
  <c r="N77" i="9"/>
  <c r="K77" i="9"/>
  <c r="L77" i="9" s="1"/>
  <c r="P77" i="9" s="1"/>
  <c r="Q76" i="9"/>
  <c r="O76" i="9"/>
  <c r="N76" i="9"/>
  <c r="K76" i="9"/>
  <c r="L76" i="9" s="1"/>
  <c r="P76" i="9" s="1"/>
  <c r="Q75" i="9"/>
  <c r="O75" i="9"/>
  <c r="N75" i="9"/>
  <c r="K75" i="9"/>
  <c r="L75" i="9" s="1"/>
  <c r="P75" i="9" s="1"/>
  <c r="Q74" i="9"/>
  <c r="O74" i="9"/>
  <c r="N74" i="9"/>
  <c r="K74" i="9"/>
  <c r="L74" i="9" s="1"/>
  <c r="P74" i="9" s="1"/>
  <c r="Q73" i="9"/>
  <c r="O73" i="9"/>
  <c r="N73" i="9"/>
  <c r="K73" i="9"/>
  <c r="L73" i="9" s="1"/>
  <c r="P73" i="9" s="1"/>
  <c r="Q72" i="9"/>
  <c r="O72" i="9"/>
  <c r="N72" i="9"/>
  <c r="K72" i="9"/>
  <c r="L72" i="9" s="1"/>
  <c r="P72" i="9" s="1"/>
  <c r="Q71" i="9"/>
  <c r="O71" i="9"/>
  <c r="N71" i="9"/>
  <c r="K71" i="9"/>
  <c r="L71" i="9" s="1"/>
  <c r="P71" i="9" s="1"/>
  <c r="Q70" i="9"/>
  <c r="O70" i="9"/>
  <c r="N70" i="9"/>
  <c r="K70" i="9"/>
  <c r="L70" i="9" s="1"/>
  <c r="P70" i="9" s="1"/>
  <c r="Q69" i="9"/>
  <c r="O69" i="9"/>
  <c r="N69" i="9"/>
  <c r="K69" i="9"/>
  <c r="L69" i="9" s="1"/>
  <c r="P69" i="9" s="1"/>
  <c r="Q68" i="9"/>
  <c r="O68" i="9"/>
  <c r="N68" i="9"/>
  <c r="K68" i="9"/>
  <c r="L68" i="9" s="1"/>
  <c r="P68" i="9" s="1"/>
  <c r="Q67" i="9"/>
  <c r="O67" i="9"/>
  <c r="N67" i="9"/>
  <c r="K67" i="9"/>
  <c r="L67" i="9" s="1"/>
  <c r="P67" i="9" s="1"/>
  <c r="Q66" i="9"/>
  <c r="O66" i="9"/>
  <c r="N66" i="9"/>
  <c r="K66" i="9"/>
  <c r="L66" i="9" s="1"/>
  <c r="P66" i="9" s="1"/>
  <c r="Q65" i="9"/>
  <c r="O65" i="9"/>
  <c r="N65" i="9"/>
  <c r="K65" i="9"/>
  <c r="L65" i="9" s="1"/>
  <c r="P65" i="9" s="1"/>
  <c r="Q64" i="9"/>
  <c r="O64" i="9"/>
  <c r="N64" i="9"/>
  <c r="K64" i="9"/>
  <c r="L64" i="9" s="1"/>
  <c r="P64" i="9" s="1"/>
  <c r="Q63" i="9"/>
  <c r="O63" i="9"/>
  <c r="N63" i="9"/>
  <c r="K63" i="9"/>
  <c r="L63" i="9" s="1"/>
  <c r="P63" i="9" s="1"/>
  <c r="Q62" i="9"/>
  <c r="O62" i="9"/>
  <c r="N62" i="9"/>
  <c r="K62" i="9"/>
  <c r="L62" i="9" s="1"/>
  <c r="P62" i="9" s="1"/>
  <c r="Q61" i="9"/>
  <c r="O61" i="9"/>
  <c r="N61" i="9"/>
  <c r="K61" i="9"/>
  <c r="L61" i="9" s="1"/>
  <c r="P61" i="9" s="1"/>
  <c r="Q60" i="9"/>
  <c r="O60" i="9"/>
  <c r="N60" i="9"/>
  <c r="K60" i="9"/>
  <c r="L60" i="9" s="1"/>
  <c r="P60" i="9" s="1"/>
  <c r="Q59" i="9"/>
  <c r="O59" i="9"/>
  <c r="N59" i="9"/>
  <c r="K59" i="9"/>
  <c r="L59" i="9" s="1"/>
  <c r="P59" i="9" s="1"/>
  <c r="Q58" i="9"/>
  <c r="O58" i="9"/>
  <c r="N58" i="9"/>
  <c r="K58" i="9"/>
  <c r="L58" i="9" s="1"/>
  <c r="P58" i="9" s="1"/>
  <c r="Q57" i="9"/>
  <c r="O57" i="9"/>
  <c r="N57" i="9"/>
  <c r="K57" i="9"/>
  <c r="L57" i="9" s="1"/>
  <c r="P57" i="9" s="1"/>
  <c r="Q56" i="9"/>
  <c r="O56" i="9"/>
  <c r="N56" i="9"/>
  <c r="K56" i="9"/>
  <c r="L56" i="9" s="1"/>
  <c r="P56" i="9" s="1"/>
  <c r="Q55" i="9"/>
  <c r="O55" i="9"/>
  <c r="N55" i="9"/>
  <c r="K55" i="9"/>
  <c r="L55" i="9" s="1"/>
  <c r="P55" i="9" s="1"/>
  <c r="Q54" i="9"/>
  <c r="O54" i="9"/>
  <c r="N54" i="9"/>
  <c r="K54" i="9"/>
  <c r="L54" i="9" s="1"/>
  <c r="P54" i="9" s="1"/>
  <c r="Q53" i="9"/>
  <c r="O53" i="9"/>
  <c r="N53" i="9"/>
  <c r="K53" i="9"/>
  <c r="L53" i="9" s="1"/>
  <c r="P53" i="9" s="1"/>
  <c r="Q52" i="9"/>
  <c r="O52" i="9"/>
  <c r="N52" i="9"/>
  <c r="K52" i="9"/>
  <c r="L52" i="9" s="1"/>
  <c r="P52" i="9" s="1"/>
  <c r="Q51" i="9"/>
  <c r="O51" i="9"/>
  <c r="N51" i="9"/>
  <c r="K51" i="9"/>
  <c r="L51" i="9" s="1"/>
  <c r="P51" i="9" s="1"/>
  <c r="Q50" i="9"/>
  <c r="O50" i="9"/>
  <c r="N50" i="9"/>
  <c r="K50" i="9"/>
  <c r="L50" i="9" s="1"/>
  <c r="P50" i="9" s="1"/>
  <c r="Q49" i="9"/>
  <c r="O49" i="9"/>
  <c r="N49" i="9"/>
  <c r="K49" i="9"/>
  <c r="L49" i="9" s="1"/>
  <c r="P49" i="9" s="1"/>
  <c r="Q48" i="9"/>
  <c r="O48" i="9"/>
  <c r="N48" i="9"/>
  <c r="K48" i="9"/>
  <c r="L48" i="9" s="1"/>
  <c r="P48" i="9" s="1"/>
  <c r="Q47" i="9"/>
  <c r="O47" i="9"/>
  <c r="N47" i="9"/>
  <c r="K47" i="9"/>
  <c r="L47" i="9" s="1"/>
  <c r="P47" i="9" s="1"/>
  <c r="Q46" i="9"/>
  <c r="O46" i="9"/>
  <c r="N46" i="9"/>
  <c r="K46" i="9"/>
  <c r="L46" i="9" s="1"/>
  <c r="P46" i="9" s="1"/>
  <c r="Q45" i="9"/>
  <c r="O45" i="9"/>
  <c r="N45" i="9"/>
  <c r="K45" i="9"/>
  <c r="L45" i="9" s="1"/>
  <c r="P45" i="9" s="1"/>
  <c r="Q44" i="9"/>
  <c r="O44" i="9"/>
  <c r="N44" i="9"/>
  <c r="K44" i="9"/>
  <c r="L44" i="9" s="1"/>
  <c r="P44" i="9" s="1"/>
  <c r="Q43" i="9"/>
  <c r="O43" i="9"/>
  <c r="N43" i="9"/>
  <c r="K43" i="9"/>
  <c r="L43" i="9" s="1"/>
  <c r="P43" i="9" s="1"/>
  <c r="Q42" i="9"/>
  <c r="O42" i="9"/>
  <c r="N42" i="9"/>
  <c r="K42" i="9"/>
  <c r="L42" i="9" s="1"/>
  <c r="P42" i="9" s="1"/>
  <c r="Q41" i="9"/>
  <c r="O41" i="9"/>
  <c r="N41" i="9"/>
  <c r="K41" i="9"/>
  <c r="L41" i="9" s="1"/>
  <c r="P41" i="9" s="1"/>
  <c r="Q40" i="9"/>
  <c r="O40" i="9"/>
  <c r="N40" i="9"/>
  <c r="K40" i="9"/>
  <c r="L40" i="9" s="1"/>
  <c r="P40" i="9" s="1"/>
  <c r="Q39" i="9"/>
  <c r="O39" i="9"/>
  <c r="N39" i="9"/>
  <c r="K39" i="9"/>
  <c r="L39" i="9" s="1"/>
  <c r="P39" i="9" s="1"/>
  <c r="Q38" i="9"/>
  <c r="O38" i="9"/>
  <c r="N38" i="9"/>
  <c r="K38" i="9"/>
  <c r="L38" i="9" s="1"/>
  <c r="P38" i="9" s="1"/>
  <c r="Q37" i="9"/>
  <c r="O37" i="9"/>
  <c r="N37" i="9"/>
  <c r="K37" i="9"/>
  <c r="L37" i="9" s="1"/>
  <c r="P37" i="9" s="1"/>
  <c r="Q35" i="9"/>
  <c r="O35" i="9"/>
  <c r="N35" i="9"/>
  <c r="K35" i="9"/>
  <c r="L35" i="9" s="1"/>
  <c r="P35" i="9" s="1"/>
  <c r="Q34" i="9"/>
  <c r="O34" i="9"/>
  <c r="N34" i="9"/>
  <c r="K34" i="9"/>
  <c r="L34" i="9" s="1"/>
  <c r="P34" i="9" s="1"/>
  <c r="Q33" i="9"/>
  <c r="O33" i="9"/>
  <c r="N33" i="9"/>
  <c r="K33" i="9"/>
  <c r="L33" i="9" s="1"/>
  <c r="P33" i="9" s="1"/>
  <c r="Q32" i="9"/>
  <c r="O32" i="9"/>
  <c r="N32" i="9"/>
  <c r="K32" i="9"/>
  <c r="L32" i="9" s="1"/>
  <c r="P32" i="9" s="1"/>
  <c r="Q31" i="9"/>
  <c r="O31" i="9"/>
  <c r="N31" i="9"/>
  <c r="K31" i="9"/>
  <c r="L31" i="9" s="1"/>
  <c r="P31" i="9" s="1"/>
  <c r="Q30" i="9"/>
  <c r="O30" i="9"/>
  <c r="N30" i="9"/>
  <c r="K30" i="9"/>
  <c r="L30" i="9" s="1"/>
  <c r="P30" i="9" s="1"/>
  <c r="Q29" i="9"/>
  <c r="O29" i="9"/>
  <c r="N29" i="9"/>
  <c r="K29" i="9"/>
  <c r="L29" i="9" s="1"/>
  <c r="P29" i="9" s="1"/>
  <c r="Q28" i="9"/>
  <c r="O28" i="9"/>
  <c r="N28" i="9"/>
  <c r="K28" i="9"/>
  <c r="L28" i="9" s="1"/>
  <c r="P28" i="9" s="1"/>
  <c r="Q27" i="9"/>
  <c r="O27" i="9"/>
  <c r="N27" i="9"/>
  <c r="K27" i="9"/>
  <c r="L27" i="9" s="1"/>
  <c r="P27" i="9" s="1"/>
  <c r="Q26" i="9"/>
  <c r="O26" i="9"/>
  <c r="N26" i="9"/>
  <c r="K26" i="9"/>
  <c r="L26" i="9" s="1"/>
  <c r="P26" i="9" s="1"/>
  <c r="Q25" i="9"/>
  <c r="O25" i="9"/>
  <c r="N25" i="9"/>
  <c r="K25" i="9"/>
  <c r="L25" i="9" s="1"/>
  <c r="P25" i="9" s="1"/>
  <c r="Q24" i="9"/>
  <c r="O24" i="9"/>
  <c r="N24" i="9"/>
  <c r="L24" i="9"/>
  <c r="P24" i="9" s="1"/>
  <c r="Q23" i="9"/>
  <c r="O23" i="9"/>
  <c r="N23" i="9"/>
  <c r="K23" i="9"/>
  <c r="L23" i="9" s="1"/>
  <c r="P23" i="9" s="1"/>
  <c r="Q22" i="9"/>
  <c r="O22" i="9"/>
  <c r="N22" i="9"/>
  <c r="K22" i="9"/>
  <c r="L22" i="9" s="1"/>
  <c r="P22" i="9" s="1"/>
  <c r="Q21" i="9"/>
  <c r="O21" i="9"/>
  <c r="N21" i="9"/>
  <c r="K21" i="9"/>
  <c r="L21" i="9" s="1"/>
  <c r="P21" i="9" s="1"/>
  <c r="Q20" i="9"/>
  <c r="O20" i="9"/>
  <c r="N20" i="9"/>
  <c r="K20" i="9"/>
  <c r="L20" i="9" s="1"/>
  <c r="P20" i="9" s="1"/>
  <c r="Q19" i="9"/>
  <c r="O19" i="9"/>
  <c r="N19" i="9"/>
  <c r="K19" i="9"/>
  <c r="L19" i="9" s="1"/>
  <c r="P19" i="9" s="1"/>
  <c r="Q18" i="9"/>
  <c r="O18" i="9"/>
  <c r="N18" i="9"/>
  <c r="K18" i="9"/>
  <c r="L18" i="9" s="1"/>
  <c r="P18" i="9" s="1"/>
  <c r="Q17" i="9"/>
  <c r="O17" i="9"/>
  <c r="N17" i="9"/>
  <c r="K17" i="9"/>
  <c r="L17" i="9" s="1"/>
  <c r="P17" i="9" s="1"/>
  <c r="Q16" i="9"/>
  <c r="O16" i="9"/>
  <c r="N16" i="9"/>
  <c r="K16" i="9"/>
  <c r="L16" i="9" s="1"/>
  <c r="P16" i="9" s="1"/>
  <c r="Q15" i="9"/>
  <c r="O15" i="9"/>
  <c r="N15" i="9"/>
  <c r="K15" i="9"/>
  <c r="L15" i="9" s="1"/>
  <c r="P15" i="9" s="1"/>
  <c r="Q14" i="9"/>
  <c r="O14" i="9"/>
  <c r="N14" i="9"/>
  <c r="K14" i="9"/>
  <c r="L14" i="9" s="1"/>
  <c r="P14" i="9" s="1"/>
  <c r="Q13" i="9"/>
  <c r="O13" i="9"/>
  <c r="N13" i="9"/>
  <c r="K13" i="9"/>
  <c r="L13" i="9" s="1"/>
  <c r="P13" i="9" s="1"/>
  <c r="Q12" i="9"/>
  <c r="O12" i="9"/>
  <c r="N12" i="9"/>
  <c r="K12" i="9"/>
  <c r="L12" i="9" s="1"/>
  <c r="P12" i="9" s="1"/>
  <c r="Q11" i="9"/>
  <c r="O11" i="9"/>
  <c r="N11" i="9"/>
  <c r="K11" i="9"/>
  <c r="L11" i="9" s="1"/>
  <c r="P11" i="9" s="1"/>
  <c r="Q10" i="9"/>
  <c r="O10" i="9"/>
  <c r="N10" i="9"/>
  <c r="K10" i="9"/>
  <c r="L10" i="9" s="1"/>
  <c r="P10" i="9" s="1"/>
  <c r="Q9" i="9"/>
  <c r="O9" i="9"/>
  <c r="N9" i="9"/>
  <c r="K9" i="9"/>
  <c r="L9" i="9" s="1"/>
  <c r="P9" i="9" s="1"/>
  <c r="Q8" i="9"/>
  <c r="O8" i="9"/>
  <c r="N8" i="9"/>
  <c r="K8" i="9"/>
  <c r="L8" i="9" s="1"/>
  <c r="P8" i="9" s="1"/>
  <c r="Q7" i="9"/>
  <c r="O7" i="9"/>
  <c r="N7" i="9"/>
  <c r="K7" i="9"/>
  <c r="L7" i="9" s="1"/>
  <c r="P7" i="9" s="1"/>
  <c r="Q6" i="9"/>
  <c r="O6" i="9"/>
  <c r="N6" i="9"/>
  <c r="K6" i="9"/>
  <c r="L6" i="9" s="1"/>
  <c r="P6" i="9" s="1"/>
  <c r="Q5" i="9"/>
  <c r="O5" i="9"/>
  <c r="N5" i="9"/>
  <c r="K5" i="9"/>
  <c r="L5" i="9" s="1"/>
  <c r="P5" i="9" s="1"/>
  <c r="Q4" i="9"/>
  <c r="O4" i="9"/>
  <c r="N4" i="9"/>
  <c r="K4" i="9"/>
  <c r="L4" i="9" s="1"/>
  <c r="P4" i="9" s="1"/>
  <c r="Q3" i="9"/>
  <c r="O3" i="9"/>
  <c r="N3" i="9"/>
  <c r="K3" i="9"/>
  <c r="L3" i="9" s="1"/>
  <c r="P3" i="9" s="1"/>
  <c r="Q2" i="9"/>
  <c r="O2" i="9"/>
  <c r="N2" i="9"/>
  <c r="K2" i="9"/>
  <c r="L2" i="9" s="1"/>
  <c r="P2" i="9" s="1"/>
  <c r="R2" i="9" l="1"/>
  <c r="S2" i="9" s="1"/>
  <c r="R5" i="9"/>
  <c r="T5" i="9" s="1"/>
  <c r="R6" i="9"/>
  <c r="T6" i="9" s="1"/>
  <c r="R8" i="9"/>
  <c r="S8" i="9" s="1"/>
  <c r="R10" i="9"/>
  <c r="T10" i="9" s="1"/>
  <c r="R12" i="9"/>
  <c r="T12" i="9" s="1"/>
  <c r="R14" i="9"/>
  <c r="T14" i="9" s="1"/>
  <c r="R16" i="9"/>
  <c r="T16" i="9" s="1"/>
  <c r="R18" i="9"/>
  <c r="T18" i="9" s="1"/>
  <c r="R20" i="9"/>
  <c r="T20" i="9" s="1"/>
  <c r="R22" i="9"/>
  <c r="T22" i="9" s="1"/>
  <c r="R24" i="9"/>
  <c r="T24" i="9" s="1"/>
  <c r="R26" i="9"/>
  <c r="T26" i="9" s="1"/>
  <c r="R28" i="9"/>
  <c r="T28" i="9" s="1"/>
  <c r="R30" i="9"/>
  <c r="T30" i="9" s="1"/>
  <c r="R32" i="9"/>
  <c r="T32" i="9" s="1"/>
  <c r="R34" i="9"/>
  <c r="T34" i="9" s="1"/>
  <c r="R37" i="9"/>
  <c r="T37" i="9" s="1"/>
  <c r="R39" i="9"/>
  <c r="T39" i="9" s="1"/>
  <c r="R41" i="9"/>
  <c r="T41" i="9" s="1"/>
  <c r="R43" i="9"/>
  <c r="T43" i="9"/>
  <c r="R45" i="9"/>
  <c r="T45" i="9"/>
  <c r="R47" i="9"/>
  <c r="T47" i="9"/>
  <c r="R49" i="9"/>
  <c r="T49" i="9"/>
  <c r="R51" i="9"/>
  <c r="T51" i="9"/>
  <c r="R53" i="9"/>
  <c r="T53" i="9"/>
  <c r="R55" i="9"/>
  <c r="T55" i="9"/>
  <c r="R57" i="9"/>
  <c r="T57" i="9"/>
  <c r="R59" i="9"/>
  <c r="T59" i="9"/>
  <c r="R61" i="9"/>
  <c r="T61" i="9"/>
  <c r="R63" i="9"/>
  <c r="T63" i="9"/>
  <c r="R65" i="9"/>
  <c r="T65" i="9"/>
  <c r="R67" i="9"/>
  <c r="T67" i="9"/>
  <c r="R69" i="9"/>
  <c r="T69" i="9"/>
  <c r="R70" i="9"/>
  <c r="T70" i="9"/>
  <c r="R72" i="9"/>
  <c r="T72" i="9"/>
  <c r="R73" i="9"/>
  <c r="T73" i="9"/>
  <c r="R77" i="9"/>
  <c r="T77" i="9"/>
  <c r="R3" i="9"/>
  <c r="T3" i="9"/>
  <c r="R4" i="9"/>
  <c r="T4" i="9"/>
  <c r="R7" i="9"/>
  <c r="T7" i="9"/>
  <c r="R9" i="9"/>
  <c r="T9" i="9"/>
  <c r="R11" i="9"/>
  <c r="T11" i="9"/>
  <c r="R13" i="9"/>
  <c r="T13" i="9"/>
  <c r="R15" i="9"/>
  <c r="T15" i="9"/>
  <c r="R17" i="9"/>
  <c r="T17" i="9"/>
  <c r="R19" i="9"/>
  <c r="T19" i="9"/>
  <c r="R21" i="9"/>
  <c r="T21" i="9"/>
  <c r="R23" i="9"/>
  <c r="T23" i="9"/>
  <c r="R25" i="9"/>
  <c r="T25" i="9"/>
  <c r="R27" i="9"/>
  <c r="T27" i="9"/>
  <c r="R29" i="9"/>
  <c r="T29" i="9"/>
  <c r="R31" i="9"/>
  <c r="T31" i="9"/>
  <c r="R33" i="9"/>
  <c r="T33" i="9"/>
  <c r="R35" i="9"/>
  <c r="T35" i="9"/>
  <c r="R38" i="9"/>
  <c r="T38" i="9"/>
  <c r="R40" i="9"/>
  <c r="T40" i="9"/>
  <c r="R42" i="9"/>
  <c r="T42" i="9"/>
  <c r="R44" i="9"/>
  <c r="T44" i="9"/>
  <c r="R46" i="9"/>
  <c r="T46" i="9"/>
  <c r="R48" i="9"/>
  <c r="T48" i="9"/>
  <c r="R50" i="9"/>
  <c r="T50" i="9"/>
  <c r="R52" i="9"/>
  <c r="T52" i="9"/>
  <c r="R54" i="9"/>
  <c r="T54" i="9"/>
  <c r="R56" i="9"/>
  <c r="T56" i="9"/>
  <c r="R58" i="9"/>
  <c r="T58" i="9"/>
  <c r="R60" i="9"/>
  <c r="T60" i="9"/>
  <c r="R62" i="9"/>
  <c r="T62" i="9"/>
  <c r="R64" i="9"/>
  <c r="T64" i="9"/>
  <c r="R66" i="9"/>
  <c r="T66" i="9"/>
  <c r="R68" i="9"/>
  <c r="T68" i="9"/>
  <c r="R71" i="9"/>
  <c r="T71" i="9"/>
  <c r="R74" i="9"/>
  <c r="T74" i="9"/>
  <c r="R75" i="9"/>
  <c r="T75" i="9"/>
  <c r="R76" i="9"/>
  <c r="T76" i="9"/>
  <c r="R78" i="9"/>
  <c r="T78" i="9"/>
  <c r="R79" i="9"/>
  <c r="T79" i="9"/>
  <c r="R80" i="9"/>
  <c r="T80" i="9"/>
  <c r="R82" i="9"/>
  <c r="T82" i="9"/>
  <c r="R83" i="9"/>
  <c r="T83" i="9"/>
  <c r="R84" i="9"/>
  <c r="T84" i="9"/>
  <c r="R85" i="9"/>
  <c r="T85" i="9"/>
  <c r="R86" i="9"/>
  <c r="T86" i="9"/>
  <c r="R87" i="9"/>
  <c r="T87" i="9"/>
  <c r="R88" i="9"/>
  <c r="T88" i="9"/>
  <c r="R89" i="9"/>
  <c r="T89" i="9"/>
  <c r="R90" i="9"/>
  <c r="T90" i="9"/>
  <c r="R91" i="9"/>
  <c r="T91" i="9"/>
  <c r="R92" i="9"/>
  <c r="T92" i="9"/>
  <c r="R93" i="9"/>
  <c r="T93" i="9"/>
  <c r="R94" i="9"/>
  <c r="T94" i="9"/>
  <c r="R95" i="9"/>
  <c r="T95" i="9"/>
  <c r="R96" i="9"/>
  <c r="T96" i="9"/>
  <c r="R97" i="9"/>
  <c r="T97" i="9"/>
  <c r="R98" i="9"/>
  <c r="T98" i="9"/>
  <c r="R99" i="9"/>
  <c r="T99" i="9"/>
  <c r="R100" i="9"/>
  <c r="T100" i="9"/>
  <c r="R101" i="9"/>
  <c r="T101" i="9"/>
  <c r="R102" i="9"/>
  <c r="T102" i="9"/>
  <c r="R103" i="9"/>
  <c r="T103" i="9"/>
  <c r="R104" i="9"/>
  <c r="T104" i="9"/>
  <c r="R105" i="9"/>
  <c r="T105" i="9"/>
  <c r="R106" i="9"/>
  <c r="T106" i="9"/>
  <c r="R107" i="9"/>
  <c r="T107" i="9"/>
  <c r="R36" i="9"/>
  <c r="S36" i="9" s="1"/>
  <c r="S4" i="9"/>
  <c r="S80" i="9"/>
  <c r="S6" i="9"/>
  <c r="S5" i="9"/>
  <c r="S3" i="9"/>
  <c r="S7" i="9"/>
  <c r="S10" i="9"/>
  <c r="S9" i="9"/>
  <c r="S11" i="9"/>
  <c r="S13" i="9"/>
  <c r="S15" i="9"/>
  <c r="S16" i="9"/>
  <c r="S29" i="9"/>
  <c r="S30" i="9"/>
  <c r="S31" i="9"/>
  <c r="S32" i="9"/>
  <c r="S12" i="9"/>
  <c r="S14" i="9"/>
  <c r="S18" i="9"/>
  <c r="S20" i="9"/>
  <c r="S22" i="9"/>
  <c r="S24" i="9"/>
  <c r="S26" i="9"/>
  <c r="S28" i="9"/>
  <c r="S17" i="9"/>
  <c r="S19" i="9"/>
  <c r="S21" i="9"/>
  <c r="S23" i="9"/>
  <c r="S25" i="9"/>
  <c r="S27" i="9"/>
  <c r="S33" i="9"/>
  <c r="S34" i="9"/>
  <c r="S35" i="9"/>
  <c r="S37" i="9"/>
  <c r="S38" i="9"/>
  <c r="S39" i="9"/>
  <c r="S40" i="9"/>
  <c r="S41" i="9"/>
  <c r="S42" i="9"/>
  <c r="S43" i="9"/>
  <c r="S45" i="9"/>
  <c r="S47" i="9"/>
  <c r="S49" i="9"/>
  <c r="S51" i="9"/>
  <c r="S53" i="9"/>
  <c r="S54" i="9"/>
  <c r="S55" i="9"/>
  <c r="S56" i="9"/>
  <c r="S57" i="9"/>
  <c r="S59" i="9"/>
  <c r="S62" i="9"/>
  <c r="S64" i="9"/>
  <c r="S66" i="9"/>
  <c r="S68" i="9"/>
  <c r="S70" i="9"/>
  <c r="S72" i="9"/>
  <c r="S74" i="9"/>
  <c r="S76" i="9"/>
  <c r="S78" i="9"/>
  <c r="S84" i="9"/>
  <c r="S88" i="9"/>
  <c r="S91" i="9"/>
  <c r="S94" i="9"/>
  <c r="S97" i="9"/>
  <c r="S99" i="9"/>
  <c r="S106" i="9"/>
  <c r="S107" i="9"/>
  <c r="S44" i="9"/>
  <c r="S46" i="9"/>
  <c r="S48" i="9"/>
  <c r="S50" i="9"/>
  <c r="S52" i="9"/>
  <c r="S58" i="9"/>
  <c r="S60" i="9"/>
  <c r="S61" i="9"/>
  <c r="S63" i="9"/>
  <c r="S65" i="9"/>
  <c r="S67" i="9"/>
  <c r="S69" i="9"/>
  <c r="S71" i="9"/>
  <c r="S73" i="9"/>
  <c r="S75" i="9"/>
  <c r="S77" i="9"/>
  <c r="S79" i="9"/>
  <c r="S82" i="9"/>
  <c r="S86" i="9"/>
  <c r="S90" i="9"/>
  <c r="S92" i="9"/>
  <c r="S96" i="9"/>
  <c r="S98" i="9"/>
  <c r="S100" i="9"/>
  <c r="S101" i="9"/>
  <c r="S102" i="9"/>
  <c r="S103" i="9"/>
  <c r="S105" i="9"/>
  <c r="S83" i="9"/>
  <c r="S85" i="9"/>
  <c r="S87" i="9"/>
  <c r="S89" i="9"/>
  <c r="S93" i="9"/>
  <c r="S95" i="9"/>
  <c r="S104" i="9"/>
  <c r="T8" i="9" l="1"/>
  <c r="T36" i="9"/>
  <c r="T2" i="9"/>
  <c r="L3" i="8"/>
  <c r="L4" i="8"/>
  <c r="M4" i="8" s="1"/>
  <c r="L5" i="8"/>
  <c r="L6" i="8"/>
  <c r="M6" i="8" s="1"/>
  <c r="L7" i="8"/>
  <c r="L8" i="8"/>
  <c r="M8" i="8" s="1"/>
  <c r="L9" i="8"/>
  <c r="L10" i="8"/>
  <c r="M10" i="8" s="1"/>
  <c r="L11" i="8"/>
  <c r="M11" i="8" s="1"/>
  <c r="L12" i="8"/>
  <c r="M12" i="8" s="1"/>
  <c r="L13" i="8"/>
  <c r="L14" i="8"/>
  <c r="M14" i="8" s="1"/>
  <c r="L15" i="8"/>
  <c r="L16" i="8"/>
  <c r="M16" i="8" s="1"/>
  <c r="L17" i="8"/>
  <c r="L18" i="8"/>
  <c r="M18" i="8" s="1"/>
  <c r="L19" i="8"/>
  <c r="L20" i="8"/>
  <c r="M20" i="8" s="1"/>
  <c r="L21" i="8"/>
  <c r="L22" i="8"/>
  <c r="M22" i="8" s="1"/>
  <c r="L23" i="8"/>
  <c r="L24" i="8"/>
  <c r="M24" i="8" s="1"/>
  <c r="L25" i="8"/>
  <c r="L26" i="8"/>
  <c r="M26" i="8" s="1"/>
  <c r="L27" i="8"/>
  <c r="L28" i="8"/>
  <c r="M28" i="8" s="1"/>
  <c r="L29" i="8"/>
  <c r="L30" i="8"/>
  <c r="M30" i="8" s="1"/>
  <c r="L31" i="8"/>
  <c r="L32" i="8"/>
  <c r="M32" i="8" s="1"/>
  <c r="L33" i="8"/>
  <c r="L34" i="8"/>
  <c r="M34" i="8" s="1"/>
  <c r="L35" i="8"/>
  <c r="L36" i="8"/>
  <c r="M36" i="8" s="1"/>
  <c r="L37" i="8"/>
  <c r="L38" i="8"/>
  <c r="M38" i="8" s="1"/>
  <c r="L39" i="8"/>
  <c r="L40" i="8"/>
  <c r="M40" i="8" s="1"/>
  <c r="L41" i="8"/>
  <c r="L42" i="8"/>
  <c r="M42" i="8" s="1"/>
  <c r="L43" i="8"/>
  <c r="L44" i="8"/>
  <c r="M44" i="8" s="1"/>
  <c r="L45" i="8"/>
  <c r="L46" i="8"/>
  <c r="M46" i="8" s="1"/>
  <c r="L47" i="8"/>
  <c r="L48" i="8"/>
  <c r="M48" i="8" s="1"/>
  <c r="L49" i="8"/>
  <c r="L50" i="8"/>
  <c r="M50" i="8" s="1"/>
  <c r="L51" i="8"/>
  <c r="L52" i="8"/>
  <c r="M52" i="8" s="1"/>
  <c r="L53" i="8"/>
  <c r="L54" i="8"/>
  <c r="M54" i="8" s="1"/>
  <c r="L55" i="8"/>
  <c r="L56" i="8"/>
  <c r="M56" i="8" s="1"/>
  <c r="L57" i="8"/>
  <c r="L58" i="8"/>
  <c r="M58" i="8" s="1"/>
  <c r="L59" i="8"/>
  <c r="L60" i="8"/>
  <c r="M60" i="8" s="1"/>
  <c r="L61" i="8"/>
  <c r="L62" i="8"/>
  <c r="M62" i="8" s="1"/>
  <c r="L63" i="8"/>
  <c r="L64" i="8"/>
  <c r="M64" i="8" s="1"/>
  <c r="L65" i="8"/>
  <c r="L66" i="8"/>
  <c r="M66" i="8" s="1"/>
  <c r="L67" i="8"/>
  <c r="L68" i="8"/>
  <c r="M68" i="8" s="1"/>
  <c r="L69" i="8"/>
  <c r="L70" i="8"/>
  <c r="M70" i="8" s="1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2" i="8"/>
  <c r="M3" i="8"/>
  <c r="M5" i="8"/>
  <c r="M7" i="8"/>
  <c r="M9" i="8"/>
  <c r="M13" i="8"/>
  <c r="M15" i="8"/>
  <c r="M17" i="8"/>
  <c r="M19" i="8"/>
  <c r="M21" i="8"/>
  <c r="M23" i="8"/>
  <c r="M25" i="8"/>
  <c r="M27" i="8"/>
  <c r="M29" i="8"/>
  <c r="M31" i="8"/>
  <c r="M33" i="8"/>
  <c r="M35" i="8"/>
  <c r="M37" i="8"/>
  <c r="M39" i="8"/>
  <c r="M41" i="8"/>
  <c r="M43" i="8"/>
  <c r="M45" i="8"/>
  <c r="M47" i="8"/>
  <c r="M49" i="8"/>
  <c r="M51" i="8"/>
  <c r="M53" i="8"/>
  <c r="M55" i="8"/>
  <c r="M57" i="8"/>
  <c r="M59" i="8"/>
  <c r="M61" i="8"/>
  <c r="M63" i="8"/>
  <c r="M65" i="8"/>
  <c r="M67" i="8"/>
  <c r="M69" i="8"/>
  <c r="M100" i="8"/>
  <c r="K112" i="8"/>
  <c r="K95" i="8"/>
  <c r="L95" i="8" s="1"/>
  <c r="M95" i="8" s="1"/>
</calcChain>
</file>

<file path=xl/sharedStrings.xml><?xml version="1.0" encoding="utf-8"?>
<sst xmlns="http://schemas.openxmlformats.org/spreadsheetml/2006/main" count="15996" uniqueCount="3461">
  <si>
    <t>S/NO</t>
  </si>
  <si>
    <t>Name of the Division</t>
  </si>
  <si>
    <t>Name of the Sub-Division</t>
  </si>
  <si>
    <t>RR No</t>
  </si>
  <si>
    <t>Installations Status (Live / Long diss)</t>
  </si>
  <si>
    <t>SERVICE</t>
  </si>
  <si>
    <t>FR</t>
  </si>
  <si>
    <t>DATE</t>
  </si>
  <si>
    <t>HASSAN</t>
  </si>
  <si>
    <t>KIADB SUB DIVISION</t>
  </si>
  <si>
    <t>GLTP376</t>
  </si>
  <si>
    <t>LIVE</t>
  </si>
  <si>
    <t>27.11.2020</t>
  </si>
  <si>
    <t>GLTP381</t>
  </si>
  <si>
    <t>05.12.2020</t>
  </si>
  <si>
    <t>GLTP386</t>
  </si>
  <si>
    <t>04.12.2020</t>
  </si>
  <si>
    <t>GLTP406</t>
  </si>
  <si>
    <t>08.03.2021</t>
  </si>
  <si>
    <t>GLTP407</t>
  </si>
  <si>
    <t>GLTP417</t>
  </si>
  <si>
    <t>19.03.2021</t>
  </si>
  <si>
    <t>GLTP418</t>
  </si>
  <si>
    <t>20.03.2021</t>
  </si>
  <si>
    <t>GLTP424</t>
  </si>
  <si>
    <t>07.04.2021</t>
  </si>
  <si>
    <t>GLTP428</t>
  </si>
  <si>
    <t>23.04.2021</t>
  </si>
  <si>
    <t>GLTP433</t>
  </si>
  <si>
    <t>13.05.2021</t>
  </si>
  <si>
    <t>GLTP435</t>
  </si>
  <si>
    <t>20.05.2021</t>
  </si>
  <si>
    <t>GLTP454</t>
  </si>
  <si>
    <t>1.08.2021</t>
  </si>
  <si>
    <t>GLTP460</t>
  </si>
  <si>
    <t>27.09.2021</t>
  </si>
  <si>
    <t>GLTP464</t>
  </si>
  <si>
    <t>06.10.2021</t>
  </si>
  <si>
    <t>GLTP465</t>
  </si>
  <si>
    <t>07.11.2021</t>
  </si>
  <si>
    <t>GLTP466A</t>
  </si>
  <si>
    <t>17.11.2021</t>
  </si>
  <si>
    <t>GLTP468</t>
  </si>
  <si>
    <t>GLTP469</t>
  </si>
  <si>
    <t>18.11.2021</t>
  </si>
  <si>
    <t>GLTP472</t>
  </si>
  <si>
    <t>30.11.2021</t>
  </si>
  <si>
    <t>GLTP473</t>
  </si>
  <si>
    <t>GLTP474</t>
  </si>
  <si>
    <t>03.12.2021</t>
  </si>
  <si>
    <t>GLTP476</t>
  </si>
  <si>
    <t>13.12.2021</t>
  </si>
  <si>
    <t>GLTP477</t>
  </si>
  <si>
    <t>20.12.2021</t>
  </si>
  <si>
    <t>GLTP478</t>
  </si>
  <si>
    <t>GLTP481</t>
  </si>
  <si>
    <t>21.12.2021</t>
  </si>
  <si>
    <t>GLTP482</t>
  </si>
  <si>
    <t>GLTP483</t>
  </si>
  <si>
    <t>GLTP487</t>
  </si>
  <si>
    <t>30.12.2021</t>
  </si>
  <si>
    <t>GLTP488</t>
  </si>
  <si>
    <t>12.01.2021</t>
  </si>
  <si>
    <t>GLTP492</t>
  </si>
  <si>
    <t>20.01.2022</t>
  </si>
  <si>
    <t>GLTP494</t>
  </si>
  <si>
    <t>26.01.2022</t>
  </si>
  <si>
    <t>GLTP496</t>
  </si>
  <si>
    <t>02.03.2022</t>
  </si>
  <si>
    <t>GLTP498</t>
  </si>
  <si>
    <t>GLTP499</t>
  </si>
  <si>
    <t>GLTP500</t>
  </si>
  <si>
    <t>GLTP503</t>
  </si>
  <si>
    <t>03.03.2022</t>
  </si>
  <si>
    <t>GLTP505</t>
  </si>
  <si>
    <t>10.03.2022</t>
  </si>
  <si>
    <t>DIS</t>
  </si>
  <si>
    <t>GLTP506</t>
  </si>
  <si>
    <t>20.03.2022</t>
  </si>
  <si>
    <t>GLTP507</t>
  </si>
  <si>
    <t>GLTP508</t>
  </si>
  <si>
    <t>GLTP510</t>
  </si>
  <si>
    <t>28.03.2022</t>
  </si>
  <si>
    <t>GLTP511</t>
  </si>
  <si>
    <t>20.04.2022</t>
  </si>
  <si>
    <t>GLTP512</t>
  </si>
  <si>
    <t>DL</t>
  </si>
  <si>
    <t>GLTP514</t>
  </si>
  <si>
    <t>GLTP515</t>
  </si>
  <si>
    <t>GLTP516</t>
  </si>
  <si>
    <t>GLTP517</t>
  </si>
  <si>
    <t>GLTP518</t>
  </si>
  <si>
    <t>28.04.2022</t>
  </si>
  <si>
    <t>GLTP520</t>
  </si>
  <si>
    <t>GLTP521</t>
  </si>
  <si>
    <t>05.05.2022</t>
  </si>
  <si>
    <t>GLTP522</t>
  </si>
  <si>
    <t>15.05.2022</t>
  </si>
  <si>
    <t>GLTP523</t>
  </si>
  <si>
    <t>GLTP524</t>
  </si>
  <si>
    <t>GLTP525</t>
  </si>
  <si>
    <t>22.05.2022</t>
  </si>
  <si>
    <t>GLTP526</t>
  </si>
  <si>
    <t>25.02.2022</t>
  </si>
  <si>
    <t>GLTP527</t>
  </si>
  <si>
    <t>GLTP528</t>
  </si>
  <si>
    <t>GLTP529</t>
  </si>
  <si>
    <t>GLTP530</t>
  </si>
  <si>
    <t>25.05.2022</t>
  </si>
  <si>
    <t>GLTP532</t>
  </si>
  <si>
    <t>GLTP533</t>
  </si>
  <si>
    <t>03.06.2022</t>
  </si>
  <si>
    <t>GLTP534</t>
  </si>
  <si>
    <t>GLTP536</t>
  </si>
  <si>
    <t>04.06.2022</t>
  </si>
  <si>
    <t>GLTP538</t>
  </si>
  <si>
    <t>15.06.2022</t>
  </si>
  <si>
    <t>GLTP539</t>
  </si>
  <si>
    <t>GLTP541</t>
  </si>
  <si>
    <t>21.06.2022</t>
  </si>
  <si>
    <t>GLTP542</t>
  </si>
  <si>
    <t>GLTP544</t>
  </si>
  <si>
    <t>06.07.2022</t>
  </si>
  <si>
    <t>GLTP545</t>
  </si>
  <si>
    <t>11.07.2022</t>
  </si>
  <si>
    <t>GLTP547</t>
  </si>
  <si>
    <t>GLTP548</t>
  </si>
  <si>
    <t>12.07.2022</t>
  </si>
  <si>
    <t>GLTP549</t>
  </si>
  <si>
    <t>20.07.2022</t>
  </si>
  <si>
    <t>GLTP550</t>
  </si>
  <si>
    <t>GLTP551</t>
  </si>
  <si>
    <t>21.07.2022</t>
  </si>
  <si>
    <t>GLTP552</t>
  </si>
  <si>
    <t>25.07.2022</t>
  </si>
  <si>
    <t>GLTP553</t>
  </si>
  <si>
    <t>GLTP554</t>
  </si>
  <si>
    <t>GLTP555</t>
  </si>
  <si>
    <t>GLTP556</t>
  </si>
  <si>
    <t>GLTP558</t>
  </si>
  <si>
    <t>30.07.2022</t>
  </si>
  <si>
    <t>GLTP559</t>
  </si>
  <si>
    <t>02.08.2022</t>
  </si>
  <si>
    <t>GLTP560</t>
  </si>
  <si>
    <t>GLTP561</t>
  </si>
  <si>
    <t>GLTP562</t>
  </si>
  <si>
    <t>12.08.2022</t>
  </si>
  <si>
    <t>GLTP563</t>
  </si>
  <si>
    <t>GLTP564</t>
  </si>
  <si>
    <t>GLTP566</t>
  </si>
  <si>
    <t>GLTP567</t>
  </si>
  <si>
    <t>GLTP568</t>
  </si>
  <si>
    <t>GLTP569</t>
  </si>
  <si>
    <t>18.08.2022</t>
  </si>
  <si>
    <t>GLTP570</t>
  </si>
  <si>
    <t>GLTP572</t>
  </si>
  <si>
    <t>01.09.2022</t>
  </si>
  <si>
    <t>GLTP573</t>
  </si>
  <si>
    <t>GLTP574</t>
  </si>
  <si>
    <t>17.09.2022</t>
  </si>
  <si>
    <t>GLTP575</t>
  </si>
  <si>
    <t>GLTP576</t>
  </si>
  <si>
    <t>GLTP577</t>
  </si>
  <si>
    <t>GLTP578</t>
  </si>
  <si>
    <t>GLTP579</t>
  </si>
  <si>
    <t>GLTP580</t>
  </si>
  <si>
    <t>GLTP581</t>
  </si>
  <si>
    <t>20.09.2022</t>
  </si>
  <si>
    <t>GLTP582</t>
  </si>
  <si>
    <t>25.09.2022</t>
  </si>
  <si>
    <t>GLTP583</t>
  </si>
  <si>
    <t>01.10.2022</t>
  </si>
  <si>
    <t>GLTP584</t>
  </si>
  <si>
    <t>GLTP585</t>
  </si>
  <si>
    <t>10.10.2022</t>
  </si>
  <si>
    <t>GLTP586</t>
  </si>
  <si>
    <t>Consumer Name</t>
  </si>
  <si>
    <t xml:space="preserve"> Address</t>
  </si>
  <si>
    <t xml:space="preserve">Sactioned Load </t>
  </si>
  <si>
    <t>TOTAL</t>
  </si>
  <si>
    <t>H R RAMESH RANGEGOWDA</t>
  </si>
  <si>
    <t>0,BASAVESHWARA NAGARA,0,BASAVESHWARA NAGARA,0</t>
  </si>
  <si>
    <t>pd on 08.11.22</t>
  </si>
  <si>
    <t>CHANDRASHEKHAR KRISHNEGOWDA</t>
  </si>
  <si>
    <t>0,ASHOKA NAGARA,0,ASHOKA NAGARA,0</t>
  </si>
  <si>
    <t>THANU K L LOHITHAKSHA</t>
  </si>
  <si>
    <t>0,GUDDENAHALLI,0,GUDDENAHALLI,0</t>
  </si>
  <si>
    <t>PRAKASHA S/O RANGE GOWDA</t>
  </si>
  <si>
    <t>NA,MANACHANAHALLI,GUDDENAHALLI,MANACHANAHALLI,NA</t>
  </si>
  <si>
    <t>SAVITHIRI W/O MOHAN KUMAR</t>
  </si>
  <si>
    <t>0,HOOVINAHALLI KAVALU,HOOVINAHALLI KAVALU,HOOVINAHALLI KAVALU,HOOVINAHALLI KAVALU</t>
  </si>
  <si>
    <t>B B SHIVANNA S/O BOREGOWDA</t>
  </si>
  <si>
    <t>NA,ASHOKANAGARA,ASHOKANAGARA,ASHOKANAGARA,NA</t>
  </si>
  <si>
    <t>H D HARSHA S/O H R DODDAIAH</t>
  </si>
  <si>
    <t>0,BASAWESHVARANAGARA,BASAWESHVARANAGARA,BASAWESHVARANAGARA,BASAWESHVARANAGARA</t>
  </si>
  <si>
    <t>C MAHESH S/O CHANNEGOWDA</t>
  </si>
  <si>
    <t>NA,KORAHALLI,KORAHALLI,KORAHALLI,NA</t>
  </si>
  <si>
    <t>pd</t>
  </si>
  <si>
    <t>NAGENDRA H K S/O KRISHNEGOWDA H P</t>
  </si>
  <si>
    <t>NA,DEVARAYAPATTANA,DEVARAYAPATTANA,DEVARAYAPATTANA,NA</t>
  </si>
  <si>
    <t>HARSHITHA K W/O KUMAR</t>
  </si>
  <si>
    <t>0,HOOVINAHALLI KAVALU,HOOVINAKALLI KAVALU,HOOVINAHALLI KAVALU,HOOVINAHALLI KAVALU</t>
  </si>
  <si>
    <t>AKSHATHA W/O GIRISH D S</t>
  </si>
  <si>
    <t>0,ASHOKANAGARA,ASHOKANAGARA,ASHOKANAGARA,ASHOKANAGARA</t>
  </si>
  <si>
    <t>M C DIWAKAR</t>
  </si>
  <si>
    <t>ASHOKA NAGARA</t>
  </si>
  <si>
    <t>T M CHIDHANADA</t>
  </si>
  <si>
    <t>BASAVESHWARANAGARA</t>
  </si>
  <si>
    <t>ACHUTH SHASTRI</t>
  </si>
  <si>
    <t>HANDINAKERE</t>
  </si>
  <si>
    <t>PRAKHASHA</t>
  </si>
  <si>
    <t>GUDDENAHALLI</t>
  </si>
  <si>
    <t>SMT POORNIMA</t>
  </si>
  <si>
    <t>SHASHIKUMAR C B</t>
  </si>
  <si>
    <t>MANACHANALLI</t>
  </si>
  <si>
    <t>JAYAMMA</t>
  </si>
  <si>
    <t>YAREHALLI</t>
  </si>
  <si>
    <t>SHIVAKUMAR</t>
  </si>
  <si>
    <t>SMT JAYAMMA</t>
  </si>
  <si>
    <t xml:space="preserve">T M ABHISHEK </t>
  </si>
  <si>
    <t>H S NADEESHA</t>
  </si>
  <si>
    <t xml:space="preserve">PREM KUMAR S R </t>
  </si>
  <si>
    <t>DEVARAYAPATTANA</t>
  </si>
  <si>
    <t>SWAMYGOWDA S/O</t>
  </si>
  <si>
    <t xml:space="preserve">RAJASHETTY S/O </t>
  </si>
  <si>
    <t>BASVESHWARANAGARA</t>
  </si>
  <si>
    <t xml:space="preserve">YASHODHA W/O </t>
  </si>
  <si>
    <t>ASHOKANAGARA</t>
  </si>
  <si>
    <t>JAGADEESHA S/O LATE</t>
  </si>
  <si>
    <t>UDDUR</t>
  </si>
  <si>
    <t xml:space="preserve">TEJASVI D R S/O </t>
  </si>
  <si>
    <t xml:space="preserve">RAKESH H Y S/O </t>
  </si>
  <si>
    <t>HOOVINAHALLI</t>
  </si>
  <si>
    <t>MANJULA W/O</t>
  </si>
  <si>
    <t>B S GOVINDASWAMY S/O LATE</t>
  </si>
  <si>
    <t>SHIVANJEGOWDA</t>
  </si>
  <si>
    <t>S/O LATE MARIRANGEGOWDA
UDDUR</t>
  </si>
  <si>
    <t>KUMAREGOWDA</t>
  </si>
  <si>
    <t>S/O ANNEGOWDA 
UDDUR</t>
  </si>
  <si>
    <t>S SAGUNEGOWDA</t>
  </si>
  <si>
    <t>S/O SHINGRIGOWDA
UDDUR</t>
  </si>
  <si>
    <t>DAYANANDA A, N</t>
  </si>
  <si>
    <t>S/O LATE NANJAPPA
BASAVESHWARANAGARA</t>
  </si>
  <si>
    <t>SWAMYA  H N</t>
  </si>
  <si>
    <t>S/O NAGARAJA
YAREHALLI</t>
  </si>
  <si>
    <t>KUSUMA</t>
  </si>
  <si>
    <t>W/O MANJEGOWDA
MANACHANAHALLI</t>
  </si>
  <si>
    <t>what</t>
  </si>
  <si>
    <t>GIDDEGOWDA</t>
  </si>
  <si>
    <t>S/O VENKATEGOWDA
HOOVINAHALLI KOPPALU</t>
  </si>
  <si>
    <t>JAVAREGOWDA</t>
  </si>
  <si>
    <t>S/O VENKATEGOWDA
HOOVINAHALLIKAVAL</t>
  </si>
  <si>
    <t>G P JAYANTH</t>
  </si>
  <si>
    <t>S/O PONNAPPA 
BASAVESHWARANAGARA</t>
  </si>
  <si>
    <t>B H LOKESH</t>
  </si>
  <si>
    <t>S/O HONNEGOWDA
MANACHANAHALLI</t>
  </si>
  <si>
    <t>SUBBAIAH P</t>
  </si>
  <si>
    <t>S/O PAPAIAH, ANUGRAHA BADAVANE YAREHALLI</t>
  </si>
  <si>
    <t>SANNAPAPPAIAH</t>
  </si>
  <si>
    <t>S/O UYYALEGOWDA, UDDURU</t>
  </si>
  <si>
    <t>MUKESH KUMAR H D</t>
  </si>
  <si>
    <t>S/O DHARMALINGA, ASHOKA NAGARA, GUDDENAHALLI</t>
  </si>
  <si>
    <t>BASAVARAJU</t>
  </si>
  <si>
    <t>S/O NINGEGOWDA, YAREHALLI,GUDDENAHALLI</t>
  </si>
  <si>
    <t>SATHIS S E</t>
  </si>
  <si>
    <t>S/O ERASHETTY, MANACHANAHALLI</t>
  </si>
  <si>
    <t>K A RAMESH</t>
  </si>
  <si>
    <t>KK APPANNA SWAMY, HOOVINAHALLI KAVALU</t>
  </si>
  <si>
    <t>SATHEESH HS</t>
  </si>
  <si>
    <t>S/O SHIVARUDRE GOWDA, ASHOKA NAGARA, GUDDENAHALLI</t>
  </si>
  <si>
    <t>RAJEGOWDA</t>
  </si>
  <si>
    <t>S/O JHINNEGOWDA, UDDHUR BAYPAS</t>
  </si>
  <si>
    <t>PRAVEEN I H</t>
  </si>
  <si>
    <t>S/O HONNEGOWDA, MANACHANAHALLI</t>
  </si>
  <si>
    <t>MANU M S</t>
  </si>
  <si>
    <t>S/O SHIVEGOWDA, MANCHANAHALLI</t>
  </si>
  <si>
    <t>ASHVATH</t>
  </si>
  <si>
    <t>S/O KRISHNEGOWDA, MANACHANAHALLI, HANDINAKERE</t>
  </si>
  <si>
    <t>T M DHANAPAALA</t>
  </si>
  <si>
    <t>ASHOK NAGARA, GUDDENAHALLI, HASSAN</t>
  </si>
  <si>
    <t>MANOJ B B</t>
  </si>
  <si>
    <t>S/O BASAVARAJU, GUDDENAHALLI, ANUGRAHA NAGARA</t>
  </si>
  <si>
    <t>ATC TELECOM</t>
  </si>
  <si>
    <t>ATC TELECOM, KUPPALLI</t>
  </si>
  <si>
    <t>S/O LINGARAJU MANACHANAHALLI</t>
  </si>
  <si>
    <t>JYOTHI</t>
  </si>
  <si>
    <t>W/O HANUMANTHEGOWDA, MANACHANAHALLI</t>
  </si>
  <si>
    <t>SUJATHA M M</t>
  </si>
  <si>
    <t>D/O MANJUNATHA M P GUDDENAHALLI</t>
  </si>
  <si>
    <t>RADHA</t>
  </si>
  <si>
    <t>W/O SHIVAKUMAR N G, ASHOKA NAGARA</t>
  </si>
  <si>
    <t>PUSHPA K L</t>
  </si>
  <si>
    <t>SIDDARTHA  NAGARA</t>
  </si>
  <si>
    <t>SANNASWAMY</t>
  </si>
  <si>
    <t>HOOVINAHALLI KAVALU</t>
  </si>
  <si>
    <t>MANJUNATHA T</t>
  </si>
  <si>
    <t>MANACHANAHALLI</t>
  </si>
  <si>
    <t>GLTP535</t>
  </si>
  <si>
    <t>DEVARAJU</t>
  </si>
  <si>
    <t>CHANNAMMA</t>
  </si>
  <si>
    <t>MANACHINAHALLI</t>
  </si>
  <si>
    <t>KARTHIK B</t>
  </si>
  <si>
    <t>YASHAVANTHA</t>
  </si>
  <si>
    <t>UDDURU</t>
  </si>
  <si>
    <t>NAGENDRA</t>
  </si>
  <si>
    <t>COMMISSIONER</t>
  </si>
  <si>
    <t>LAKSHMEGOWDA</t>
  </si>
  <si>
    <t>H B ANANDA</t>
  </si>
  <si>
    <t>RAMACHANDRA</t>
  </si>
  <si>
    <t>DIVYA H K</t>
  </si>
  <si>
    <t>LATHASHANKAR</t>
  </si>
  <si>
    <t>C B BASAVARAJU</t>
  </si>
  <si>
    <t>KIRAN A P</t>
  </si>
  <si>
    <t>RANGASWAMY</t>
  </si>
  <si>
    <t>SEEGEGUDDADAKAVALU</t>
  </si>
  <si>
    <t>SUJATHANARAYAN</t>
  </si>
  <si>
    <t>CHINNENAHALLI</t>
  </si>
  <si>
    <t>SHREEDEVI THONDINAVAR</t>
  </si>
  <si>
    <t>BASAWESHVARANAGARA</t>
  </si>
  <si>
    <t>MURUGAN</t>
  </si>
  <si>
    <t>GUDDENAHALLI, SIDDARTHA BADAVANE</t>
  </si>
  <si>
    <t>DEVEGOWDA</t>
  </si>
  <si>
    <t>DODDAGADAVALLI</t>
  </si>
  <si>
    <t>VENKATESH</t>
  </si>
  <si>
    <t>ROOPA</t>
  </si>
  <si>
    <t>BASAVESWARANAGARA</t>
  </si>
  <si>
    <t>CHALUVEGOWDA</t>
  </si>
  <si>
    <t>H P MADANABIKA</t>
  </si>
  <si>
    <t>MANOHAR Y C</t>
  </si>
  <si>
    <t>HEMALATHA D B</t>
  </si>
  <si>
    <t>H C DHANANJAYA</t>
  </si>
  <si>
    <t>H V RAMANARAJU</t>
  </si>
  <si>
    <t>YASHODHA</t>
  </si>
  <si>
    <t>LALITHA</t>
  </si>
  <si>
    <t>SIDDARTHA LAYOUT</t>
  </si>
  <si>
    <t>SL NO</t>
  </si>
  <si>
    <t>RR NUMBER</t>
  </si>
  <si>
    <t>Name</t>
  </si>
  <si>
    <t>Address</t>
  </si>
  <si>
    <t>Status</t>
  </si>
  <si>
    <t xml:space="preserve"> KW</t>
  </si>
  <si>
    <t>IR</t>
  </si>
  <si>
    <t>UNITS</t>
  </si>
  <si>
    <t>MD</t>
  </si>
  <si>
    <t>ROUND</t>
  </si>
  <si>
    <t>DIFF</t>
  </si>
  <si>
    <t>ACC</t>
  </si>
  <si>
    <t>FC</t>
  </si>
  <si>
    <t>EC</t>
  </si>
  <si>
    <t>MD FPENALTY</t>
  </si>
  <si>
    <t>FAC</t>
  </si>
  <si>
    <t>TAX</t>
  </si>
  <si>
    <t>EC TOTAL</t>
  </si>
  <si>
    <t>SERVICE DATE</t>
  </si>
  <si>
    <t>RENEVAL DATE</t>
  </si>
  <si>
    <t>GLTP502</t>
  </si>
  <si>
    <t>GLTP557</t>
  </si>
  <si>
    <t>DISS</t>
  </si>
  <si>
    <t>PD</t>
  </si>
  <si>
    <t>03.03.202</t>
  </si>
  <si>
    <t>RRNO</t>
  </si>
  <si>
    <t>STATUS</t>
  </si>
  <si>
    <t>SANCTIONKW</t>
  </si>
  <si>
    <t>DATEOFSERVICE</t>
  </si>
  <si>
    <t>NAME AND ADDRESS</t>
  </si>
  <si>
    <t>OB</t>
  </si>
  <si>
    <t>REV</t>
  </si>
  <si>
    <t xml:space="preserve">TAX </t>
  </si>
  <si>
    <t>OTHERS</t>
  </si>
  <si>
    <t>TOTAL DEMAND</t>
  </si>
  <si>
    <t xml:space="preserve">COLL </t>
  </si>
  <si>
    <t>OTHER ADJ</t>
  </si>
  <si>
    <t>ACC ADJ</t>
  </si>
  <si>
    <t>TOTAL COLL</t>
  </si>
  <si>
    <t>WITH OUT  ACC  CB</t>
  </si>
  <si>
    <t>WITH  ACC  CB</t>
  </si>
  <si>
    <t>adj</t>
  </si>
  <si>
    <t>GLTP127</t>
  </si>
  <si>
    <t>26/04/2017</t>
  </si>
  <si>
    <t>GLTP177</t>
  </si>
  <si>
    <t>11/04/2018</t>
  </si>
  <si>
    <t>GLTP196</t>
  </si>
  <si>
    <t>17/09/2018</t>
  </si>
  <si>
    <t>GLTP214</t>
  </si>
  <si>
    <t>21/12/2018</t>
  </si>
  <si>
    <t>GLTP227</t>
  </si>
  <si>
    <t>GLTP231</t>
  </si>
  <si>
    <t>28/02/2019</t>
  </si>
  <si>
    <t>GLTP235</t>
  </si>
  <si>
    <t>18/03/2019</t>
  </si>
  <si>
    <t>GLTP251</t>
  </si>
  <si>
    <t>27/05/2019</t>
  </si>
  <si>
    <t>GLTP276</t>
  </si>
  <si>
    <t>03/10/2019</t>
  </si>
  <si>
    <t>GLTP278</t>
  </si>
  <si>
    <t>17/10/2019</t>
  </si>
  <si>
    <t>GLTP284</t>
  </si>
  <si>
    <t>18/11/2019</t>
  </si>
  <si>
    <t>GLTP285</t>
  </si>
  <si>
    <t>19/11/2019</t>
  </si>
  <si>
    <t>GLTP286</t>
  </si>
  <si>
    <t>25/11/2019</t>
  </si>
  <si>
    <t>GLTP288</t>
  </si>
  <si>
    <t>30/11/2019</t>
  </si>
  <si>
    <t>GLTP289</t>
  </si>
  <si>
    <t>04/12/2019</t>
  </si>
  <si>
    <t>GLTP291</t>
  </si>
  <si>
    <t>GLTP295</t>
  </si>
  <si>
    <t>11/12/2019</t>
  </si>
  <si>
    <t>GLTP296</t>
  </si>
  <si>
    <t>19/12/2019</t>
  </si>
  <si>
    <t>GLTP298</t>
  </si>
  <si>
    <t>20/12/2019</t>
  </si>
  <si>
    <t>GLTP299</t>
  </si>
  <si>
    <t>24/12/2019</t>
  </si>
  <si>
    <t>GLTP301</t>
  </si>
  <si>
    <t>01/01/2020</t>
  </si>
  <si>
    <t>GLTP308</t>
  </si>
  <si>
    <t>13/02/2020</t>
  </si>
  <si>
    <t>GLTP309</t>
  </si>
  <si>
    <t>GLTP310</t>
  </si>
  <si>
    <t>GLTP311</t>
  </si>
  <si>
    <t>GLTP312</t>
  </si>
  <si>
    <t>17/02/2020</t>
  </si>
  <si>
    <t>GLTP314</t>
  </si>
  <si>
    <t>GLTP315</t>
  </si>
  <si>
    <t>GLTP316</t>
  </si>
  <si>
    <t>24/02/2020</t>
  </si>
  <si>
    <t>GLTP318</t>
  </si>
  <si>
    <t>26/02/2020</t>
  </si>
  <si>
    <t>GLTP321</t>
  </si>
  <si>
    <t>03/03/2020</t>
  </si>
  <si>
    <t>GLTP322</t>
  </si>
  <si>
    <t>08/03/2020</t>
  </si>
  <si>
    <t>GLTP328</t>
  </si>
  <si>
    <t>08/05/2020</t>
  </si>
  <si>
    <t>GLTP329</t>
  </si>
  <si>
    <t>11/05/2020</t>
  </si>
  <si>
    <t>GLTP331</t>
  </si>
  <si>
    <t>13/05/2020</t>
  </si>
  <si>
    <t>GLTP332</t>
  </si>
  <si>
    <t>GLTP333</t>
  </si>
  <si>
    <t>14/05/2020</t>
  </si>
  <si>
    <t>GLTP334</t>
  </si>
  <si>
    <t>16/05/2020</t>
  </si>
  <si>
    <t>GLTP335</t>
  </si>
  <si>
    <t>21/05/2020</t>
  </si>
  <si>
    <t>GLTP337</t>
  </si>
  <si>
    <t>23/05/2020</t>
  </si>
  <si>
    <t>GLTP338</t>
  </si>
  <si>
    <t>16/06/2020</t>
  </si>
  <si>
    <t>GLTP339</t>
  </si>
  <si>
    <t>GLTP342</t>
  </si>
  <si>
    <t>26/06/2020</t>
  </si>
  <si>
    <t>GLTP343</t>
  </si>
  <si>
    <t>06/07/2020</t>
  </si>
  <si>
    <t>GLTP346</t>
  </si>
  <si>
    <t>09/07/2020</t>
  </si>
  <si>
    <t>GLTP347</t>
  </si>
  <si>
    <t>GLTP350</t>
  </si>
  <si>
    <t>21/07/2020</t>
  </si>
  <si>
    <t>GLTP351</t>
  </si>
  <si>
    <t>03/08/2020</t>
  </si>
  <si>
    <t>GLTP354</t>
  </si>
  <si>
    <t>16/08/2020</t>
  </si>
  <si>
    <t>GLTP355</t>
  </si>
  <si>
    <t>20/08/2020</t>
  </si>
  <si>
    <t>GLTP356</t>
  </si>
  <si>
    <t>21/08/2020</t>
  </si>
  <si>
    <t>GLTP357</t>
  </si>
  <si>
    <t>02/09/2020</t>
  </si>
  <si>
    <t>GLTP358</t>
  </si>
  <si>
    <t>10/09/2020</t>
  </si>
  <si>
    <t>GLTP360</t>
  </si>
  <si>
    <t>14/09/2020</t>
  </si>
  <si>
    <t>GLTP361</t>
  </si>
  <si>
    <t>GLTP363</t>
  </si>
  <si>
    <t>21/09/2020</t>
  </si>
  <si>
    <t>GLTP365</t>
  </si>
  <si>
    <t>25/09/2020</t>
  </si>
  <si>
    <t>GLTP366</t>
  </si>
  <si>
    <t>05/10/2020</t>
  </si>
  <si>
    <t>GLTP367</t>
  </si>
  <si>
    <t>GLTP368</t>
  </si>
  <si>
    <t>19/10/2020</t>
  </si>
  <si>
    <t>GLTP369</t>
  </si>
  <si>
    <t>GLTP371</t>
  </si>
  <si>
    <t>06/11/2020</t>
  </si>
  <si>
    <t>GLTP375</t>
  </si>
  <si>
    <t>GLTP377</t>
  </si>
  <si>
    <t>GLTP379</t>
  </si>
  <si>
    <t>GLTP380</t>
  </si>
  <si>
    <t>GLTP382</t>
  </si>
  <si>
    <t>GLTP383</t>
  </si>
  <si>
    <t>GLTP385</t>
  </si>
  <si>
    <t>GLTP387</t>
  </si>
  <si>
    <t>GLTP388</t>
  </si>
  <si>
    <t>GLTP389</t>
  </si>
  <si>
    <t>GLTP390</t>
  </si>
  <si>
    <t>GLTP391</t>
  </si>
  <si>
    <t>GLTP392</t>
  </si>
  <si>
    <t>GLTP393</t>
  </si>
  <si>
    <t>GLTP394</t>
  </si>
  <si>
    <t>GLTP395</t>
  </si>
  <si>
    <t>GLTP396</t>
  </si>
  <si>
    <t>GLTP398</t>
  </si>
  <si>
    <t>GLTP399</t>
  </si>
  <si>
    <t>GLTP400</t>
  </si>
  <si>
    <t>GLTP401</t>
  </si>
  <si>
    <t>01/02/2021</t>
  </si>
  <si>
    <t>GLTP402</t>
  </si>
  <si>
    <t>15/02/2021</t>
  </si>
  <si>
    <t>GLTP403</t>
  </si>
  <si>
    <t>GLTP404</t>
  </si>
  <si>
    <t>18/02/2021</t>
  </si>
  <si>
    <t>GLTP405</t>
  </si>
  <si>
    <t>01/03/2021</t>
  </si>
  <si>
    <t>GLTP408</t>
  </si>
  <si>
    <t>08/03/2021</t>
  </si>
  <si>
    <t>GLTP409</t>
  </si>
  <si>
    <t>GLTP410</t>
  </si>
  <si>
    <t>GLTP411</t>
  </si>
  <si>
    <t>GLTP412</t>
  </si>
  <si>
    <t>GLTP413</t>
  </si>
  <si>
    <t>15/03/2021</t>
  </si>
  <si>
    <t>GLTP414</t>
  </si>
  <si>
    <t>GLTP415</t>
  </si>
  <si>
    <t>GLTP416</t>
  </si>
  <si>
    <t>18/03/2021</t>
  </si>
  <si>
    <t>GLTP419</t>
  </si>
  <si>
    <t>21/03/2021</t>
  </si>
  <si>
    <t>GLTP420</t>
  </si>
  <si>
    <t>29/03/2021</t>
  </si>
  <si>
    <t>GLTP421</t>
  </si>
  <si>
    <t>GLTP422</t>
  </si>
  <si>
    <t>01/04/2021</t>
  </si>
  <si>
    <t>GLTP423</t>
  </si>
  <si>
    <t>GLTP425</t>
  </si>
  <si>
    <t>GLTP427</t>
  </si>
  <si>
    <t>GLTP429</t>
  </si>
  <si>
    <t>23/04/2021</t>
  </si>
  <si>
    <t>GLTP430</t>
  </si>
  <si>
    <t>GLTP431</t>
  </si>
  <si>
    <t>GLTP432</t>
  </si>
  <si>
    <t>GLTP434</t>
  </si>
  <si>
    <t>20/05/2021</t>
  </si>
  <si>
    <t>GLTP436</t>
  </si>
  <si>
    <t>25/05/2021</t>
  </si>
  <si>
    <t>GLTP437</t>
  </si>
  <si>
    <t>07/06/2021</t>
  </si>
  <si>
    <t>GLTP438</t>
  </si>
  <si>
    <t>12/06/2021</t>
  </si>
  <si>
    <t>GLTP439</t>
  </si>
  <si>
    <t>GLTP440</t>
  </si>
  <si>
    <t>28/06/2021</t>
  </si>
  <si>
    <t>GLTP441</t>
  </si>
  <si>
    <t>03/07/2021</t>
  </si>
  <si>
    <t>GLTP442</t>
  </si>
  <si>
    <t>GLTP443</t>
  </si>
  <si>
    <t>05/07/2021</t>
  </si>
  <si>
    <t>GLTP444</t>
  </si>
  <si>
    <t>07/07/2021</t>
  </si>
  <si>
    <t>GLTP445</t>
  </si>
  <si>
    <t>GLTP446</t>
  </si>
  <si>
    <t>08/07/2021</t>
  </si>
  <si>
    <t>GLTP447</t>
  </si>
  <si>
    <t>13/07/2021</t>
  </si>
  <si>
    <t>GLTP449</t>
  </si>
  <si>
    <t>14/07/2021</t>
  </si>
  <si>
    <t>GLTP450</t>
  </si>
  <si>
    <t>GLTP451</t>
  </si>
  <si>
    <t>GLTP452</t>
  </si>
  <si>
    <t>02-08-2021</t>
  </si>
  <si>
    <t>GLTP453</t>
  </si>
  <si>
    <t>10-08-2021</t>
  </si>
  <si>
    <t>GLTP455</t>
  </si>
  <si>
    <t>20-09-2021</t>
  </si>
  <si>
    <t>GLTP456</t>
  </si>
  <si>
    <t>GLTP457</t>
  </si>
  <si>
    <t>GLTP458</t>
  </si>
  <si>
    <t>GLTP459</t>
  </si>
  <si>
    <t>GLTP461</t>
  </si>
  <si>
    <t>27-09-2021</t>
  </si>
  <si>
    <t>GLTP462</t>
  </si>
  <si>
    <t>04-10-2021</t>
  </si>
  <si>
    <t>GLTP463</t>
  </si>
  <si>
    <t>GLTP467</t>
  </si>
  <si>
    <t>17-11-2021</t>
  </si>
  <si>
    <t>GLTP470</t>
  </si>
  <si>
    <t>30-11-2021</t>
  </si>
  <si>
    <t>GLTP471</t>
  </si>
  <si>
    <t>GLTP475</t>
  </si>
  <si>
    <t>03-12-2021</t>
  </si>
  <si>
    <t>GLTP479</t>
  </si>
  <si>
    <t>21-12-2021</t>
  </si>
  <si>
    <t>GLTP480</t>
  </si>
  <si>
    <t>GLTP484</t>
  </si>
  <si>
    <t>27-12-2021</t>
  </si>
  <si>
    <t>GLTP485</t>
  </si>
  <si>
    <t>28-12-2021</t>
  </si>
  <si>
    <t>GLTP486</t>
  </si>
  <si>
    <t>30-12-2021</t>
  </si>
  <si>
    <t>GLTP490</t>
  </si>
  <si>
    <t>12-01-2022</t>
  </si>
  <si>
    <t>GLTP491</t>
  </si>
  <si>
    <t>20-01-2022</t>
  </si>
  <si>
    <t>GLTP493</t>
  </si>
  <si>
    <t>GLTP495</t>
  </si>
  <si>
    <t>26-01-2022</t>
  </si>
  <si>
    <t>GLTP497</t>
  </si>
  <si>
    <t>02-03-2022</t>
  </si>
  <si>
    <t>GLTP501</t>
  </si>
  <si>
    <t>gltp504</t>
  </si>
  <si>
    <t>10-03-2022</t>
  </si>
  <si>
    <t>GLTP509</t>
  </si>
  <si>
    <t>25-03-2022</t>
  </si>
  <si>
    <t>GLTP513</t>
  </si>
  <si>
    <t>20-04-2022</t>
  </si>
  <si>
    <t>GLTP519</t>
  </si>
  <si>
    <t>28-04-2022</t>
  </si>
  <si>
    <t>GLTP531</t>
  </si>
  <si>
    <t>25-05-2022</t>
  </si>
  <si>
    <t>GLTP537</t>
  </si>
  <si>
    <t>GLTP540</t>
  </si>
  <si>
    <t>21-06-2022</t>
  </si>
  <si>
    <t>GLTP543</t>
  </si>
  <si>
    <t>04-07-2022</t>
  </si>
  <si>
    <t>GLTP546</t>
  </si>
  <si>
    <t>11-07-2022</t>
  </si>
  <si>
    <t>GLTP565</t>
  </si>
  <si>
    <t>GLTP571</t>
  </si>
  <si>
    <t>GLTP102</t>
  </si>
  <si>
    <t>24/11/2016</t>
  </si>
  <si>
    <t>GLTP103</t>
  </si>
  <si>
    <t>GLTP106</t>
  </si>
  <si>
    <t>09/12/2016</t>
  </si>
  <si>
    <t>GLTP108</t>
  </si>
  <si>
    <t>GLTP110</t>
  </si>
  <si>
    <t>03/01/2017</t>
  </si>
  <si>
    <t>GLTP111</t>
  </si>
  <si>
    <t>09/01/2017</t>
  </si>
  <si>
    <t>GLTP113</t>
  </si>
  <si>
    <t>23/01/2017</t>
  </si>
  <si>
    <t>GLTP118</t>
  </si>
  <si>
    <t>25/02/2017</t>
  </si>
  <si>
    <t>GLTP120</t>
  </si>
  <si>
    <t>GLTP123</t>
  </si>
  <si>
    <t>13/03/2017</t>
  </si>
  <si>
    <t>GLTP125</t>
  </si>
  <si>
    <t>10/04/2017</t>
  </si>
  <si>
    <t>GLTP126</t>
  </si>
  <si>
    <t>GLTP128</t>
  </si>
  <si>
    <t>GLTP129</t>
  </si>
  <si>
    <t>GLTP132</t>
  </si>
  <si>
    <t>07/06/2017</t>
  </si>
  <si>
    <t>GLTP133</t>
  </si>
  <si>
    <t>10/06/2017</t>
  </si>
  <si>
    <t>GLTP134</t>
  </si>
  <si>
    <t>GLTP140</t>
  </si>
  <si>
    <t>08/08/2017</t>
  </si>
  <si>
    <t>GLTP143</t>
  </si>
  <si>
    <t>13/09/2017</t>
  </si>
  <si>
    <t>GLTP147</t>
  </si>
  <si>
    <t>16/10/2017</t>
  </si>
  <si>
    <t>GLTP148</t>
  </si>
  <si>
    <t>23/10/2017</t>
  </si>
  <si>
    <t>GLTP150</t>
  </si>
  <si>
    <t>18/11/2017</t>
  </si>
  <si>
    <t>GLTP156</t>
  </si>
  <si>
    <t>30/11/2017</t>
  </si>
  <si>
    <t>GLTP157</t>
  </si>
  <si>
    <t>GLTP161</t>
  </si>
  <si>
    <t>21/01/2018</t>
  </si>
  <si>
    <t>GLTP163</t>
  </si>
  <si>
    <t>09/02/2018</t>
  </si>
  <si>
    <t>GLTP164</t>
  </si>
  <si>
    <t>17/02/2018</t>
  </si>
  <si>
    <t>GLTP165</t>
  </si>
  <si>
    <t>GLTP166</t>
  </si>
  <si>
    <t>GLTP167</t>
  </si>
  <si>
    <t>23/02/2018</t>
  </si>
  <si>
    <t>GLTP169</t>
  </si>
  <si>
    <t>12/03/2018</t>
  </si>
  <si>
    <t>GLTP171</t>
  </si>
  <si>
    <t>23/03/2018</t>
  </si>
  <si>
    <t>GLTP172</t>
  </si>
  <si>
    <t>GLTP173</t>
  </si>
  <si>
    <t>24/03/2018</t>
  </si>
  <si>
    <t>GLTP179</t>
  </si>
  <si>
    <t>23/04/2018</t>
  </si>
  <si>
    <t>GLTP180</t>
  </si>
  <si>
    <t>10/05/2018</t>
  </si>
  <si>
    <t>GLTP183</t>
  </si>
  <si>
    <t>29/05/2018</t>
  </si>
  <si>
    <t>GLTP184</t>
  </si>
  <si>
    <t>16/06/2018</t>
  </si>
  <si>
    <t>GLTP185</t>
  </si>
  <si>
    <t>19/06/2018</t>
  </si>
  <si>
    <t>GLTP187</t>
  </si>
  <si>
    <t>28/06/2018</t>
  </si>
  <si>
    <t>GLTP190</t>
  </si>
  <si>
    <t>12/07/2018</t>
  </si>
  <si>
    <t>GLTP191</t>
  </si>
  <si>
    <t>GLTP193</t>
  </si>
  <si>
    <t>16/07/2018</t>
  </si>
  <si>
    <t>GLTP194</t>
  </si>
  <si>
    <t>28/07/2018</t>
  </si>
  <si>
    <t>GLTP195</t>
  </si>
  <si>
    <t>04/08/2018</t>
  </si>
  <si>
    <t>GLTP198</t>
  </si>
  <si>
    <t>GLTP200</t>
  </si>
  <si>
    <t>GLTP201</t>
  </si>
  <si>
    <t>GLTP202</t>
  </si>
  <si>
    <t>GLTP203</t>
  </si>
  <si>
    <t>09/10/2018</t>
  </si>
  <si>
    <t>GLTP208</t>
  </si>
  <si>
    <t>05/11/2018</t>
  </si>
  <si>
    <t>GLTP209</t>
  </si>
  <si>
    <t>23/12/2018</t>
  </si>
  <si>
    <t>GLTP210</t>
  </si>
  <si>
    <t>GLTP211</t>
  </si>
  <si>
    <t>22/11/2018</t>
  </si>
  <si>
    <t>GLTP212</t>
  </si>
  <si>
    <t>02/12/2018</t>
  </si>
  <si>
    <t>GLTP215</t>
  </si>
  <si>
    <t>16/12/2018</t>
  </si>
  <si>
    <t>GLTP217</t>
  </si>
  <si>
    <t>02/01/2019</t>
  </si>
  <si>
    <t>GLTP218</t>
  </si>
  <si>
    <t>GLTP219</t>
  </si>
  <si>
    <t>GLTP220</t>
  </si>
  <si>
    <t>16/01/2019</t>
  </si>
  <si>
    <t>GLTP221</t>
  </si>
  <si>
    <t>GLTP222</t>
  </si>
  <si>
    <t>GLTP223</t>
  </si>
  <si>
    <t>GLTP225</t>
  </si>
  <si>
    <t>GLTP226</t>
  </si>
  <si>
    <t>01/02/2019</t>
  </si>
  <si>
    <t>GLTP228</t>
  </si>
  <si>
    <t>GLTP229</t>
  </si>
  <si>
    <t>18/02/2019</t>
  </si>
  <si>
    <t>GLTP230</t>
  </si>
  <si>
    <t>GLTP232</t>
  </si>
  <si>
    <t>02/03/2019</t>
  </si>
  <si>
    <t>GLTP233</t>
  </si>
  <si>
    <t>01/01/2019</t>
  </si>
  <si>
    <t>GLTP234</t>
  </si>
  <si>
    <t>GLTP236</t>
  </si>
  <si>
    <t>05/04/2019</t>
  </si>
  <si>
    <t>GLTP237</t>
  </si>
  <si>
    <t>01/04/2019</t>
  </si>
  <si>
    <t>GLTP238</t>
  </si>
  <si>
    <t>GLTP239</t>
  </si>
  <si>
    <t>GLTP240</t>
  </si>
  <si>
    <t>GLTP241</t>
  </si>
  <si>
    <t>GLTP242</t>
  </si>
  <si>
    <t>GLTP243</t>
  </si>
  <si>
    <t>GLTP244</t>
  </si>
  <si>
    <t>GLTP245</t>
  </si>
  <si>
    <t>GLTP246</t>
  </si>
  <si>
    <t>GLTP247</t>
  </si>
  <si>
    <t>GLTP248</t>
  </si>
  <si>
    <t>06/05/2019</t>
  </si>
  <si>
    <t>GLTP249</t>
  </si>
  <si>
    <t>15/05/2019</t>
  </si>
  <si>
    <t>GLTP250</t>
  </si>
  <si>
    <t>GLTP252</t>
  </si>
  <si>
    <t>GLTP253</t>
  </si>
  <si>
    <t>GLTP254</t>
  </si>
  <si>
    <t>GLTP255</t>
  </si>
  <si>
    <t>15/06/2019</t>
  </si>
  <si>
    <t>GLTP256</t>
  </si>
  <si>
    <t>GLTP257</t>
  </si>
  <si>
    <t>GLTP258</t>
  </si>
  <si>
    <t>GLTP259</t>
  </si>
  <si>
    <t>19/06/2019</t>
  </si>
  <si>
    <t>GLTP261</t>
  </si>
  <si>
    <t>26/06/2019</t>
  </si>
  <si>
    <t>GLTP262</t>
  </si>
  <si>
    <t>GLTP263</t>
  </si>
  <si>
    <t>04/07/2019</t>
  </si>
  <si>
    <t>GLTP264</t>
  </si>
  <si>
    <t>GLTP265</t>
  </si>
  <si>
    <t>GLTP266</t>
  </si>
  <si>
    <t>12/07/2019</t>
  </si>
  <si>
    <t>GLTP267</t>
  </si>
  <si>
    <t>07/08/2019</t>
  </si>
  <si>
    <t>GLTP268</t>
  </si>
  <si>
    <t>GLTP269</t>
  </si>
  <si>
    <t>GLTP27</t>
  </si>
  <si>
    <t>17/05/2014</t>
  </si>
  <si>
    <t>GLTP270</t>
  </si>
  <si>
    <t>GLTP271</t>
  </si>
  <si>
    <t>23/08/2019</t>
  </si>
  <si>
    <t>GLTP272</t>
  </si>
  <si>
    <t>GLTP274</t>
  </si>
  <si>
    <t>07/09/2019</t>
  </si>
  <si>
    <t>GLTP275</t>
  </si>
  <si>
    <t>GLTP277</t>
  </si>
  <si>
    <t>GLTP279</t>
  </si>
  <si>
    <t>25/10/2019</t>
  </si>
  <si>
    <t>GLTP280</t>
  </si>
  <si>
    <t>GLTP281</t>
  </si>
  <si>
    <t>GLTP282</t>
  </si>
  <si>
    <t>02/11/2019</t>
  </si>
  <si>
    <t>GLTP287</t>
  </si>
  <si>
    <t>GLTP290</t>
  </si>
  <si>
    <t>GLTP292</t>
  </si>
  <si>
    <t>GLTP293</t>
  </si>
  <si>
    <t>05/12/2019</t>
  </si>
  <si>
    <t>GLTP294</t>
  </si>
  <si>
    <t>GLTP297</t>
  </si>
  <si>
    <t>GLTP300</t>
  </si>
  <si>
    <t>30/12/2019</t>
  </si>
  <si>
    <t>GLTP302</t>
  </si>
  <si>
    <t>09/01/2020</t>
  </si>
  <si>
    <t>GLTP303</t>
  </si>
  <si>
    <t>02/01/2020</t>
  </si>
  <si>
    <t>GLTP304</t>
  </si>
  <si>
    <t>GLTP305</t>
  </si>
  <si>
    <t>01/02/2020</t>
  </si>
  <si>
    <t>GLTP306</t>
  </si>
  <si>
    <t>10/02/2020</t>
  </si>
  <si>
    <t>GLTP307</t>
  </si>
  <si>
    <t>12/02/2020</t>
  </si>
  <si>
    <t>GLTP313</t>
  </si>
  <si>
    <t>GLTP317</t>
  </si>
  <si>
    <t>GLTP319</t>
  </si>
  <si>
    <t>27/02/2020</t>
  </si>
  <si>
    <t>GLTP320</t>
  </si>
  <si>
    <t>GLTP323</t>
  </si>
  <si>
    <t>10/03/2020</t>
  </si>
  <si>
    <t>GLTP324</t>
  </si>
  <si>
    <t>16/03/2020</t>
  </si>
  <si>
    <t>GLTP325</t>
  </si>
  <si>
    <t>GLTP326</t>
  </si>
  <si>
    <t>20/03/2020</t>
  </si>
  <si>
    <t>GLTP327</t>
  </si>
  <si>
    <t>GLTP336</t>
  </si>
  <si>
    <t>GLTP340</t>
  </si>
  <si>
    <t>GLTP341</t>
  </si>
  <si>
    <t>GLTP344</t>
  </si>
  <si>
    <t>GLTP345</t>
  </si>
  <si>
    <t>GLTP348</t>
  </si>
  <si>
    <t>GLTP349</t>
  </si>
  <si>
    <t>GLTP352</t>
  </si>
  <si>
    <t>GLTP353</t>
  </si>
  <si>
    <t>14/08/2020</t>
  </si>
  <si>
    <t>GLTP359</t>
  </si>
  <si>
    <t>GLTP362</t>
  </si>
  <si>
    <t>GLTP364</t>
  </si>
  <si>
    <t>GLTP370</t>
  </si>
  <si>
    <t>GLTP372</t>
  </si>
  <si>
    <t>15/11/2020</t>
  </si>
  <si>
    <t>GLTP373</t>
  </si>
  <si>
    <t>GLTP374</t>
  </si>
  <si>
    <t>GLTP378</t>
  </si>
  <si>
    <t>GLTP384</t>
  </si>
  <si>
    <t>GLTP397</t>
  </si>
  <si>
    <t>GLTP426</t>
  </si>
  <si>
    <t>GLTP448</t>
  </si>
  <si>
    <t>GLTP51</t>
  </si>
  <si>
    <t>21/10/2015</t>
  </si>
  <si>
    <t>GLTP57</t>
  </si>
  <si>
    <t>10/12/2015</t>
  </si>
  <si>
    <t>GLTP69</t>
  </si>
  <si>
    <t>02/04/2016</t>
  </si>
  <si>
    <t>GLTP72</t>
  </si>
  <si>
    <t>11/04/2016</t>
  </si>
  <si>
    <t>GLTP74</t>
  </si>
  <si>
    <t>01/05/2016</t>
  </si>
  <si>
    <t>GLTP82</t>
  </si>
  <si>
    <t>23/06/2016</t>
  </si>
  <si>
    <t>GLTP89</t>
  </si>
  <si>
    <t>29/07/2016</t>
  </si>
  <si>
    <t>GLTP95</t>
  </si>
  <si>
    <t>29/09/2016</t>
  </si>
  <si>
    <t>GLTP97</t>
  </si>
  <si>
    <t>28/10/2016</t>
  </si>
  <si>
    <t>GLTP98</t>
  </si>
  <si>
    <t>03/11/2016</t>
  </si>
  <si>
    <t>GLTP137</t>
  </si>
  <si>
    <t>03/07/2017</t>
  </si>
  <si>
    <t>GLTP158</t>
  </si>
  <si>
    <t>20/12/2017</t>
  </si>
  <si>
    <t>GLTP159</t>
  </si>
  <si>
    <t>GLTP160</t>
  </si>
  <si>
    <t>21/12/2017</t>
  </si>
  <si>
    <t>GLTP162</t>
  </si>
  <si>
    <t>GLTP181</t>
  </si>
  <si>
    <t>22/05/2018</t>
  </si>
  <si>
    <t>GLTP182</t>
  </si>
  <si>
    <t>GLTP188</t>
  </si>
  <si>
    <t>GLTP192</t>
  </si>
  <si>
    <t>GLTP197</t>
  </si>
  <si>
    <t>GLTP199</t>
  </si>
  <si>
    <t>03/10/2018</t>
  </si>
  <si>
    <t>GLTP204</t>
  </si>
  <si>
    <t>GLTP205</t>
  </si>
  <si>
    <t>11/10/2018</t>
  </si>
  <si>
    <t>GLTP206</t>
  </si>
  <si>
    <t>16/10/2018</t>
  </si>
  <si>
    <t>GLTP207</t>
  </si>
  <si>
    <t>17/10/2018</t>
  </si>
  <si>
    <t>GLTP213</t>
  </si>
  <si>
    <t>18/12/2018</t>
  </si>
  <si>
    <t>GLTP216</t>
  </si>
  <si>
    <t>GLTP224</t>
  </si>
  <si>
    <t>GLTP260</t>
  </si>
  <si>
    <t>24/06/2019</t>
  </si>
  <si>
    <t>GLTP273</t>
  </si>
  <si>
    <t>GLTP283</t>
  </si>
  <si>
    <t>07/11/2019</t>
  </si>
  <si>
    <t>GLTP330</t>
  </si>
  <si>
    <t>GLTP73</t>
  </si>
  <si>
    <t>19/03/2021</t>
  </si>
  <si>
    <t>20/03/2021</t>
  </si>
  <si>
    <t>13/05/2021</t>
  </si>
  <si>
    <t>06-10-2021</t>
  </si>
  <si>
    <t>02-11-2021</t>
  </si>
  <si>
    <t>18-11-2021</t>
  </si>
  <si>
    <t>13-12-2021</t>
  </si>
  <si>
    <t>20-12-2021</t>
  </si>
  <si>
    <t>GLTP489</t>
  </si>
  <si>
    <t>03-03-2022</t>
  </si>
  <si>
    <t>20-03-2022</t>
  </si>
  <si>
    <t>28-03-2022</t>
  </si>
  <si>
    <t>05-05-2022</t>
  </si>
  <si>
    <t>03-06-2022</t>
  </si>
  <si>
    <t>04-06-2022</t>
  </si>
  <si>
    <t>15-06-2022</t>
  </si>
  <si>
    <t>17-06-2022</t>
  </si>
  <si>
    <t>06-07-2022</t>
  </si>
  <si>
    <t>12-07-2022</t>
  </si>
  <si>
    <t>25-09.2022</t>
  </si>
  <si>
    <t>Section</t>
  </si>
  <si>
    <t>SO Code~SO Name</t>
  </si>
  <si>
    <t>MR Code</t>
  </si>
  <si>
    <t>Account ID</t>
  </si>
  <si>
    <t>Tariff</t>
  </si>
  <si>
    <t>Installation Status</t>
  </si>
  <si>
    <t>Reading Day</t>
  </si>
  <si>
    <t>Village Name</t>
  </si>
  <si>
    <t>Sanc Load In KW</t>
  </si>
  <si>
    <t>Sanc Load In HP</t>
  </si>
  <si>
    <t>Contract Demand In KVA</t>
  </si>
  <si>
    <t>Meter Consumption</t>
  </si>
  <si>
    <t>Assessed Consumption</t>
  </si>
  <si>
    <t>Suspense Balance</t>
  </si>
  <si>
    <t>Opening Balance</t>
  </si>
  <si>
    <t>Demand</t>
  </si>
  <si>
    <t>Collection</t>
  </si>
  <si>
    <t>Adjustment</t>
  </si>
  <si>
    <t>Current Balance</t>
  </si>
  <si>
    <t>HASAN RURAL-2</t>
  </si>
  <si>
    <t>141214~O&amp;M4</t>
  </si>
  <si>
    <t>LT7(A) - Temporary Supply (28 days &amp; above renewal)</t>
  </si>
  <si>
    <t>PERMANENT DISS</t>
  </si>
  <si>
    <t>BELUR ROAD L</t>
  </si>
  <si>
    <t>C416036414</t>
  </si>
  <si>
    <t>GLTP06</t>
  </si>
  <si>
    <t>S R CONSTRUCTION MURRAJE DESAI PU COLLEGE</t>
  </si>
  <si>
    <t>GUDDENAHALLLY,GUDDENAHALLLY</t>
  </si>
  <si>
    <t>141215~H H KAVALU</t>
  </si>
  <si>
    <t>C416036415</t>
  </si>
  <si>
    <t>GLTP07</t>
  </si>
  <si>
    <t>LONG DISS</t>
  </si>
  <si>
    <t>DR MURLIDHAR POOJAR</t>
  </si>
  <si>
    <t>S/O PUJAR ASHOKNAGAR,GUDDENAHALLLY</t>
  </si>
  <si>
    <t>C416036788</t>
  </si>
  <si>
    <t>GLTP08</t>
  </si>
  <si>
    <t>M/S GREEN SQUARE PROPERTIES</t>
  </si>
  <si>
    <t>NO 245 2ND MAIN 4TH CROSS,SARASWATHIPURAM LAY OUT HASSAN</t>
  </si>
  <si>
    <t>CHANNAPATTANA</t>
  </si>
  <si>
    <t>C416037243</t>
  </si>
  <si>
    <t>GLTP09</t>
  </si>
  <si>
    <t>PROJECT MANGER</t>
  </si>
  <si>
    <t>NIRMITH KENDRA,NIRMITH KENDRA HASSAN</t>
  </si>
  <si>
    <t>O AND M FOUR HASSAN</t>
  </si>
  <si>
    <t>C416023984</t>
  </si>
  <si>
    <t>GLTP1</t>
  </si>
  <si>
    <t>B R LOKESHA</t>
  </si>
  <si>
    <t>S/O RANGE GOWDA,GUDDENA HALLI</t>
  </si>
  <si>
    <t>C416036765</t>
  </si>
  <si>
    <t>GLTP10</t>
  </si>
  <si>
    <t>M E ANUSUYA</t>
  </si>
  <si>
    <t>W/O C P MANJUNATH,ASHOKANAGARA</t>
  </si>
  <si>
    <t>HOOVINA HALLI KAVALU HKL</t>
  </si>
  <si>
    <t>C416048521</t>
  </si>
  <si>
    <t>GLTP100</t>
  </si>
  <si>
    <t>SHANTHAMANI</t>
  </si>
  <si>
    <t>W/O SHIVAPPA,ASHOKA NAGARA H KAVAL</t>
  </si>
  <si>
    <t>ASHOKNAGAR</t>
  </si>
  <si>
    <t>C416048522</t>
  </si>
  <si>
    <t>GLTP101</t>
  </si>
  <si>
    <t>PRADEEP</t>
  </si>
  <si>
    <t>S/O KADAPPA,MANACHANAHALLI</t>
  </si>
  <si>
    <t>C416048604</t>
  </si>
  <si>
    <t>MANJEGOWDA</t>
  </si>
  <si>
    <t>S/O JAVAREGOWDA,MANACHANAHALLI</t>
  </si>
  <si>
    <t>MANICHANA HALLI MNL</t>
  </si>
  <si>
    <t>C416048616</t>
  </si>
  <si>
    <t>CHETHAN</t>
  </si>
  <si>
    <t>S/O MALLAPPA,BASAVESHWARA NAGARA</t>
  </si>
  <si>
    <t>C416048601</t>
  </si>
  <si>
    <t>GLTP104</t>
  </si>
  <si>
    <t>B V VISHWANATHA SHETTY</t>
  </si>
  <si>
    <t>S/O GOVINDA SHETTY,MANACHANAHALLI</t>
  </si>
  <si>
    <t>C416048602</t>
  </si>
  <si>
    <t>GLTP105</t>
  </si>
  <si>
    <t>PRAKASH</t>
  </si>
  <si>
    <t>S/O LATE KENCHEGOWDA,BASAVESHWARA NAGARA</t>
  </si>
  <si>
    <t>C416048634</t>
  </si>
  <si>
    <t>YP SURENDRA</t>
  </si>
  <si>
    <t>S/O YD PUTTASWAMIGOWDA,MANACHANAHALLI</t>
  </si>
  <si>
    <t>C416048636</t>
  </si>
  <si>
    <t>GLTP107</t>
  </si>
  <si>
    <t>B M YOGISH</t>
  </si>
  <si>
    <t>S/O L BASAPPA,BASAVESHWARA NAGARA</t>
  </si>
  <si>
    <t>C416048633</t>
  </si>
  <si>
    <t>NAGARAJU</t>
  </si>
  <si>
    <t>S/O LAKKAIAH,DEVARAYAPATNA</t>
  </si>
  <si>
    <t>KANDALI WW</t>
  </si>
  <si>
    <t>C416048951</t>
  </si>
  <si>
    <t>GLTP109</t>
  </si>
  <si>
    <t>THIMAPPA GOWDA</t>
  </si>
  <si>
    <t>S/O RAMEGOWDA,HOOVINA HALLI KAVALU</t>
  </si>
  <si>
    <t>C416037191</t>
  </si>
  <si>
    <t>GLTP11</t>
  </si>
  <si>
    <t>Y R SOMASHEKARA</t>
  </si>
  <si>
    <t>S/O A R ANNEGOWDA,GUDDENAHALLY</t>
  </si>
  <si>
    <t>C416049093</t>
  </si>
  <si>
    <t>K M PARAMESHA</t>
  </si>
  <si>
    <t>AMRUTHA CONSTRASTION,LAKSHMIPURA</t>
  </si>
  <si>
    <t>LAXMIPURA USL</t>
  </si>
  <si>
    <t>C416049168</t>
  </si>
  <si>
    <t>JAGADISH</t>
  </si>
  <si>
    <t>S/O SHIVAIAH,BASAVESHWARA NAGARA</t>
  </si>
  <si>
    <t>C416049237</t>
  </si>
  <si>
    <t>GLTP112</t>
  </si>
  <si>
    <t>ASHOK KUMAR</t>
  </si>
  <si>
    <t>S/O KESHAVAMURTHI,BASAVESHWARA NAGARA</t>
  </si>
  <si>
    <t>C416049665</t>
  </si>
  <si>
    <t>S/O KALAIAH,DEVARAYAPATNA</t>
  </si>
  <si>
    <t>C416049635</t>
  </si>
  <si>
    <t>GLTP114</t>
  </si>
  <si>
    <t>CHANDRE GOWDA</t>
  </si>
  <si>
    <t>S/O DASE GOWDA,HARALA HALLI</t>
  </si>
  <si>
    <t>HARALA HALLI AKHL</t>
  </si>
  <si>
    <t>C416049745</t>
  </si>
  <si>
    <t>GLTP115</t>
  </si>
  <si>
    <t>S R LAKSHMANA</t>
  </si>
  <si>
    <t>S/O RAMEGOWDA,UDDUR</t>
  </si>
  <si>
    <t>KORAHALLI</t>
  </si>
  <si>
    <t>C416049744</t>
  </si>
  <si>
    <t>GLTP116</t>
  </si>
  <si>
    <t>S/O LATE M SIDDAPPA,BASAVESHWARA NAGARA</t>
  </si>
  <si>
    <t>C416049743</t>
  </si>
  <si>
    <t>GLTP117</t>
  </si>
  <si>
    <t>B NAMITHA KUMARI</t>
  </si>
  <si>
    <t>W/O R RAMESHA,MANACHANAHALLI</t>
  </si>
  <si>
    <t>C416050163</t>
  </si>
  <si>
    <t>SATISHA</t>
  </si>
  <si>
    <t>S/O NARASIMMANAIDU,ASHOKA NAGARA</t>
  </si>
  <si>
    <t>ASHOKNAGARA ,HASSAN</t>
  </si>
  <si>
    <t>C416050169</t>
  </si>
  <si>
    <t>GLTP119</t>
  </si>
  <si>
    <t>M R ANNAPPA</t>
  </si>
  <si>
    <t>S/O RANGE GOWDA,BASAVESHVARA NAGARA</t>
  </si>
  <si>
    <t>UDHUR URL</t>
  </si>
  <si>
    <t>C416036836</t>
  </si>
  <si>
    <t>GLTP12</t>
  </si>
  <si>
    <t>Y K LAKSHMANA</t>
  </si>
  <si>
    <t>S/O KALEGOWDA,YAREHALLY</t>
  </si>
  <si>
    <t>YARE HALLI YHL</t>
  </si>
  <si>
    <t>C416050170</t>
  </si>
  <si>
    <t>B T SHANKARE GOWDA</t>
  </si>
  <si>
    <t>S/O THIMME GOWDA,GUDDENAHALLI</t>
  </si>
  <si>
    <t>C416050168</t>
  </si>
  <si>
    <t>GLTP121</t>
  </si>
  <si>
    <t>A C ANOOP</t>
  </si>
  <si>
    <t>S/O CHANNAKESHAVA MURTHI,MANACHANALLI</t>
  </si>
  <si>
    <t>C416050165</t>
  </si>
  <si>
    <t>GLTP122</t>
  </si>
  <si>
    <t>JAMIL AHAMAD</t>
  </si>
  <si>
    <t>S/O JAHNGIR KHAN,MANACHANALLI</t>
  </si>
  <si>
    <t>C416050167</t>
  </si>
  <si>
    <t>H D HARSHA</t>
  </si>
  <si>
    <t>S/O H R DODDAIAH,BASAVESHVARA NAGARA</t>
  </si>
  <si>
    <t>C416050246</t>
  </si>
  <si>
    <t>GLTP124</t>
  </si>
  <si>
    <t>PRABHAKAR</t>
  </si>
  <si>
    <t>S/O LINGE GOWDA,BASAWESHVARA NAGARA</t>
  </si>
  <si>
    <t>C416050839</t>
  </si>
  <si>
    <t>DK MALLEKARJUNA</t>
  </si>
  <si>
    <t>S/O KENGAPPA,ASHOKA NAGARA</t>
  </si>
  <si>
    <t>C416050867</t>
  </si>
  <si>
    <t>ERAMMA</t>
  </si>
  <si>
    <t>W/O LATE NANJAIAH,IBBANE</t>
  </si>
  <si>
    <t>IDHNI</t>
  </si>
  <si>
    <t>C416050866</t>
  </si>
  <si>
    <t>BILL STOP</t>
  </si>
  <si>
    <t>Y K NAGARAJA</t>
  </si>
  <si>
    <t>S/O KADARANAYAKA,MANACHANALLI</t>
  </si>
  <si>
    <t>C416050855</t>
  </si>
  <si>
    <t>FAYAZULLA P B</t>
  </si>
  <si>
    <t>S/O BASHASAB,MANACHANALLI</t>
  </si>
  <si>
    <t>C416050865</t>
  </si>
  <si>
    <t>HOOVEGOWDA</t>
  </si>
  <si>
    <t>S/O LATE MUDDE GOWDA,DEVARAYAPATNA</t>
  </si>
  <si>
    <t>C416041672</t>
  </si>
  <si>
    <t>GLTP13</t>
  </si>
  <si>
    <t>H R GOPINATH</t>
  </si>
  <si>
    <t>S/O RAMEGOWDA,ASHOKANAGAR</t>
  </si>
  <si>
    <t>C416050923</t>
  </si>
  <si>
    <t>GLTP130</t>
  </si>
  <si>
    <t>M S YALAKI GOWDA</t>
  </si>
  <si>
    <t>S/O LATE SANNE GOWDA,MANACHANAHALLI</t>
  </si>
  <si>
    <t>C416050864</t>
  </si>
  <si>
    <t>GLTP131</t>
  </si>
  <si>
    <t>P SWAMI</t>
  </si>
  <si>
    <t>S/O PUTTE GOWDA,MANACHANALLI</t>
  </si>
  <si>
    <t>C416051463</t>
  </si>
  <si>
    <t>HH NAGARAJA</t>
  </si>
  <si>
    <t>S/O HONNE GOWDA,MANACHANAHALLI</t>
  </si>
  <si>
    <t>C416051565</t>
  </si>
  <si>
    <t>H P THEJAVATHI</t>
  </si>
  <si>
    <t>W/O KJ VARADARAJU,GUDDENAHALLI</t>
  </si>
  <si>
    <t>C416051564</t>
  </si>
  <si>
    <t>MANJE GOWDA</t>
  </si>
  <si>
    <t>S/O LATE RANGE GOWDA,BASAVESHVARA NAGARA</t>
  </si>
  <si>
    <t>C416051563</t>
  </si>
  <si>
    <t>GLTP135</t>
  </si>
  <si>
    <t>H K ROOPA</t>
  </si>
  <si>
    <t>W/O G R RAMESH,BASAVESHVARA NAGARA</t>
  </si>
  <si>
    <t>C416051883</t>
  </si>
  <si>
    <t>GLTP136</t>
  </si>
  <si>
    <t>MAMATHA</t>
  </si>
  <si>
    <t>W/O MANJU RAMU,ASHOKA NAGARA HASSAN</t>
  </si>
  <si>
    <t>C416052058</t>
  </si>
  <si>
    <t>Y C MANJESHA</t>
  </si>
  <si>
    <t>S/O CHIKKEGOWDA,YAREHALLI</t>
  </si>
  <si>
    <t>0</t>
  </si>
  <si>
    <t>C416052015</t>
  </si>
  <si>
    <t>GLTP138</t>
  </si>
  <si>
    <t>AR NARAYANA</t>
  </si>
  <si>
    <t>S/OJ K RAMAKRISHNA AIYYANGAR,ASHOKA NAGARA</t>
  </si>
  <si>
    <t>C416052084</t>
  </si>
  <si>
    <t>GLTP139</t>
  </si>
  <si>
    <t>D MAHESHA</t>
  </si>
  <si>
    <t>S/O KK DHARMAPPA,ASHOKA NAGARA HASSAN</t>
  </si>
  <si>
    <t>C416040413</t>
  </si>
  <si>
    <t>GLTP14</t>
  </si>
  <si>
    <t>D C HARISH</t>
  </si>
  <si>
    <t>BIN CHIKKEGOWDA,ASHOKA NAGARA NEAR TIMES SCHOOL HASSAN</t>
  </si>
  <si>
    <t>C416052343</t>
  </si>
  <si>
    <t>S/O KALAIAH,DEVARAYA PATTANA</t>
  </si>
  <si>
    <t>C416052504</t>
  </si>
  <si>
    <t>GLTP141</t>
  </si>
  <si>
    <t>N G RAGHU</t>
  </si>
  <si>
    <t>S/O GUNDAPPA,DEVARAYA PATTANA</t>
  </si>
  <si>
    <t>C416052703</t>
  </si>
  <si>
    <t>GLTP142</t>
  </si>
  <si>
    <t>PUTTA RAJU</t>
  </si>
  <si>
    <t>S/O RAMA SHETTI,YAREHALLI</t>
  </si>
  <si>
    <t>C416052945</t>
  </si>
  <si>
    <t>SUJATHA</t>
  </si>
  <si>
    <t>W/O H S NARAYANA,CHINENAHALLI</t>
  </si>
  <si>
    <t>CHINNAHALLI</t>
  </si>
  <si>
    <t>C416052943</t>
  </si>
  <si>
    <t>GLTP144</t>
  </si>
  <si>
    <t>YOGISHA</t>
  </si>
  <si>
    <t>S/O KRISHNE GOWDA,MANACHANAHALLI</t>
  </si>
  <si>
    <t>C416053208</t>
  </si>
  <si>
    <t>GLTP145</t>
  </si>
  <si>
    <t>MADHU</t>
  </si>
  <si>
    <t>S/O PARAMESHA,MANACHANAHALLI</t>
  </si>
  <si>
    <t>INDUSTRIAL</t>
  </si>
  <si>
    <t>C416053245</t>
  </si>
  <si>
    <t>GLTP146</t>
  </si>
  <si>
    <t>B R LOKESH</t>
  </si>
  <si>
    <t>S/O RANGE GOWDA,GUDDENAHALLI</t>
  </si>
  <si>
    <t>C416053425</t>
  </si>
  <si>
    <t>G S ANANDA</t>
  </si>
  <si>
    <t>S/O G R SHRINIVASAIAH,HOOVINAHALLI KAVALU</t>
  </si>
  <si>
    <t>HOSURU</t>
  </si>
  <si>
    <t>C416053432</t>
  </si>
  <si>
    <t>JAYARAM</t>
  </si>
  <si>
    <t>S/O SUBBE GOWDA,AREKAL HOSAHALLI</t>
  </si>
  <si>
    <t>AREKAL HOSA HALLI AKHL</t>
  </si>
  <si>
    <t>C416053803</t>
  </si>
  <si>
    <t>GLTP149</t>
  </si>
  <si>
    <t>M T THIMME GOWDA</t>
  </si>
  <si>
    <t>S/O K THIMME GOWDA,MANACHANAHALLI</t>
  </si>
  <si>
    <t>C416037477</t>
  </si>
  <si>
    <t>GLTP15</t>
  </si>
  <si>
    <t>KENCHEGOWDA</t>
  </si>
  <si>
    <t>S/O VENKATEGOWDA,MANACHANAHALLY</t>
  </si>
  <si>
    <t>HT GROUP</t>
  </si>
  <si>
    <t>C416053805</t>
  </si>
  <si>
    <t>PRASANNA</t>
  </si>
  <si>
    <t>S/O THIMMEGOWDA,MANACHANAHALLI</t>
  </si>
  <si>
    <t>C416053809</t>
  </si>
  <si>
    <t>GLTP151</t>
  </si>
  <si>
    <t>P C THAMAS</t>
  </si>
  <si>
    <t>INDIAN OIL CORPORATION LTD,IBDANE</t>
  </si>
  <si>
    <t>C416053807</t>
  </si>
  <si>
    <t>GLTP152</t>
  </si>
  <si>
    <t>S/O ANNAPPASHETTI,ASHOKA NAGARA</t>
  </si>
  <si>
    <t>C416053968</t>
  </si>
  <si>
    <t>GLTP153</t>
  </si>
  <si>
    <t>SHABBENA THAJ</t>
  </si>
  <si>
    <t>W/O MEHABBOB PASHA,DEVEGOWDNAGAR</t>
  </si>
  <si>
    <t>DEVEGOWDANAHALLY</t>
  </si>
  <si>
    <t>C416054303</t>
  </si>
  <si>
    <t>GLTP154</t>
  </si>
  <si>
    <t>C416053969</t>
  </si>
  <si>
    <t>GLTP155</t>
  </si>
  <si>
    <t>NEMARAJU</t>
  </si>
  <si>
    <t>S/O MALLEGOWDA,BASAWESHVARA NAGARA, BELUR ROAD</t>
  </si>
  <si>
    <t>C416053971</t>
  </si>
  <si>
    <t>KALAVATHI</t>
  </si>
  <si>
    <t>W/O KUMAR,MANACHANAHALLY, BELUR ROAD</t>
  </si>
  <si>
    <t>MANACHANAHALLY</t>
  </si>
  <si>
    <t>C416053926</t>
  </si>
  <si>
    <t>R KUMAR</t>
  </si>
  <si>
    <t>LATE RANGAPPA,MANICHANAHALLY</t>
  </si>
  <si>
    <t>C416054313</t>
  </si>
  <si>
    <t>DINESH B R</t>
  </si>
  <si>
    <t>S/O RUDRAPPA,BASAVESHWARA NAGAR</t>
  </si>
  <si>
    <t>BASAVESHWARA NAGAR</t>
  </si>
  <si>
    <t>C416054393</t>
  </si>
  <si>
    <t>R PRAKASHA S/O RAJAPPA</t>
  </si>
  <si>
    <t>MANACHANAHALLI,0</t>
  </si>
  <si>
    <t>C416041173</t>
  </si>
  <si>
    <t>GLTP16</t>
  </si>
  <si>
    <t>DHARANI KUMAR</t>
  </si>
  <si>
    <t>S/O BOREGOWDA,ASOKANAGARA HASSAN</t>
  </si>
  <si>
    <t>C416054395</t>
  </si>
  <si>
    <t>JAYAMMA W/O CHANDREGOWDA</t>
  </si>
  <si>
    <t>C416054712</t>
  </si>
  <si>
    <t>W/O LATE NANJAIAH,IBBANNE</t>
  </si>
  <si>
    <t>C416055071</t>
  </si>
  <si>
    <t>T P LATHAKSHI C/O LATE BASAVEGOWGA</t>
  </si>
  <si>
    <t>MANACHANAHALLI,</t>
  </si>
  <si>
    <t>C416055073</t>
  </si>
  <si>
    <t>M D INDRESH S/O M S DHARMAPPA</t>
  </si>
  <si>
    <t>ASHOKNAGARA HASSAN,0</t>
  </si>
  <si>
    <t>C416055433</t>
  </si>
  <si>
    <t>GOWRAMMA</t>
  </si>
  <si>
    <t>W/O KARIYAIAH,ANUGANALU</t>
  </si>
  <si>
    <t>ANUGANAHALU</t>
  </si>
  <si>
    <t>C416055434</t>
  </si>
  <si>
    <t>B CHENDRE GOWDA</t>
  </si>
  <si>
    <t>S/O LATE BASAVE GOWDA,MANACHANAHALLI</t>
  </si>
  <si>
    <t>C416055435</t>
  </si>
  <si>
    <t xml:space="preserve">RAMESH </t>
  </si>
  <si>
    <t>S/O CHELUVE GOWDA,GUDDENAHALLI</t>
  </si>
  <si>
    <t>C416055743</t>
  </si>
  <si>
    <t>P C MAHESH</t>
  </si>
  <si>
    <t>S/O LATE CHANNAPPA GOWDA,BASAVESHWARA NAGARA</t>
  </si>
  <si>
    <t>C416055745</t>
  </si>
  <si>
    <t>GLTP168</t>
  </si>
  <si>
    <t>PRAVEENA</t>
  </si>
  <si>
    <t>S/O BASAVARAJU,HANDINKERE</t>
  </si>
  <si>
    <t>C416055872</t>
  </si>
  <si>
    <t>A D PUTTA RAJU</t>
  </si>
  <si>
    <t>S/O LATE DYAVAIAH,H KAVALU  HASSAN</t>
  </si>
  <si>
    <t>C416041244</t>
  </si>
  <si>
    <t>GLTP17</t>
  </si>
  <si>
    <t>R RAMA REDDI</t>
  </si>
  <si>
    <t>M D R  P U  COLLEGE,GODDENAHALLY</t>
  </si>
  <si>
    <t>C416055995</t>
  </si>
  <si>
    <t>GLTP170</t>
  </si>
  <si>
    <t>INDIAN OIL PVT LTD,SEEGE GUDDADA KAVALU</t>
  </si>
  <si>
    <t>KALLEKERE HUSURU</t>
  </si>
  <si>
    <t>C416055994</t>
  </si>
  <si>
    <t>NALINAKSHI</t>
  </si>
  <si>
    <t>W/O SRINIVASA R,BASAVESHWARA NAGARA</t>
  </si>
  <si>
    <t>C416055991</t>
  </si>
  <si>
    <t>SIRAJ PHASHA</t>
  </si>
  <si>
    <t>S/O MAHAMAD SAMI,GUDDENAHALLI</t>
  </si>
  <si>
    <t>C416056091</t>
  </si>
  <si>
    <t>K S GANESHA S/O SHANTHEGOWDA</t>
  </si>
  <si>
    <t>GUDDENAHALLI,0</t>
  </si>
  <si>
    <t>C416056072</t>
  </si>
  <si>
    <t>GLTP174</t>
  </si>
  <si>
    <t xml:space="preserve">YOGESH </t>
  </si>
  <si>
    <t>S/O BASAVARAJU,DEVARAYAPATTANA</t>
  </si>
  <si>
    <t>C416056093</t>
  </si>
  <si>
    <t>GLTP175</t>
  </si>
  <si>
    <t>RAJINI W/O DORSH</t>
  </si>
  <si>
    <t>C416056198</t>
  </si>
  <si>
    <t>GLTP176</t>
  </si>
  <si>
    <t>THASILDAR</t>
  </si>
  <si>
    <t>THASILDAR,VIJAYA NAGARA</t>
  </si>
  <si>
    <t>C416056531</t>
  </si>
  <si>
    <t>YALAKKI GOWDA</t>
  </si>
  <si>
    <t>S/O HANUMANTHE GOWDA,UDDURU HASSAN</t>
  </si>
  <si>
    <t>C416056511</t>
  </si>
  <si>
    <t>GLTP178</t>
  </si>
  <si>
    <t>HEMANTH KUMAR</t>
  </si>
  <si>
    <t>S/ODEVEGOWDA,ASHOKA NAGARA HASSAN</t>
  </si>
  <si>
    <t>C416056512</t>
  </si>
  <si>
    <t>YOGESH</t>
  </si>
  <si>
    <t>C416041062</t>
  </si>
  <si>
    <t>GLTP18</t>
  </si>
  <si>
    <t>PRESIDENT</t>
  </si>
  <si>
    <t>SHREE PRASANNA GANAPATHI DEVALAYA,VISHVASMUSTE SAMUSTE (R)</t>
  </si>
  <si>
    <t>C416056831</t>
  </si>
  <si>
    <t>SHIVAMMA</t>
  </si>
  <si>
    <t>W/O KRISHNE GOWDA,GUDDENA HALLI</t>
  </si>
  <si>
    <t>C416056832</t>
  </si>
  <si>
    <t>L E VENKTESH</t>
  </si>
  <si>
    <t>S/O EREPPA SHETTY,NEAR TIMES SCHOOL DEVARAYA PATTAN HASSAN</t>
  </si>
  <si>
    <t>C416056833</t>
  </si>
  <si>
    <t>P C THAMOS</t>
  </si>
  <si>
    <t>INDAIN OIL CORPORATION LIMITED,SEEGEGUDDA</t>
  </si>
  <si>
    <t>C416056834</t>
  </si>
  <si>
    <t>S B GOWTHAM</t>
  </si>
  <si>
    <t>S/O S N BASAVARAJU,MANACHANAHALLI</t>
  </si>
  <si>
    <t>C416057218</t>
  </si>
  <si>
    <t xml:space="preserve">NAGARAJU M </t>
  </si>
  <si>
    <t>S/O MALLA SHETTY,MANACHANAHALLI</t>
  </si>
  <si>
    <t>C416057217</t>
  </si>
  <si>
    <t>K R BASAVARAJAYYA</t>
  </si>
  <si>
    <t>S/O RUDRAYYA,MANACHANAHALLI</t>
  </si>
  <si>
    <t>C416057216</t>
  </si>
  <si>
    <t>GLTP186</t>
  </si>
  <si>
    <t>PUSHPA</t>
  </si>
  <si>
    <t>W/O PUTTARAJU,MANACHANAHALLI</t>
  </si>
  <si>
    <t>C416057215</t>
  </si>
  <si>
    <t xml:space="preserve">DEEPA T C </t>
  </si>
  <si>
    <t>W/O UMASHANKAR,MANACHANAHALLI</t>
  </si>
  <si>
    <t>C416057214</t>
  </si>
  <si>
    <t>R B PREMA</t>
  </si>
  <si>
    <t>W/O C S SUNDARESH,MANACHANAHALLI</t>
  </si>
  <si>
    <t>C416057232</t>
  </si>
  <si>
    <t>GLTP189</t>
  </si>
  <si>
    <t>DEVIRAMMA</t>
  </si>
  <si>
    <t>W/O LATE KENCHEGOWDA,HANDINAKERE</t>
  </si>
  <si>
    <t>C416040073</t>
  </si>
  <si>
    <t>GLTP19</t>
  </si>
  <si>
    <t>Y/B KALAVATHI</t>
  </si>
  <si>
    <t>W/O BASAVARAJU,MANACHANAHALLY</t>
  </si>
  <si>
    <t>C416057331</t>
  </si>
  <si>
    <t xml:space="preserve">D M LEELAVATHI </t>
  </si>
  <si>
    <t>W/O MANJEGOWDRU D M ,DODDAGADAVALLI</t>
  </si>
  <si>
    <t>DUDDAGADHAVALLY</t>
  </si>
  <si>
    <t>C416057332</t>
  </si>
  <si>
    <t xml:space="preserve">SEEMA </t>
  </si>
  <si>
    <t>W/O KASIF,MANACHANAHALLI</t>
  </si>
  <si>
    <t>C416057333</t>
  </si>
  <si>
    <t xml:space="preserve">CHANDRASHAKAR </t>
  </si>
  <si>
    <t>S/O SHIVALINGAPPA,MANACHANAHALLI</t>
  </si>
  <si>
    <t>C416057606</t>
  </si>
  <si>
    <t>S/O RANGEGOWDA,GUDDENAHALLI</t>
  </si>
  <si>
    <t>C416057607</t>
  </si>
  <si>
    <t>MANJAMMA</t>
  </si>
  <si>
    <t>W/O LATE SHETTYGOWDA,YAREHALLY</t>
  </si>
  <si>
    <t>C416057611</t>
  </si>
  <si>
    <t>R CHANDRASHEKHAR</t>
  </si>
  <si>
    <t>P W D CONTRACT HASSAN,GUDDENAHALLI</t>
  </si>
  <si>
    <t>C416058177</t>
  </si>
  <si>
    <t>G C ASHOKA</t>
  </si>
  <si>
    <t>S/O LATE CHANDREGOWDA,HANDINAKERE</t>
  </si>
  <si>
    <t>C416058176</t>
  </si>
  <si>
    <t>N MANJULA</t>
  </si>
  <si>
    <t>W/O H N SOMASHEKHAR,MANACHANAHALLI</t>
  </si>
  <si>
    <t>C416058175</t>
  </si>
  <si>
    <t>M R LOKESH</t>
  </si>
  <si>
    <t>S/O RANGEGOWDA M D,GUDDENAHALLI</t>
  </si>
  <si>
    <t>C416058395</t>
  </si>
  <si>
    <t>ASHOKA</t>
  </si>
  <si>
    <t>S/O SIDDABASAVEGOWDA,DEVARAYAPATNA</t>
  </si>
  <si>
    <t>C416024107</t>
  </si>
  <si>
    <t>GLTP2</t>
  </si>
  <si>
    <t>SURENDRA KUMAR</t>
  </si>
  <si>
    <t>BASAVEGOWDA,GUDDENAHALLY  HASSAN</t>
  </si>
  <si>
    <t>C416042277</t>
  </si>
  <si>
    <t>GLTP20</t>
  </si>
  <si>
    <t>RAVIKUMAR S/O LT KRISHNEGOWDA</t>
  </si>
  <si>
    <t>UDDURU,</t>
  </si>
  <si>
    <t>C416058412</t>
  </si>
  <si>
    <t>H G YASHODA</t>
  </si>
  <si>
    <t>W/O B H MOHAN KUMAR,BASAVESWARA NAGARA</t>
  </si>
  <si>
    <t>C416058414</t>
  </si>
  <si>
    <t>M PRAKASH</t>
  </si>
  <si>
    <t>S/O MALAPPA,HANDINAKERE HASSAN</t>
  </si>
  <si>
    <t>C416058416</t>
  </si>
  <si>
    <t>W/O PUTTARAJ,GUDDENAHALLI KOPPALU</t>
  </si>
  <si>
    <t>C416058417</t>
  </si>
  <si>
    <t>RANGAMMA</t>
  </si>
  <si>
    <t>W/O HALAGEGOWDA,UDDURU</t>
  </si>
  <si>
    <t>C416058418</t>
  </si>
  <si>
    <t xml:space="preserve">YATHIKALA K V </t>
  </si>
  <si>
    <t>W/O H R ACCHUTHA MURTHI,MANICHANAHALLI</t>
  </si>
  <si>
    <t>C416058420</t>
  </si>
  <si>
    <t>W/O LATE KENCHEGOWDA,MANICHANAHALLI</t>
  </si>
  <si>
    <t>C416058421</t>
  </si>
  <si>
    <t>M R SHRIDHAR</t>
  </si>
  <si>
    <t>S/O M P RUDRAPPA,BASAVESHWARA NAGARA</t>
  </si>
  <si>
    <t>C416058477</t>
  </si>
  <si>
    <t>MOHAMED HAROON RAYEES</t>
  </si>
  <si>
    <t>S/O K MOHAMMAD LIYAS,SEEGEGUDDA</t>
  </si>
  <si>
    <t>C416058716</t>
  </si>
  <si>
    <t xml:space="preserve">SHABINA TAJ </t>
  </si>
  <si>
    <t>W/O MEHABHOB PASHA,MARANAHALLI</t>
  </si>
  <si>
    <t>C416058940</t>
  </si>
  <si>
    <t>THANGYAMMATHIMMEGOWDA</t>
  </si>
  <si>
    <t>0,MANACHANAHALLI,0,MANACHANAHALLI,0</t>
  </si>
  <si>
    <t>C416042276</t>
  </si>
  <si>
    <t>GLTP21</t>
  </si>
  <si>
    <t>S R CONSTRUCTION,NEAR PLANTERS COFFEE CURING</t>
  </si>
  <si>
    <t>C416058921</t>
  </si>
  <si>
    <t>GEETHABAI K GBASAVARAJA NAIK</t>
  </si>
  <si>
    <t>0,MANACHANAHALLI BADAVANE,0,MANACHANAHALLI BADAVANE,0</t>
  </si>
  <si>
    <t>C416058960</t>
  </si>
  <si>
    <t xml:space="preserve">NAVEEN B V </t>
  </si>
  <si>
    <t>S/O VENKATESH,BASAVESHWAR NAGAR</t>
  </si>
  <si>
    <t>C416058963</t>
  </si>
  <si>
    <t>H L SURESH</t>
  </si>
  <si>
    <t>S/O C B LINGARAJU,MANACHANAHALLI</t>
  </si>
  <si>
    <t>C416058920</t>
  </si>
  <si>
    <t>MADHUSWAMYGOWDA</t>
  </si>
  <si>
    <t>0,DEVARAYAPATTANA,0,DEVARAYAPATTANA,0</t>
  </si>
  <si>
    <t>C416058919</t>
  </si>
  <si>
    <t>B T VISHWANATHA SHETTYB V GOVINDA SHETTY</t>
  </si>
  <si>
    <t>C416059095</t>
  </si>
  <si>
    <t>S/O  SHIVEGOWDA,MANACHANAHALLI</t>
  </si>
  <si>
    <t>C416059547</t>
  </si>
  <si>
    <t>P K CHIRANTH</t>
  </si>
  <si>
    <t>S/O P K KUMAR SWAMY,BASAVESHWARA NAGARA</t>
  </si>
  <si>
    <t>C416059745</t>
  </si>
  <si>
    <t>S/O THIMMEGOWDA,GUDDENAHALLI</t>
  </si>
  <si>
    <t>C416059623</t>
  </si>
  <si>
    <t>DR.ANOOP</t>
  </si>
  <si>
    <t>S/O DR.JANARDHAN,AREKAL HOSALLI</t>
  </si>
  <si>
    <t>C416059624</t>
  </si>
  <si>
    <t>B M YOGESHAPPA</t>
  </si>
  <si>
    <t>S/O L BASAPPA,BASAVESHWAR NAGAR</t>
  </si>
  <si>
    <t>C416039128</t>
  </si>
  <si>
    <t>GLTP22</t>
  </si>
  <si>
    <t>P V LAKSHMANA</t>
  </si>
  <si>
    <t>S/O PUTTEGOWDA,BEHIND TIMES OT SCHOOL</t>
  </si>
  <si>
    <t>C416059626</t>
  </si>
  <si>
    <t>YASHODA</t>
  </si>
  <si>
    <t>W/O KEMPEGOWDA,DEVARAYAPATTANA</t>
  </si>
  <si>
    <t>C416059627</t>
  </si>
  <si>
    <t>B M SANTHOSHA</t>
  </si>
  <si>
    <t>S/O H T MALLESHA,MANACHANAHALLI</t>
  </si>
  <si>
    <t>C416059628</t>
  </si>
  <si>
    <t xml:space="preserve">SHRIDEEVI R </t>
  </si>
  <si>
    <t>W/O SHIVA H D,GUDDENAHALLI</t>
  </si>
  <si>
    <t>C416059984</t>
  </si>
  <si>
    <t xml:space="preserve"> NAMITHA KUMARI</t>
  </si>
  <si>
    <t>W/O RAMESHA,BASAVESWARA NAGARA</t>
  </si>
  <si>
    <t>BASAVESWARA NAGARA</t>
  </si>
  <si>
    <t>C416059918</t>
  </si>
  <si>
    <t>DR, GURURAJ ANIL BHATTA</t>
  </si>
  <si>
    <t>S/O LT ANIL P BHATTA,GUDDENAHALLY, MANACHANAHALLY</t>
  </si>
  <si>
    <t>GUDDENAHALLY,</t>
  </si>
  <si>
    <t>C416059919</t>
  </si>
  <si>
    <t>MANJUNATH</t>
  </si>
  <si>
    <t>S/O JAVARAYYA,BASAVESHWARA NAGARA BELUR ROAD</t>
  </si>
  <si>
    <t>basaveshwara nagara belur road</t>
  </si>
  <si>
    <t>C416059920</t>
  </si>
  <si>
    <t>K.G.GEETHA</t>
  </si>
  <si>
    <t>W/O BASAVARAJU NAYKA,MANACHANAHALLI</t>
  </si>
  <si>
    <t>C416059921</t>
  </si>
  <si>
    <t>B H GANESH MURTHY</t>
  </si>
  <si>
    <t>S/O LT HIRIYANNAYYA,BASAVESHWARA NAGARA BELUR ROAD</t>
  </si>
  <si>
    <t>C416059910</t>
  </si>
  <si>
    <t>K.ASHOK KUMAR</t>
  </si>
  <si>
    <t>S/O KESHAVAMURTHY,BASAVESHWARA NAGARA, BELUR ROAD</t>
  </si>
  <si>
    <t>basaveshwara nagara, belur road</t>
  </si>
  <si>
    <t>C416060103</t>
  </si>
  <si>
    <t>ASHOK KUMAR M G</t>
  </si>
  <si>
    <t>S/O M SIDDAPPA,# 35 BASAVESHWARA NAGAR</t>
  </si>
  <si>
    <t>C416038209</t>
  </si>
  <si>
    <t>GLTP23</t>
  </si>
  <si>
    <t>K R RAMACHANDRU</t>
  </si>
  <si>
    <t>S/O RANGEGOWDA,MANACHANAHALLY</t>
  </si>
  <si>
    <t>C416060104</t>
  </si>
  <si>
    <t xml:space="preserve">MANJULA B.S </t>
  </si>
  <si>
    <t>W/O JAYLAKSHMI,GUDDENAHALLY, MANACHANAHALLY</t>
  </si>
  <si>
    <t>C416060102</t>
  </si>
  <si>
    <t>P SURESH</t>
  </si>
  <si>
    <t>S/O PUTTAYYA,MANACHANAHALLI</t>
  </si>
  <si>
    <t>C416060105</t>
  </si>
  <si>
    <t>K.M PAPE GOWDA</t>
  </si>
  <si>
    <t>S/O LT MANJEGOWDA,GUDDENAHALLY, MANACHANAHALLY</t>
  </si>
  <si>
    <t>C416059625</t>
  </si>
  <si>
    <t>AMRUTH CONSTRACTION,LAKSHI PURA</t>
  </si>
  <si>
    <t>C416060898</t>
  </si>
  <si>
    <t>H R DODDAYA,BASAVESHVARA NAGARA</t>
  </si>
  <si>
    <t>C416060383</t>
  </si>
  <si>
    <t>CHINNA SWAMY</t>
  </si>
  <si>
    <t>S/O KARIYAIAH,MANACHANA HALLI BASAWEVARA NAGARA</t>
  </si>
  <si>
    <t>C416061003</t>
  </si>
  <si>
    <t>H C DINESH</t>
  </si>
  <si>
    <t>S/O  CHANDRAJU SHETTY,GUDDENAHALLI</t>
  </si>
  <si>
    <t>C416061002</t>
  </si>
  <si>
    <t>LAKKEGOWDA</t>
  </si>
  <si>
    <t>S/O THOPEGOWDA,MANACHANAHALLI</t>
  </si>
  <si>
    <t>C416061004</t>
  </si>
  <si>
    <t xml:space="preserve">G PRADEEP </t>
  </si>
  <si>
    <t>S/O B V GOVINDEGOWDA,BASAVESHWARA NAGARA</t>
  </si>
  <si>
    <t>C416061024</t>
  </si>
  <si>
    <t>PRAMILA</t>
  </si>
  <si>
    <t>W/O M SUNIL,BASAVESHWARA NAGARA</t>
  </si>
  <si>
    <t>BASAVESHWARA NAGARA</t>
  </si>
  <si>
    <t>C416038986</t>
  </si>
  <si>
    <t>GLTP24</t>
  </si>
  <si>
    <t>U R LAKSHMINARAYANA S/O  RAMAAYYANGAR</t>
  </si>
  <si>
    <t>UGANE,</t>
  </si>
  <si>
    <t>UGANE</t>
  </si>
  <si>
    <t>C416061005</t>
  </si>
  <si>
    <t>S/O MUDDEGOWDA,DEVARAYAPATTANA</t>
  </si>
  <si>
    <t>C416061022</t>
  </si>
  <si>
    <t>S/O GUNDAPPA,DEVARAYAPATTANA</t>
  </si>
  <si>
    <t>C416061023</t>
  </si>
  <si>
    <t>D H CHANDAN</t>
  </si>
  <si>
    <t>S/O D S HEGGADE GOWDA,BASAVESHWARA NAGARA</t>
  </si>
  <si>
    <t>C416061156</t>
  </si>
  <si>
    <t>SUJATHA NARAYANA</t>
  </si>
  <si>
    <t>W/O NARAYANA,CHINNIHALLI</t>
  </si>
  <si>
    <t>C416061157</t>
  </si>
  <si>
    <t>LEELAVATHI</t>
  </si>
  <si>
    <t>W/O MOHAN KUMAR,MANACHANAHALLI</t>
  </si>
  <si>
    <t>C416061158</t>
  </si>
  <si>
    <t>CHANDREGOWDA</t>
  </si>
  <si>
    <t>S/O K THIMMEGOWDA,MANACHANAHALLI</t>
  </si>
  <si>
    <t>C416061162</t>
  </si>
  <si>
    <t xml:space="preserve">SHADAD HUSAIN </t>
  </si>
  <si>
    <t>S/O MUNAVAR HUSAIN,ASHOK NAGARA  HSN</t>
  </si>
  <si>
    <t>C416061545</t>
  </si>
  <si>
    <t>K K KAVITHA</t>
  </si>
  <si>
    <t>W/O PRAKASHA,BASAVESHWARA NAGARA</t>
  </si>
  <si>
    <t>C416061547</t>
  </si>
  <si>
    <t>H K REVANNA</t>
  </si>
  <si>
    <t>S/O H V KARISHETTY,GUDDENAHALLI   HHK</t>
  </si>
  <si>
    <t>C416061803</t>
  </si>
  <si>
    <t>HEMANTH KUMARA</t>
  </si>
  <si>
    <t>S/O DEVAPPA URF DEVEGOWDA,ASHOKA NAGARA</t>
  </si>
  <si>
    <t>C416039650</t>
  </si>
  <si>
    <t>GLTP25</t>
  </si>
  <si>
    <t>VISHWANTHA</t>
  </si>
  <si>
    <t>S/O SIDDEGOWDA,ASHOKANAGARA</t>
  </si>
  <si>
    <t>C416061823</t>
  </si>
  <si>
    <t>V P RANGE GOWDA</t>
  </si>
  <si>
    <t>S/O LAT PAPE GOWDA,UDDHURU HSN</t>
  </si>
  <si>
    <t>C416061824</t>
  </si>
  <si>
    <t>G K NAGARAJU</t>
  </si>
  <si>
    <t>S/O KEDARANAYKA,MANACHANAHALLI</t>
  </si>
  <si>
    <t>C416061825</t>
  </si>
  <si>
    <t>ACCHUTHA</t>
  </si>
  <si>
    <t>S/O CHALUVE GOWDA,YAREHALLY</t>
  </si>
  <si>
    <t>C416061826</t>
  </si>
  <si>
    <t>H I SHIVANNA</t>
  </si>
  <si>
    <t>S/O IYYANNE GOWDA,BASAVESHWARA NAGARA</t>
  </si>
  <si>
    <t>C416061827</t>
  </si>
  <si>
    <t>C416061873</t>
  </si>
  <si>
    <t>FAIROZ  KHANAM</t>
  </si>
  <si>
    <t>W/O RAFI AHAMED KHAN,GUDDENAHALLI</t>
  </si>
  <si>
    <t>C416061872</t>
  </si>
  <si>
    <t>PRAKASH P.S</t>
  </si>
  <si>
    <t>S/O SHIVAPPA NAYAK,DEVARAYAPATTANA,KANDALI</t>
  </si>
  <si>
    <t>C416062072</t>
  </si>
  <si>
    <t>SURESH G T</t>
  </si>
  <si>
    <t>C416062051</t>
  </si>
  <si>
    <t>H A PUTTEGOWDA U/O PUTTARAJU</t>
  </si>
  <si>
    <t>S/O ANNEGOWDA ,JAVARAYAPATNA</t>
  </si>
  <si>
    <t>JAVARAYAPATNA</t>
  </si>
  <si>
    <t>C416062073</t>
  </si>
  <si>
    <t>NAVEEN KUMAAR H.N</t>
  </si>
  <si>
    <t>S/O NANJAYYA,MANACHANAHALLI</t>
  </si>
  <si>
    <t>C416041019</t>
  </si>
  <si>
    <t>GLTP26</t>
  </si>
  <si>
    <t>CHANDRAMATHI</t>
  </si>
  <si>
    <t>W/O BASAVEGOWDA,GUDDENHALLY</t>
  </si>
  <si>
    <t>C416062077</t>
  </si>
  <si>
    <t xml:space="preserve"> M K RANGE GOWDA</t>
  </si>
  <si>
    <t>S/O KRISHNE GOWDA,GUDDENAHALLI</t>
  </si>
  <si>
    <t>C416062078</t>
  </si>
  <si>
    <t>HEMANTH KUMAR H V</t>
  </si>
  <si>
    <t>S/O VISHWANATH RAO,MANACHANAHALLI</t>
  </si>
  <si>
    <t>C416062095</t>
  </si>
  <si>
    <t>CHANDRASHEKAR M N</t>
  </si>
  <si>
    <t>S/O NANJAPPA,BASAVESWARA NAGARA</t>
  </si>
  <si>
    <t>C416062099</t>
  </si>
  <si>
    <t>S/O LINGARAJU,MANACHANAHALLI</t>
  </si>
  <si>
    <t>C416062100</t>
  </si>
  <si>
    <t>SEETHAMMA</t>
  </si>
  <si>
    <t>W/O KUMAR,BASAVESWARA NAGARA</t>
  </si>
  <si>
    <t>C416062101</t>
  </si>
  <si>
    <t xml:space="preserve">NAGENDRA J A </t>
  </si>
  <si>
    <t>S/O ANNEGOWDA,BASAVESWARA NAGARA</t>
  </si>
  <si>
    <t>C416062292</t>
  </si>
  <si>
    <t>M VINOD KUMAR</t>
  </si>
  <si>
    <t>S/O MANJE GOWDA,BASAVESHWARA NAGARA HSN</t>
  </si>
  <si>
    <t>BASAVESHWARA NAGARA HSN</t>
  </si>
  <si>
    <t>C416062750</t>
  </si>
  <si>
    <t>PUTTASHETTY G K</t>
  </si>
  <si>
    <t>S/O KENCHASHETTY,DAR POLICE QWATRESS ,HSN,</t>
  </si>
  <si>
    <t>C416062740</t>
  </si>
  <si>
    <t>S/O LATE MUDDEGOWDA,DEVARAYAPATTANA, HSN</t>
  </si>
  <si>
    <t>C416062737</t>
  </si>
  <si>
    <t>S/O N H GUNDAPPA,DEVARAYAPATTANA, HSN</t>
  </si>
  <si>
    <t>C416038648</t>
  </si>
  <si>
    <t>B V MURTHY</t>
  </si>
  <si>
    <t>S/O LATE VENKATE GOWDA,MANACHANAHALLY</t>
  </si>
  <si>
    <t>C416062732</t>
  </si>
  <si>
    <t>B NAGARAJU</t>
  </si>
  <si>
    <t>S/O BASAVE GOWDA,GUDDENAHALLI</t>
  </si>
  <si>
    <t>C416062810</t>
  </si>
  <si>
    <t>B D MANJEGOWDA</t>
  </si>
  <si>
    <t>S/O DYAVEGOWDA,DEVARAYAPATTANA, HSN</t>
  </si>
  <si>
    <t>C416062812</t>
  </si>
  <si>
    <t>CHANDRASHEKARA H D</t>
  </si>
  <si>
    <t>S/O LATE DEVARAJ H B,MANACHANAHALLI</t>
  </si>
  <si>
    <t>C416062811</t>
  </si>
  <si>
    <t>V K SATHISH</t>
  </si>
  <si>
    <t>S/O KALEGOWDA,HANDINAKERE,HSN</t>
  </si>
  <si>
    <t>handinakere,hsn</t>
  </si>
  <si>
    <t>C416063250</t>
  </si>
  <si>
    <t>THEJASHREE H T</t>
  </si>
  <si>
    <t>W/O LATE GURURAJU,HOOVINAHALLYKAVAL</t>
  </si>
  <si>
    <t>C416063509</t>
  </si>
  <si>
    <t>BAGYALAKSHMI</t>
  </si>
  <si>
    <t>W/O SATHYANARAYANA,MANACHANAHALLI</t>
  </si>
  <si>
    <t>C416063800</t>
  </si>
  <si>
    <t>K G PUNITH PATIL</t>
  </si>
  <si>
    <t>S/O K B GEDDE GOWDA,BASAWESHVARA LAYOUT</t>
  </si>
  <si>
    <t>C416063803</t>
  </si>
  <si>
    <t>SHIVARAJU</t>
  </si>
  <si>
    <t>S/O BOREGOWDA,MANACHANAHALLI</t>
  </si>
  <si>
    <t>C416063831</t>
  </si>
  <si>
    <t>PUTTASWAMY B</t>
  </si>
  <si>
    <t>S/O BASAPPA R,BASAVESWARA NAGARA</t>
  </si>
  <si>
    <t>C416063892</t>
  </si>
  <si>
    <t>THIMMEGOWDA</t>
  </si>
  <si>
    <t>C416037365</t>
  </si>
  <si>
    <t>GLTP28</t>
  </si>
  <si>
    <t>W/O PUTTARAJU,MANCHANAHALLY</t>
  </si>
  <si>
    <t>C416063893</t>
  </si>
  <si>
    <t>PUSHPALATHA</t>
  </si>
  <si>
    <t>W/O NANDEESH H N ,BASAVESWARA NAGARA</t>
  </si>
  <si>
    <t>C416063894</t>
  </si>
  <si>
    <t xml:space="preserve">GIRISH A S </t>
  </si>
  <si>
    <t>S/O LATE SHIVAIAH A E,BASAVESHVARA NAGARA</t>
  </si>
  <si>
    <t>C416063895</t>
  </si>
  <si>
    <t>GANGEGOWDA</t>
  </si>
  <si>
    <t>S/O LATE CHALUVEGOWDA,UDDURU</t>
  </si>
  <si>
    <t>C416064199</t>
  </si>
  <si>
    <t>KAMALAMMA</t>
  </si>
  <si>
    <t>W/O JAVAREGOWDA,NANJADEVARAKAVALU</t>
  </si>
  <si>
    <t>C416064257</t>
  </si>
  <si>
    <t>ANANDA KUMAR</t>
  </si>
  <si>
    <t>S/O VENKATESH,MANACHANAHALLI, ASHOKNAGARA</t>
  </si>
  <si>
    <t>C416064256</t>
  </si>
  <si>
    <t>SHABEENA TAJ</t>
  </si>
  <si>
    <t>S/O MAHABOOB PASHA,MARANAHALLI</t>
  </si>
  <si>
    <t>C416064322</t>
  </si>
  <si>
    <t>W/O SOMASHEKARA,BASAVESHVARA NAGARA</t>
  </si>
  <si>
    <t>BASAVESHVARA NAGARA</t>
  </si>
  <si>
    <t>C416064330</t>
  </si>
  <si>
    <t>K N THEJO MURTHI</t>
  </si>
  <si>
    <t>S/O NANJUNDAPPA,MANICHANAHALLI (HANDINAKERE)</t>
  </si>
  <si>
    <t>C416064331</t>
  </si>
  <si>
    <t>B M GOPALA</t>
  </si>
  <si>
    <t>S/O MANJEGOWDA,MANACHANAHALLI</t>
  </si>
  <si>
    <t>C416064372</t>
  </si>
  <si>
    <t>C T ANAND</t>
  </si>
  <si>
    <t>S/O THIRTHA MALLEGOWDA,BASAVESHVARA NAGARA</t>
  </si>
  <si>
    <t>C416038345</t>
  </si>
  <si>
    <t>GLTP29</t>
  </si>
  <si>
    <t>POORNIMA</t>
  </si>
  <si>
    <t>W/O  B G SHISHI KUMAR,MANICHANAHALLY</t>
  </si>
  <si>
    <t>C416064371</t>
  </si>
  <si>
    <t xml:space="preserve">R KUMAR </t>
  </si>
  <si>
    <t>S/O RANGAPPA,GREEN SQURE RESIDENCY</t>
  </si>
  <si>
    <t>C416064370</t>
  </si>
  <si>
    <t>S/O THOPEGOWDA,MANACHANAHALLI, (BASAVESHWARA NAGARA)</t>
  </si>
  <si>
    <t>C416064373</t>
  </si>
  <si>
    <t>H P ANANDA</t>
  </si>
  <si>
    <t>S/O PUTTASWAMI GOWDA,MANACHANAHALLI</t>
  </si>
  <si>
    <t>C416064350</t>
  </si>
  <si>
    <t>DEEPAK B S</t>
  </si>
  <si>
    <t>S/O B SUNDARESH,MANACHANAHALLY HASSAN</t>
  </si>
  <si>
    <t>C416064390</t>
  </si>
  <si>
    <t>PUTTAMMA</t>
  </si>
  <si>
    <t>W/O PUTTASWAMY GOWDA,MANACHANAHALLI</t>
  </si>
  <si>
    <t>C416065039</t>
  </si>
  <si>
    <t>LOKESH</t>
  </si>
  <si>
    <t>S/O VENKATEGOWDA,DEVRAYAPATTANA</t>
  </si>
  <si>
    <t>DEVRAYAPATTANA</t>
  </si>
  <si>
    <t>C416065042</t>
  </si>
  <si>
    <t>W/O NARAYAN H G ,CHINNENAHALLI</t>
  </si>
  <si>
    <t>C416065062</t>
  </si>
  <si>
    <t>PARAMESHA M G</t>
  </si>
  <si>
    <t>S/O GURUVEGOWDA,MANACHANAHALLI</t>
  </si>
  <si>
    <t>C416065064</t>
  </si>
  <si>
    <t>D N PRAKASH</t>
  </si>
  <si>
    <t>S/O NETHRA PALAKSHA,BASAVESHWARA NAGARA</t>
  </si>
  <si>
    <t>C416065065</t>
  </si>
  <si>
    <t>S/O SANNEGOWDA,DEVARAYAPATTANA</t>
  </si>
  <si>
    <t>C416003619</t>
  </si>
  <si>
    <t>GLTP3</t>
  </si>
  <si>
    <t>NIRMITHI KENDRA,BELUR ROAD HASSANA</t>
  </si>
  <si>
    <t>C416038292</t>
  </si>
  <si>
    <t>GLTP30</t>
  </si>
  <si>
    <t>H L PANKAJA</t>
  </si>
  <si>
    <t>W/O SHNKARA SHETTE,JANATHAMANE</t>
  </si>
  <si>
    <t>C416065068</t>
  </si>
  <si>
    <t>C416065069</t>
  </si>
  <si>
    <t>MADHU PRAKASH K J</t>
  </si>
  <si>
    <t>W/O VIVEKANANDA,BASAVESHWARA NAGARA</t>
  </si>
  <si>
    <t>C416065080</t>
  </si>
  <si>
    <t>S/O LATE BASAVEGOWDA,BASAVESHWARA NAGARA, MANACHANAHALLI</t>
  </si>
  <si>
    <t>C416065079</t>
  </si>
  <si>
    <t>NAGARAJU K S</t>
  </si>
  <si>
    <t>S/O SHANKARASHETTY,B V MURTHY LAYOUT, MANACHANAHALLI</t>
  </si>
  <si>
    <t>C416065309</t>
  </si>
  <si>
    <t>DEVAKI</t>
  </si>
  <si>
    <t>W/O SATYANARAYANA,MANACHANAHALLI</t>
  </si>
  <si>
    <t>C416065757</t>
  </si>
  <si>
    <t>G K RAMESH</t>
  </si>
  <si>
    <t>S/O KALEGOWDA,MANACHANAHALLI, BASAVESHWARA</t>
  </si>
  <si>
    <t>C416065758</t>
  </si>
  <si>
    <t>SURESH</t>
  </si>
  <si>
    <t>S/O DASEGOWDA,HOOVINAHALLIKAVALU</t>
  </si>
  <si>
    <t>HOOVINAHALLIKAVALU</t>
  </si>
  <si>
    <t>C416065759</t>
  </si>
  <si>
    <t>H G PRAKASH</t>
  </si>
  <si>
    <t>S/O RAJEGOWDA,BASAVESHWARA NAGARA, MANACHANAHALLI</t>
  </si>
  <si>
    <t>C416065760</t>
  </si>
  <si>
    <t>DINESH</t>
  </si>
  <si>
    <t>S/O RAJEGOWDA,BASAVESHVARA NAGARA</t>
  </si>
  <si>
    <t>C416065761</t>
  </si>
  <si>
    <t>S/O SHRINIVASA,MANACHANAHALLI</t>
  </si>
  <si>
    <t>C416041424</t>
  </si>
  <si>
    <t>GLTP31</t>
  </si>
  <si>
    <t>THIMME GOWDA</t>
  </si>
  <si>
    <t>S/O RAME GOWDA,ASHOHANAGARA</t>
  </si>
  <si>
    <t>C416065762</t>
  </si>
  <si>
    <t>RAKESH</t>
  </si>
  <si>
    <t>S/O SUBRAMANYA,MANACHANAHALLI</t>
  </si>
  <si>
    <t>C416065763</t>
  </si>
  <si>
    <t>PANDU K A</t>
  </si>
  <si>
    <t>S/O K N ANNAYYA,MANACHANAHALLI</t>
  </si>
  <si>
    <t>C416065764</t>
  </si>
  <si>
    <t>RAMESH S K</t>
  </si>
  <si>
    <t>S/O KRISHNEGOWDA,DEVARAYAPATTANA</t>
  </si>
  <si>
    <t>C416065765</t>
  </si>
  <si>
    <t>JAGADEESHA</t>
  </si>
  <si>
    <t>S/O EREGOWDA,SHANKA</t>
  </si>
  <si>
    <t>SHANKADAKOPPALU</t>
  </si>
  <si>
    <t>C416065766</t>
  </si>
  <si>
    <t>SHIVANANJEGOWDA</t>
  </si>
  <si>
    <t>S/O LATE MARIRANGEGOWDA,AREKAL HOSALLI</t>
  </si>
  <si>
    <t>AREKAL HOSALLI</t>
  </si>
  <si>
    <t>C416066014</t>
  </si>
  <si>
    <t>H M YOGENDRA</t>
  </si>
  <si>
    <t>S/O LATE MALLEGOWDA,HANDINAKERE MANICHANAHALLI</t>
  </si>
  <si>
    <t>C416066012</t>
  </si>
  <si>
    <t>SATHISHA</t>
  </si>
  <si>
    <t>S/O LATE GANGADARA,GUDDENAHALLI</t>
  </si>
  <si>
    <t>C416066011</t>
  </si>
  <si>
    <t>S/O SINGRI GOWDA,UDDUR BYPASS</t>
  </si>
  <si>
    <t>C416065993</t>
  </si>
  <si>
    <t xml:space="preserve">SHANTHAMANI </t>
  </si>
  <si>
    <t>W/O KRISHNEGOWDA,MANICHANAHALLY HOOVINALLY KAVALU</t>
  </si>
  <si>
    <t>C416065992</t>
  </si>
  <si>
    <t xml:space="preserve">M D PUTTASWAMY </t>
  </si>
  <si>
    <t>S/O LATE  DYAVEGOWDA,MANICHANAHALLY HOOVINALLY KAVALU</t>
  </si>
  <si>
    <t>C416040163</t>
  </si>
  <si>
    <t>GLTP32</t>
  </si>
  <si>
    <t>NAGESH</t>
  </si>
  <si>
    <t>S/O RANGEGOWDA,ASHOKNAGARA</t>
  </si>
  <si>
    <t>C416066081</t>
  </si>
  <si>
    <t>SUDHARSHAN</t>
  </si>
  <si>
    <t>S/O LT VASAPPA GOWDA,GUDDENAHALLI</t>
  </si>
  <si>
    <t>C416066080</t>
  </si>
  <si>
    <t xml:space="preserve">L R NAGARAJ </t>
  </si>
  <si>
    <t>S/O REVANNA SHETTI,ASHOKA NAGARA</t>
  </si>
  <si>
    <t>C416066220</t>
  </si>
  <si>
    <t xml:space="preserve">C R YASHODA </t>
  </si>
  <si>
    <t>W/O H K SHIVARAM,MANICHANAHALLY</t>
  </si>
  <si>
    <t>C416066219</t>
  </si>
  <si>
    <t xml:space="preserve">SWAMY M R </t>
  </si>
  <si>
    <t>S/O RANGEGOWDA,MANICHANAHALLY</t>
  </si>
  <si>
    <t>C416066171</t>
  </si>
  <si>
    <t>G B SAROJAMMA</t>
  </si>
  <si>
    <t xml:space="preserve">W/O THAMMEGOWDA,GUDDENAHAALLY ASHOKANAGARA </t>
  </si>
  <si>
    <t>C416066173</t>
  </si>
  <si>
    <t>ASHOKA S P</t>
  </si>
  <si>
    <t>S/O PUTTEGOWDA,GUDDENAHALLY</t>
  </si>
  <si>
    <t>GUDDENAHALLY</t>
  </si>
  <si>
    <t>C416066172</t>
  </si>
  <si>
    <t>HARISH</t>
  </si>
  <si>
    <t>S/O NAGANNA,MANACHANAHALLI</t>
  </si>
  <si>
    <t>C416066174</t>
  </si>
  <si>
    <t>CHAITHRALI S M URF CHAILI</t>
  </si>
  <si>
    <t>W/O MANJUNATH,MANACHANAHALLI</t>
  </si>
  <si>
    <t>C416066597</t>
  </si>
  <si>
    <t>T M DHANAPALA</t>
  </si>
  <si>
    <t>S/O MALLESHAGOWDA,GUDDENAHALLI</t>
  </si>
  <si>
    <t>C416066598</t>
  </si>
  <si>
    <t>L YATHINDRA</t>
  </si>
  <si>
    <t>S/O Y LAKSHMEGOWDA,MANACHANAHALLI</t>
  </si>
  <si>
    <t>C416038801</t>
  </si>
  <si>
    <t>GLTP33</t>
  </si>
  <si>
    <t>THIRUMALLAMMA W/O GOVINDEGOWDA</t>
  </si>
  <si>
    <t>UDDUR,</t>
  </si>
  <si>
    <t>C416066599</t>
  </si>
  <si>
    <t>GIDDAMMA</t>
  </si>
  <si>
    <t>W/O VENKATEGOWDA,YAREHALLY</t>
  </si>
  <si>
    <t>C416066600</t>
  </si>
  <si>
    <t>S/O LATE MANJEGOWDA,DODDAGADDAVALLI</t>
  </si>
  <si>
    <t>DHUDHAGADHAVAHALLY</t>
  </si>
  <si>
    <t>C416066611</t>
  </si>
  <si>
    <t>S/O HANUMANTHE GOWDA,UDDURU</t>
  </si>
  <si>
    <t>C416066612</t>
  </si>
  <si>
    <t>W/O M B MANJEGOWDA,MANACHANAHALLI</t>
  </si>
  <si>
    <t>C416066632</t>
  </si>
  <si>
    <t>S/O HANUMANTHE GOWDA,SEEGEGUDDAKAVALU</t>
  </si>
  <si>
    <t>SIGEEGOUDDAKAVALU</t>
  </si>
  <si>
    <t>C416067050</t>
  </si>
  <si>
    <t xml:space="preserve">RAMA </t>
  </si>
  <si>
    <t>S/O RANGAPPA,MANACHANAHALLI</t>
  </si>
  <si>
    <t>C416067051</t>
  </si>
  <si>
    <t>S/O CHIKKEGOWDA,ASHOKA NAGARA</t>
  </si>
  <si>
    <t>C416067052</t>
  </si>
  <si>
    <t>COMMISSIONER CMC</t>
  </si>
  <si>
    <t>NEAR GREEN SQURE LAYOUT,HASSAN</t>
  </si>
  <si>
    <t>C416067232</t>
  </si>
  <si>
    <t>B C KESHAVASHETTI</t>
  </si>
  <si>
    <t>S/O CHANNASHETTI,ASHOKA NAGARA</t>
  </si>
  <si>
    <t>C416067231</t>
  </si>
  <si>
    <t>YATHIKALA</t>
  </si>
  <si>
    <t>W/O ACHUTH KUMAR,MANICHANAHALLI</t>
  </si>
  <si>
    <t>MANICHANAHALLI</t>
  </si>
  <si>
    <t>C416037532</t>
  </si>
  <si>
    <t>GLTP34</t>
  </si>
  <si>
    <t>P S DHARMAPPA</t>
  </si>
  <si>
    <t>S/O SOMASHEKARAIAH,GUDDENAHALLY</t>
  </si>
  <si>
    <t>C416067253</t>
  </si>
  <si>
    <t>GANGHADHARA B N</t>
  </si>
  <si>
    <t>S/O LATE NARASIMAIAH,MANICHANAHALLI</t>
  </si>
  <si>
    <t>C416067254</t>
  </si>
  <si>
    <t>SHIVEGOWDA</t>
  </si>
  <si>
    <t>S/O MANJEGOWDA,YAREHALLI</t>
  </si>
  <si>
    <t>C416067256</t>
  </si>
  <si>
    <t>S/O S S BASAVARAJU,MANACHANAHALLI</t>
  </si>
  <si>
    <t>C416067273</t>
  </si>
  <si>
    <t>ABHILASHA M N</t>
  </si>
  <si>
    <t>S/O NAGARAJA,MANACHANAHALLI</t>
  </si>
  <si>
    <t>C416067274</t>
  </si>
  <si>
    <t>K M KUMARI</t>
  </si>
  <si>
    <t>W/O JAYARAM,MANICHANAHALLI</t>
  </si>
  <si>
    <t>C416067275</t>
  </si>
  <si>
    <t>CHANDRIKA</t>
  </si>
  <si>
    <t>W/O G R PROMODH,DODDAMANDIGANAHALLI</t>
  </si>
  <si>
    <t>C416067831</t>
  </si>
  <si>
    <t>NAGARAJU M</t>
  </si>
  <si>
    <t>S/O LATE MALLASHETTI,MANACHANAHALLI</t>
  </si>
  <si>
    <t>C416067359</t>
  </si>
  <si>
    <t>W/ORANGEGOWDA,DEVARAYAPATTANA</t>
  </si>
  <si>
    <t>C416067361</t>
  </si>
  <si>
    <t xml:space="preserve">RAMESH H R </t>
  </si>
  <si>
    <t>S/O RANGEGOWDA H R,BASAVESHVARA NAGARA</t>
  </si>
  <si>
    <t>C416067363</t>
  </si>
  <si>
    <t xml:space="preserve">H V RAMANARAJU </t>
  </si>
  <si>
    <t>S/O H S VENKATESHA MURTHI,BASAVESHVARA NAGARA</t>
  </si>
  <si>
    <t>C416037534</t>
  </si>
  <si>
    <t>GLTP35</t>
  </si>
  <si>
    <t>DINESH K R</t>
  </si>
  <si>
    <t>W/O LAXMEGOWDA,GUDDENAHALLY</t>
  </si>
  <si>
    <t>C416067734</t>
  </si>
  <si>
    <t>PADHMINI</t>
  </si>
  <si>
    <t>W/O SHRINATH,GUDDENAHALLI</t>
  </si>
  <si>
    <t>C416067915</t>
  </si>
  <si>
    <t>H N VISHWANATH NANJUNDSHETTY</t>
  </si>
  <si>
    <t>S/O NANJUNDSHETTY,GUDDENAHALLI</t>
  </si>
  <si>
    <t>C416067912</t>
  </si>
  <si>
    <t>H C SATHISH CHANDRASHEKHARA</t>
  </si>
  <si>
    <t>S/O CHANDRASHEKHAR,0,MANACHANAHALLI,0</t>
  </si>
  <si>
    <t>C416067914</t>
  </si>
  <si>
    <t>M K RANGEGOWDA KRISHNEGOWDA</t>
  </si>
  <si>
    <t>S/O KRISHNEGOWDA,GUDDENAHALLI</t>
  </si>
  <si>
    <t>C416067911</t>
  </si>
  <si>
    <t>T P MANJEGOWDA PAPEGOWDA</t>
  </si>
  <si>
    <t>S/O  PAPEGOWDA,0,ASHOKA NAGARA,0</t>
  </si>
  <si>
    <t>C416067913</t>
  </si>
  <si>
    <t xml:space="preserve">RANI R </t>
  </si>
  <si>
    <t>W/O VEERESH S,BASAVESHWARA NAGARA</t>
  </si>
  <si>
    <t>C416067916</t>
  </si>
  <si>
    <t>L MANJEGOWDA</t>
  </si>
  <si>
    <t>S/O  LATE LAKKEGOWDA,UDDUR</t>
  </si>
  <si>
    <t>C416067994</t>
  </si>
  <si>
    <t xml:space="preserve">G C ASHOKA </t>
  </si>
  <si>
    <t>C416067993</t>
  </si>
  <si>
    <t xml:space="preserve">NANDISHA C M </t>
  </si>
  <si>
    <t>S/O MALLIKARJUNAPPA,BASAVESHWARA NAGARA</t>
  </si>
  <si>
    <t>C416068152</t>
  </si>
  <si>
    <t>R CHANDRASHEKER</t>
  </si>
  <si>
    <t>CONSTRUCTION OF B C POST METRIC THREE HOSTEL BUILDINGS,GUDDENAHALLI</t>
  </si>
  <si>
    <t>C416037467</t>
  </si>
  <si>
    <t>GLTP36</t>
  </si>
  <si>
    <t>H Y BHARATHI</t>
  </si>
  <si>
    <t>W/O KRISHNEGOWDA,HOVINAHALLY KAVAL</t>
  </si>
  <si>
    <t>C416068153</t>
  </si>
  <si>
    <t xml:space="preserve">PARAMESH </t>
  </si>
  <si>
    <t>S/O RANGEGOWDA,0,YAREHALLI,0</t>
  </si>
  <si>
    <t>C416068154</t>
  </si>
  <si>
    <t>S P ASHOKA PUTTEGOWDA</t>
  </si>
  <si>
    <t>0,GUDDENAHALLI ASHOKA NAGARA,0,GUDDENAHALLI ASHOKA NAGARA,0</t>
  </si>
  <si>
    <t>C416068155</t>
  </si>
  <si>
    <t>GANGEGOWDA CHALUVEGOWDA</t>
  </si>
  <si>
    <t>0,UDDURU,0,UDDURU,0</t>
  </si>
  <si>
    <t>C416068156</t>
  </si>
  <si>
    <t>H V RAMANARAJU S/O VENKATESH MURTHY</t>
  </si>
  <si>
    <t>C416068157</t>
  </si>
  <si>
    <t>MANJULA JAYALAKSHAMA</t>
  </si>
  <si>
    <t>0,GUDDENHALLI,0,GUDDENHALLI,0</t>
  </si>
  <si>
    <t>C416068158</t>
  </si>
  <si>
    <t>G KAVITHA DR H R NARAYANASWAMY</t>
  </si>
  <si>
    <t>C416068791</t>
  </si>
  <si>
    <t>GIDDAMMA LATE VENKATEGOWDA</t>
  </si>
  <si>
    <t>0,YAREHALLI,0,YAREHALLI,0</t>
  </si>
  <si>
    <t>C416068151</t>
  </si>
  <si>
    <t>C416068793</t>
  </si>
  <si>
    <t>BHARTHI NINGARAJU</t>
  </si>
  <si>
    <t>C416068792</t>
  </si>
  <si>
    <t>H L SURESH C B LINGARAJU</t>
  </si>
  <si>
    <t>C416041081</t>
  </si>
  <si>
    <t>GLTP37</t>
  </si>
  <si>
    <t>MANGALAGOWRI</t>
  </si>
  <si>
    <t>W/O LEAT H T RAMEGOWDA,MANACHANAHALLY</t>
  </si>
  <si>
    <t>C416068990</t>
  </si>
  <si>
    <t>C M PUSHAPA PUTTARAJU</t>
  </si>
  <si>
    <t>C416069175</t>
  </si>
  <si>
    <t>RENUKA RAJESH D P</t>
  </si>
  <si>
    <t>C416069176</t>
  </si>
  <si>
    <t>MURTHY JAYANNAGOWDA</t>
  </si>
  <si>
    <t>C416069177</t>
  </si>
  <si>
    <t>CHANDREGOWDA RAMEGOWDA</t>
  </si>
  <si>
    <t>0,UDDUR,0,UDDUR,0</t>
  </si>
  <si>
    <t>C416069714</t>
  </si>
  <si>
    <t>SUMANGALA N S ASHOKA</t>
  </si>
  <si>
    <t>0,MUGALURU KINDIPURA,0,MUGALURU KINDIPURA,0</t>
  </si>
  <si>
    <t>C416069297</t>
  </si>
  <si>
    <t>K V SUDHA P SHIVANNA</t>
  </si>
  <si>
    <t>C416069651</t>
  </si>
  <si>
    <t>C416069811</t>
  </si>
  <si>
    <t>RUDRESH  K P PANCHAKSHARAIAH</t>
  </si>
  <si>
    <t>C416069812</t>
  </si>
  <si>
    <t>NAVEEN BV VENKATESH BH</t>
  </si>
  <si>
    <t>O,HASSAN,BASAVESHWARANAGARA,HASSAN,HASSAN</t>
  </si>
  <si>
    <t>C416069813</t>
  </si>
  <si>
    <t>T M SEEMA KASEPA</t>
  </si>
  <si>
    <t>C416038374</t>
  </si>
  <si>
    <t>GLTP38</t>
  </si>
  <si>
    <t>G C  MANJE GOWDA</t>
  </si>
  <si>
    <t>S/O CHIKKEGOWDA,ASHOKANAGARA</t>
  </si>
  <si>
    <t>C416069814</t>
  </si>
  <si>
    <t>PRAKSHA K R RANGEGOWDA</t>
  </si>
  <si>
    <t>0,MANACHANAHALLI BASAVESHWARA NAGARA,0,MANACHANAHALLI BASAVESHWARA NAGARA,0</t>
  </si>
  <si>
    <t>C416069815</t>
  </si>
  <si>
    <t>C416069816</t>
  </si>
  <si>
    <t>SAVITHA S V MANJUNATH B S</t>
  </si>
  <si>
    <t>C416069817</t>
  </si>
  <si>
    <t>B L BASAVARAJU LAKKEGOWDA</t>
  </si>
  <si>
    <t>0,BASAVESHWARA NAGARA 2ND CROSS HASSAN,0,BASAVESHWARA NAGARA 2ND CROSS HASSAN,0</t>
  </si>
  <si>
    <t>C416069818</t>
  </si>
  <si>
    <t>YOGEGOWDA A V VENKATEGOWDA</t>
  </si>
  <si>
    <t>0,GUDDENAHALLI ASHOKANAGARA,0,GUDDENAHALLI ASHOKANAGARA,0</t>
  </si>
  <si>
    <t>C416069819</t>
  </si>
  <si>
    <t>MADHUGOWDA RANGEGOWDA</t>
  </si>
  <si>
    <t>0,DODDAGADDUVALLI,0,DODDAGADDUVALLI,0</t>
  </si>
  <si>
    <t>C416069820</t>
  </si>
  <si>
    <t>C416069821</t>
  </si>
  <si>
    <t>RATHNA D C PARAMESHA</t>
  </si>
  <si>
    <t>0,HANDIKERE,0,HANDIKERE,0</t>
  </si>
  <si>
    <t>C416069822</t>
  </si>
  <si>
    <t>K J CHANDREGOWDA THIMMARAYIGOWDA</t>
  </si>
  <si>
    <t>0,HENDINAKERE,0,HENDINAKERE,0</t>
  </si>
  <si>
    <t>C416069823</t>
  </si>
  <si>
    <t>Y C MOHAN CHIKKEGOWDA</t>
  </si>
  <si>
    <t>0,HANDINAKERE,0,HANDINAKERE,0</t>
  </si>
  <si>
    <t>C416043419</t>
  </si>
  <si>
    <t>GLTP39</t>
  </si>
  <si>
    <t>SECERATORY</t>
  </si>
  <si>
    <t>SHREE  PRASANNA GANAPATHI TEMPLE,ASHOKANAGARA BADAVANE  BELUR ROAD</t>
  </si>
  <si>
    <t>C416069824</t>
  </si>
  <si>
    <t>M M PURUSHOTHAMA MANJEGOWDA</t>
  </si>
  <si>
    <t>C416069825</t>
  </si>
  <si>
    <t>K C PALAKSHA CHANNABASAVAIAH</t>
  </si>
  <si>
    <t>C416069826</t>
  </si>
  <si>
    <t>H P JAYAPRAKSH H D PUTTASWAMIGOWDA</t>
  </si>
  <si>
    <t>0,ASHOKA NAGARA BADAVANE,0,ASHOKA NAGARA BADAVANE,0</t>
  </si>
  <si>
    <t>C416069827</t>
  </si>
  <si>
    <t>M S VIJAYAKUMAR MANJUNATHA</t>
  </si>
  <si>
    <t>C416069828</t>
  </si>
  <si>
    <t>B G VISHWANATHASHETTY GOVINDASHETTY</t>
  </si>
  <si>
    <t>C416070011</t>
  </si>
  <si>
    <t>MANJULA NAGARAJU R T</t>
  </si>
  <si>
    <t>C416070012</t>
  </si>
  <si>
    <t>UMA CHANDREGOWDA</t>
  </si>
  <si>
    <t>C416070013</t>
  </si>
  <si>
    <t>KARIGOWDA KENCHEGOWDA</t>
  </si>
  <si>
    <t>C416070014</t>
  </si>
  <si>
    <t>H C VEDAMURTHY C B CHANDRASHEKAR</t>
  </si>
  <si>
    <t>C416070015</t>
  </si>
  <si>
    <t>HARISHA GARAJEGOWDA URFA NAGANNA</t>
  </si>
  <si>
    <t>C416003620</t>
  </si>
  <si>
    <t>GLTP4</t>
  </si>
  <si>
    <t>SECRTARY EMPLOYES UNION (659)</t>
  </si>
  <si>
    <t>SECRTARY EMPLOYES UNION (659),HASSAN</t>
  </si>
  <si>
    <t>C416037508</t>
  </si>
  <si>
    <t>GLTP40</t>
  </si>
  <si>
    <t>SHIVANNA</t>
  </si>
  <si>
    <t>S/O GUDDEGOWDA,GUDDENAHALLY</t>
  </si>
  <si>
    <t>C416070016</t>
  </si>
  <si>
    <t>RENUKA K K RAVI</t>
  </si>
  <si>
    <t>C416070591</t>
  </si>
  <si>
    <t>THIMMEGOWDA S/O RANGEGOWDA</t>
  </si>
  <si>
    <t>NA,MANACHANAHALLI,BASAVESHWARA NAGARA MANCHANAHALLI,MANACHANAHALLI,NA</t>
  </si>
  <si>
    <t>BASAVESHWARA NAGARA MANCHANAHALLI</t>
  </si>
  <si>
    <t>C416070632</t>
  </si>
  <si>
    <t>PUTTASWAMY J P PUTTAIAHA</t>
  </si>
  <si>
    <t>NA,MANACHANAHALLI,BASAVESHWARA EXTENSION,MANACHANAHALLI,NA</t>
  </si>
  <si>
    <t>BASAVESHWARA EXTENSION</t>
  </si>
  <si>
    <t>C416070633</t>
  </si>
  <si>
    <t>ASHOK G B S/O BASAVARAJAPPA</t>
  </si>
  <si>
    <t>NA,MANACHANAHALLI,BASAVESHWARA NAGARA,MANACHANAHALLI,NA</t>
  </si>
  <si>
    <t>C416070634</t>
  </si>
  <si>
    <t>PRATHIBHA H G W/O NAGESH C T</t>
  </si>
  <si>
    <t>NA,KANDLI,DEVARAYAPATTANA,KANDLI,NA</t>
  </si>
  <si>
    <t>C416071030</t>
  </si>
  <si>
    <t>ASHOK KUMAR M G S/O LATE M SIDDAPPA</t>
  </si>
  <si>
    <t>NA,BASAVESHWARA NAGARA,BASAVESHWARA NAGARA,BASAVESHWARA NAGARA,NA</t>
  </si>
  <si>
    <t>C416071151</t>
  </si>
  <si>
    <t>C416071031</t>
  </si>
  <si>
    <t>C416071032</t>
  </si>
  <si>
    <t>YOGEGOWDA S/O VENKATEGOWDA</t>
  </si>
  <si>
    <t>NA,GUDDENAHALLI ASHOKA NAGARA,GUDDENAHALLI ASHOKA NAGARA,GUDDENAHALLI ASHOKA NAGARA,NA</t>
  </si>
  <si>
    <t>GUDDENAHALLI ASHOKA NAGARA</t>
  </si>
  <si>
    <t>C416071033</t>
  </si>
  <si>
    <t>KOMALA W/O VEERASHETTY</t>
  </si>
  <si>
    <t>NA,MANACHANAHALLI,BASAVESHHWARA NAGARA MANACHANAHALLI,MANACHANAHALLI,NA</t>
  </si>
  <si>
    <t>BASAVESHHWARA NAGARA MANACHANAHALLI</t>
  </si>
  <si>
    <t>C416038009</t>
  </si>
  <si>
    <t>GLTP41</t>
  </si>
  <si>
    <t>SHNAKARA LINGEGOWDA</t>
  </si>
  <si>
    <t>S/O ANNEGOWDA,MANICHANHALLY</t>
  </si>
  <si>
    <t>C416071034</t>
  </si>
  <si>
    <t>PALAKSHA S/O PAPEGOWDA</t>
  </si>
  <si>
    <t>NA,GUDDENAHALLI,GUDDENAHALLI,GUDDENAHALLI,NA</t>
  </si>
  <si>
    <t>C416071035</t>
  </si>
  <si>
    <t>P SAVITHA W/O H V NAGESH</t>
  </si>
  <si>
    <t>NA,BASAVESHWARA NAGARA,BASAVAESHWARA NAGARA,BASAVESHWARA NAGARA,NA</t>
  </si>
  <si>
    <t>BASAVAESHWARA NAGARA</t>
  </si>
  <si>
    <t>C416071303</t>
  </si>
  <si>
    <t>PRAVEEN  H R S/O RATHANARAJU H P</t>
  </si>
  <si>
    <t>NA,MANACHANAHALLI,MANACHANAHALLI,MANACHANAHALLI,NA</t>
  </si>
  <si>
    <t>C416071298</t>
  </si>
  <si>
    <t>NAGESHA M S S/O SHANMUKHAYYA</t>
  </si>
  <si>
    <t>NA,MANACHANAHALLI ,MANACHANAHALLI BASAVESHWARA NAGARA HASSAN,MANACHANAHALLI ,NA</t>
  </si>
  <si>
    <t>MANACHANAHALLI BASAVESHWARA NAGARA HASSAN</t>
  </si>
  <si>
    <t>C416071299</t>
  </si>
  <si>
    <t>H K RAMESH S/O LATE H R KRISHNAMURTHY</t>
  </si>
  <si>
    <t>NA,HANDINAKERE MANACHANAHALLI,HANDINAKERE MANACHANAHALLI,HANDINAKERE MANACHANAHALLI,NA</t>
  </si>
  <si>
    <t>HANDINAKERE MANACHANAHALLI</t>
  </si>
  <si>
    <t>C416071300</t>
  </si>
  <si>
    <t>DEVEGOWDA S/O THIMMEGOWDA</t>
  </si>
  <si>
    <t>NA,UDDURU,UDDURU,UDDURU,NA</t>
  </si>
  <si>
    <t>C416071301</t>
  </si>
  <si>
    <t>MALATHI A W/O RAVIKUMAR</t>
  </si>
  <si>
    <t>NA,HOOVINAHALLIKAVALU,HOOVINAHALLIKAVALU,HOOVINAHALLIKAVALU,NA</t>
  </si>
  <si>
    <t>C416071302</t>
  </si>
  <si>
    <t>C416071593</t>
  </si>
  <si>
    <t>C416071594</t>
  </si>
  <si>
    <t>CHINNASWAMY S/O KARIYAYYA</t>
  </si>
  <si>
    <t>NA,MANACHANAHALLI,BASAWESHWARA NAGARA,MANACHANAHALLI,NA</t>
  </si>
  <si>
    <t>BASAWESHWARA NAGARA</t>
  </si>
  <si>
    <t>C416037459</t>
  </si>
  <si>
    <t>GLTP42</t>
  </si>
  <si>
    <t>M.R MANOJ KUMAR</t>
  </si>
  <si>
    <t>S/O M.B RAJASHEKAR,MANACHANAHALLY</t>
  </si>
  <si>
    <t>C416071595</t>
  </si>
  <si>
    <t>MAHESH H S S/O SUBBEGOWDA</t>
  </si>
  <si>
    <t>NA,MANACHANAHALLI,BASAVESHWARA LYUOT MANACHANAHALLI,MANACHANAHALLI,NA</t>
  </si>
  <si>
    <t>BASAVESHWARA LYUOT MANACHANAHALLI</t>
  </si>
  <si>
    <t>C416071596</t>
  </si>
  <si>
    <t>A M CHANDRASHEKAR S/O K R MANJACHARI</t>
  </si>
  <si>
    <t>NA,GUDDENAHALLI,ASHOKA NAGARA LEOUT GUDDENAHALLI,GUDDENAHALLI,NA</t>
  </si>
  <si>
    <t>ASHOKA NAGARA LEOUT GUDDENAHALLI</t>
  </si>
  <si>
    <t>C416071597</t>
  </si>
  <si>
    <t>HEMALATHA D B W/OR ANGASWAMY T N</t>
  </si>
  <si>
    <t>NA,HANUMANTHAPURA,GUDDENAHALLI,HANUMANTHAPURA,NA</t>
  </si>
  <si>
    <t>C416071793</t>
  </si>
  <si>
    <t>RAVI H S S/O SHIVEGOWDA</t>
  </si>
  <si>
    <t>141213~GORUR</t>
  </si>
  <si>
    <t>C416071794</t>
  </si>
  <si>
    <t>C416071795</t>
  </si>
  <si>
    <t>RAJEGOWDA S/O UYALEGOWDA</t>
  </si>
  <si>
    <t>NA,HOONALLIKAVALU,UDDURU,HOONALLIKAVALU,NA</t>
  </si>
  <si>
    <t>C416071796</t>
  </si>
  <si>
    <t>SIDDE GOWDA S/O BORE GOWDA</t>
  </si>
  <si>
    <t>0,UDDURU,UDDURU,UDDURU,UDDURU</t>
  </si>
  <si>
    <t>C416071811</t>
  </si>
  <si>
    <t>BANASHANKARI W/O H J DRUVAKUMAR</t>
  </si>
  <si>
    <t>C416072091</t>
  </si>
  <si>
    <t>C416072092</t>
  </si>
  <si>
    <t>MADHU B S S/O SANGAPPA</t>
  </si>
  <si>
    <t>NA,CHANNAPATTANA,MANACHANAHALLI BASAWESHWARA NAGARA,CHANNAPATTANA,NA</t>
  </si>
  <si>
    <t>MANACHANAHALLI BASAWESHWARA NAGARA</t>
  </si>
  <si>
    <t>C416038017</t>
  </si>
  <si>
    <t>GLTP43</t>
  </si>
  <si>
    <t>H N SATHISH</t>
  </si>
  <si>
    <t>S/O NARASHIMMA NAIDU,ASHOKNAGARA ,HASSAN</t>
  </si>
  <si>
    <t>C416072093</t>
  </si>
  <si>
    <t>C V BASAVARAJA S/O VENKATEGOWDA</t>
  </si>
  <si>
    <t>NA,MANICHANAHALLI,HANDIKERE,MANICHANAHALLI,NA</t>
  </si>
  <si>
    <t>HANDIKERE</t>
  </si>
  <si>
    <t>C416072094</t>
  </si>
  <si>
    <t>MANJUNAHA S/O LATE JAVAREGOWDA</t>
  </si>
  <si>
    <t>C416072352</t>
  </si>
  <si>
    <t>SHOBHA W/O MANJANNA</t>
  </si>
  <si>
    <t>C416072353</t>
  </si>
  <si>
    <t>HOOVINAKALLI KAVALU</t>
  </si>
  <si>
    <t>C416072531</t>
  </si>
  <si>
    <t>C S MADHU S/O SWAMY</t>
  </si>
  <si>
    <t>NA,MANACHANAHALLI,ASHOKA NAGARA NEAR KEB BHAVANA,MANACHANAHALLI,NA</t>
  </si>
  <si>
    <t>ASHOKA NAGARA NEAR KEB BHAVANA</t>
  </si>
  <si>
    <t>C416072354</t>
  </si>
  <si>
    <t>C416072355</t>
  </si>
  <si>
    <t>D H CHANDAN S/O D S HEGGADEGOWDA</t>
  </si>
  <si>
    <t>C416072532</t>
  </si>
  <si>
    <t>KARI BASAVARAJU A E S/O ESHWARAPPA A C</t>
  </si>
  <si>
    <t>C416072749</t>
  </si>
  <si>
    <t>MANJUNATHA N P  UR MANJAPPA S/O PAPANNA</t>
  </si>
  <si>
    <t>0,GUDDENAHALLI,GUDDENAHALLI ASHOKANAGARA,GUDDENAHALLI,GUDDENAHALLI</t>
  </si>
  <si>
    <t>GUDDENAHALLI ASHOKANAGARA</t>
  </si>
  <si>
    <t>C416072750</t>
  </si>
  <si>
    <t>BASAVARAJU S S/O SHRINIVAS</t>
  </si>
  <si>
    <t>0,MANACHANAHALLI,MANACHANAHALLI,MANACHANAHALLI,MANACHANAHALLI</t>
  </si>
  <si>
    <t>C416041085</t>
  </si>
  <si>
    <t>GLTP44</t>
  </si>
  <si>
    <t>NAGARATHNA</t>
  </si>
  <si>
    <t>W/O NAGA,ASHOKANAGARA</t>
  </si>
  <si>
    <t>C416072842</t>
  </si>
  <si>
    <t>CHANDRASHEKAR MN S/O NANJAPPA</t>
  </si>
  <si>
    <t>C416072811</t>
  </si>
  <si>
    <t>SHILPA D ASHOK W/O ASHOKA</t>
  </si>
  <si>
    <t>NA,UGANE,CHINNENAHALLI,UGANE,NA</t>
  </si>
  <si>
    <t>C416072812</t>
  </si>
  <si>
    <t>ACHUTHA H C S/O CHALUVE GOWDA</t>
  </si>
  <si>
    <t>C416072813</t>
  </si>
  <si>
    <t>GIDDEGOWDA S/O GOVINDEGOWDA</t>
  </si>
  <si>
    <t>C416072814</t>
  </si>
  <si>
    <t>P SURESH S/O PUTTAIAH</t>
  </si>
  <si>
    <t>141212~MH HALLY</t>
  </si>
  <si>
    <t>C416072815</t>
  </si>
  <si>
    <t xml:space="preserve">ATC TELECOM INFRASTRUTURE PVT LTD </t>
  </si>
  <si>
    <t>0,MANACHANAHALLI,VINAYAKA NAGARA PARK GUDDENAHALLI,MANACHANAHALLI,MANACHANAHALLI</t>
  </si>
  <si>
    <t>VINAYAKA NAGARA PARK GUDDENAHALLI</t>
  </si>
  <si>
    <t>C416072921</t>
  </si>
  <si>
    <t>KUMAR S/I MUDALIGOWDA</t>
  </si>
  <si>
    <t>C416072922</t>
  </si>
  <si>
    <t>B H GANESHA MURTHY S/O LATE HIRIYANNAYYA</t>
  </si>
  <si>
    <t>C416072923</t>
  </si>
  <si>
    <t>G PRADEEP S/O B V GOVINDASHETTY</t>
  </si>
  <si>
    <t>C416073011</t>
  </si>
  <si>
    <t>YOGEESHAPPA S/O LATE BASAPPA</t>
  </si>
  <si>
    <t>0,BASAWESHVARA NAGARA,BASAWESHVARA NAGARA,BASAWESHVARA NAGARA,BASAWESHVARA NAGARA</t>
  </si>
  <si>
    <t>BASAWESHVARA NAGARA</t>
  </si>
  <si>
    <t>C416041089</t>
  </si>
  <si>
    <t>GLTP45</t>
  </si>
  <si>
    <t>W/O MALLESH,GUDDENAHALLY</t>
  </si>
  <si>
    <t>C416072924</t>
  </si>
  <si>
    <t>H S MURULI S/O LATE NINGASHETTY</t>
  </si>
  <si>
    <t>C416072925</t>
  </si>
  <si>
    <t>VINAY SHANKAR M S/O P S MADHUSUDHAN NAYAK</t>
  </si>
  <si>
    <t>NA,MANACHANAHALLI,MANACHANAHALLI BASAVESHWARA NAGARA,MANACHANAHALLI,NA</t>
  </si>
  <si>
    <t>MANACHANAHALLI BASAVESHWARA NAGARA</t>
  </si>
  <si>
    <t>C412100003</t>
  </si>
  <si>
    <t>C412100001</t>
  </si>
  <si>
    <t>SUNEETHA H M</t>
  </si>
  <si>
    <t>C412100002</t>
  </si>
  <si>
    <t>C412100004</t>
  </si>
  <si>
    <t>dharmesha</t>
  </si>
  <si>
    <t>yarehalli</t>
  </si>
  <si>
    <t>C412100279</t>
  </si>
  <si>
    <t>K J VARADARAJU  S/O</t>
  </si>
  <si>
    <t>ASHOKANAGARA H H K</t>
  </si>
  <si>
    <t>C412100006</t>
  </si>
  <si>
    <t>RAMESH K A</t>
  </si>
  <si>
    <t>HOOVINAHALLIKAVAL</t>
  </si>
  <si>
    <t>C412100007</t>
  </si>
  <si>
    <t>H N GEETHA</t>
  </si>
  <si>
    <t>BASAVESHWRANAGARA</t>
  </si>
  <si>
    <t>C412100008</t>
  </si>
  <si>
    <t>SUNIL B R</t>
  </si>
  <si>
    <t>MARANAHALLI</t>
  </si>
  <si>
    <t>C416039496</t>
  </si>
  <si>
    <t>GLTP46</t>
  </si>
  <si>
    <t>W/O DHARMENDRA KUMAR,MANACHANAHALLY</t>
  </si>
  <si>
    <t>C412100009</t>
  </si>
  <si>
    <t>C412100010</t>
  </si>
  <si>
    <t>SHASHIDHARA</t>
  </si>
  <si>
    <t>C412100011</t>
  </si>
  <si>
    <t>BETTEGOWDA</t>
  </si>
  <si>
    <t>C412100012</t>
  </si>
  <si>
    <t>KESHAVAMURTHY</t>
  </si>
  <si>
    <t>C412100013</t>
  </si>
  <si>
    <t>C412100014</t>
  </si>
  <si>
    <t>C412100005</t>
  </si>
  <si>
    <t>GLTP466</t>
  </si>
  <si>
    <t>K J VARADHARAJU</t>
  </si>
  <si>
    <t>C412100162</t>
  </si>
  <si>
    <t>C412100016</t>
  </si>
  <si>
    <t>MANJULAMMA C Y</t>
  </si>
  <si>
    <t>C412100017</t>
  </si>
  <si>
    <t>C412100015</t>
  </si>
  <si>
    <t>C416041600</t>
  </si>
  <si>
    <t>GLTP47</t>
  </si>
  <si>
    <t>RAMESH</t>
  </si>
  <si>
    <t>S/O RAMAPPA,DEVARAYAPATTANNA</t>
  </si>
  <si>
    <t>C412100018</t>
  </si>
  <si>
    <t>MUKTHESH KUMAR H D</t>
  </si>
  <si>
    <t>C412100021</t>
  </si>
  <si>
    <t>KRISHNAMURTHY</t>
  </si>
  <si>
    <t>HARALAHALLI</t>
  </si>
  <si>
    <t>C412100019</t>
  </si>
  <si>
    <t>C412100020</t>
  </si>
  <si>
    <t>C412100493</t>
  </si>
  <si>
    <t>C412100494</t>
  </si>
  <si>
    <t>PRAVEEN G</t>
  </si>
  <si>
    <t>C412100495</t>
  </si>
  <si>
    <t>C412100496</t>
  </si>
  <si>
    <t>C412100497</t>
  </si>
  <si>
    <t>C412100503</t>
  </si>
  <si>
    <t>NAGARAJU S/O</t>
  </si>
  <si>
    <t>C416038540</t>
  </si>
  <si>
    <t>GLTP48</t>
  </si>
  <si>
    <t>H K HEMALATHA</t>
  </si>
  <si>
    <t>W/O KUMAR,MANACHANAHALLY</t>
  </si>
  <si>
    <t>C412100502</t>
  </si>
  <si>
    <t xml:space="preserve">H N MANIKANTA S/O </t>
  </si>
  <si>
    <t>C412100501</t>
  </si>
  <si>
    <t>C412100500</t>
  </si>
  <si>
    <t>C412100499</t>
  </si>
  <si>
    <t>C412100498</t>
  </si>
  <si>
    <t>SUJATHANARAYANA W/O</t>
  </si>
  <si>
    <t>C412100506</t>
  </si>
  <si>
    <t xml:space="preserve">JYOTHI W/O </t>
  </si>
  <si>
    <t>ASHOKNAGARA</t>
  </si>
  <si>
    <t>C412100504</t>
  </si>
  <si>
    <t xml:space="preserve">GIDDEGOWDA S/O </t>
  </si>
  <si>
    <t>HOOVINAHALLI KAVAL</t>
  </si>
  <si>
    <t>HOOVINAHALLI KOPPALU</t>
  </si>
  <si>
    <t>C412100505</t>
  </si>
  <si>
    <t>C412101319</t>
  </si>
  <si>
    <t>C412101320</t>
  </si>
  <si>
    <t xml:space="preserve">KAMALAKSHI W/O </t>
  </si>
  <si>
    <t>C416038539</t>
  </si>
  <si>
    <t>GLTP49</t>
  </si>
  <si>
    <t>S/O RANGE GOWDA,GUDDENAHALLI KOPPALU BELUR ROAD HASSAN</t>
  </si>
  <si>
    <t>C412101321</t>
  </si>
  <si>
    <t xml:space="preserve">SMT GIDDAMMA W/O </t>
  </si>
  <si>
    <t>C412101322</t>
  </si>
  <si>
    <t xml:space="preserve">MONOHARA Y C S/O </t>
  </si>
  <si>
    <t>BELUR ROAD HASSAN</t>
  </si>
  <si>
    <t>C412101329</t>
  </si>
  <si>
    <t>C412101330</t>
  </si>
  <si>
    <t xml:space="preserve">PUTTASWAMY S/O </t>
  </si>
  <si>
    <t>C412101331</t>
  </si>
  <si>
    <t>C412101505</t>
  </si>
  <si>
    <t>VISHWANATH S/O</t>
  </si>
  <si>
    <t>C412101851</t>
  </si>
  <si>
    <t>C412101850</t>
  </si>
  <si>
    <t>SMT GANDHARI</t>
  </si>
  <si>
    <t>W/O SUDHARSHANKUMAR
YAREHALLI</t>
  </si>
  <si>
    <t>C412101852</t>
  </si>
  <si>
    <t>C412101853</t>
  </si>
  <si>
    <t>C416023885</t>
  </si>
  <si>
    <t>GLTP5</t>
  </si>
  <si>
    <t>KUBRA SAMAD</t>
  </si>
  <si>
    <t>W/O ABDUL SAMAD,HEGGADI HALLI</t>
  </si>
  <si>
    <t>HEGADEHALLI UDHL</t>
  </si>
  <si>
    <t>C416038329</t>
  </si>
  <si>
    <t>GLTP50</t>
  </si>
  <si>
    <t>DHARMESH</t>
  </si>
  <si>
    <t>S/O MANJEGOWDA,TIME SCHOOL OFFICE</t>
  </si>
  <si>
    <t>C412101854</t>
  </si>
  <si>
    <t>C412101855</t>
  </si>
  <si>
    <t xml:space="preserve">S YOGANNA </t>
  </si>
  <si>
    <t>S/O SIDDEGOWDA
UDDUR</t>
  </si>
  <si>
    <t>C412101856</t>
  </si>
  <si>
    <t>KAVISHKUMAR P U</t>
  </si>
  <si>
    <t>S/O VISHWAMURTHY 
BASAVESHWARA NAGARA</t>
  </si>
  <si>
    <t>BASAVESHVARANAGARA</t>
  </si>
  <si>
    <t>C412102038</t>
  </si>
  <si>
    <t>C412101858</t>
  </si>
  <si>
    <t>GLTP504</t>
  </si>
  <si>
    <t>Devarajegowda</t>
  </si>
  <si>
    <t>s/o Veeregowda
Manachanahalli</t>
  </si>
  <si>
    <t>manachanahalli</t>
  </si>
  <si>
    <t>C412101892</t>
  </si>
  <si>
    <t>C412101895</t>
  </si>
  <si>
    <t>C412101897</t>
  </si>
  <si>
    <t>C412102060</t>
  </si>
  <si>
    <t>C412101910</t>
  </si>
  <si>
    <t>NAGENDRA PRASAD</t>
  </si>
  <si>
    <t>S/O SWAMY
GUDDENAHALLI KOPPALU</t>
  </si>
  <si>
    <t>C416038327</t>
  </si>
  <si>
    <t>S/O MALLE GOWDA,GUDDENAHALLI</t>
  </si>
  <si>
    <t>C412101912</t>
  </si>
  <si>
    <t>C141210112</t>
  </si>
  <si>
    <t>BELUR ROAD L YAREHALLI</t>
  </si>
  <si>
    <t>C141210113</t>
  </si>
  <si>
    <t>C141210298</t>
  </si>
  <si>
    <t>SHRIDEVITHONDINA VAR</t>
  </si>
  <si>
    <t>W/O SHANTHAKUMARA, BASAVESHARA NAGARA</t>
  </si>
  <si>
    <t>C141210302</t>
  </si>
  <si>
    <t>C141210304</t>
  </si>
  <si>
    <t>C141210299</t>
  </si>
  <si>
    <t>MANICHANA HALLI</t>
  </si>
  <si>
    <t>C141210196</t>
  </si>
  <si>
    <t>C141210301</t>
  </si>
  <si>
    <t>C141210177</t>
  </si>
  <si>
    <t>W/O ANAND MANACHANAHALLI, BASAVESHVARA NAGARA</t>
  </si>
  <si>
    <t>C416038328</t>
  </si>
  <si>
    <t>GLTP52</t>
  </si>
  <si>
    <t>G A DHARMENDRA</t>
  </si>
  <si>
    <t>S/O LATE ANNEGOWDA,BANASHANKARI LEHOT</t>
  </si>
  <si>
    <t>C141210179</t>
  </si>
  <si>
    <t>C141210296</t>
  </si>
  <si>
    <t>C141210764</t>
  </si>
  <si>
    <t>C141210774</t>
  </si>
  <si>
    <t>C141210765</t>
  </si>
  <si>
    <t>C141210777</t>
  </si>
  <si>
    <t>C141210787</t>
  </si>
  <si>
    <t>C141210786</t>
  </si>
  <si>
    <t>C141210785</t>
  </si>
  <si>
    <t>C141210784</t>
  </si>
  <si>
    <t>C416043976</t>
  </si>
  <si>
    <t>GLTP53</t>
  </si>
  <si>
    <t>S/O RAJEGOWDA,MANACHANAHALLY</t>
  </si>
  <si>
    <t>C141210791</t>
  </si>
  <si>
    <t>C141210788</t>
  </si>
  <si>
    <t>DILEEP M K</t>
  </si>
  <si>
    <t>S/O KRISHNEGOWDA, BASAVESHWARA  NAGARA, MANACHANAHALLI</t>
  </si>
  <si>
    <t>C141210809</t>
  </si>
  <si>
    <t>C141211245</t>
  </si>
  <si>
    <t>C141210813</t>
  </si>
  <si>
    <t>C141211246</t>
  </si>
  <si>
    <t>KESHAVAMURTHI  H B</t>
  </si>
  <si>
    <t>C141211241</t>
  </si>
  <si>
    <t>ASHOKANAGARA GUDDENAHALLI</t>
  </si>
  <si>
    <t>C141210812</t>
  </si>
  <si>
    <t>PUSHAPA M T</t>
  </si>
  <si>
    <t>C141211449</t>
  </si>
  <si>
    <t>C141211504</t>
  </si>
  <si>
    <t>C416043977</t>
  </si>
  <si>
    <t>GLTP54</t>
  </si>
  <si>
    <t>S/O VENKATE GOWDA,BASAVEWARANAGARA</t>
  </si>
  <si>
    <t>C141211534</t>
  </si>
  <si>
    <t>N M BASAVARAJA</t>
  </si>
  <si>
    <t>C141211680</t>
  </si>
  <si>
    <t>C141211542</t>
  </si>
  <si>
    <t>C141211535</t>
  </si>
  <si>
    <t>MALALI GOWDA</t>
  </si>
  <si>
    <t>C141211541</t>
  </si>
  <si>
    <t>C141211699</t>
  </si>
  <si>
    <t>C141211696</t>
  </si>
  <si>
    <t>H R RAVI</t>
  </si>
  <si>
    <t>HUVINAHALLIKAVALU</t>
  </si>
  <si>
    <t>HOVINAHALLI KAVALU</t>
  </si>
  <si>
    <t>C141211697</t>
  </si>
  <si>
    <t>C141211698</t>
  </si>
  <si>
    <t>C141211931</t>
  </si>
  <si>
    <t>C141211948</t>
  </si>
  <si>
    <t>C141211952</t>
  </si>
  <si>
    <t>handinakere</t>
  </si>
  <si>
    <t>C141211953</t>
  </si>
  <si>
    <t>C141211949</t>
  </si>
  <si>
    <t>C141211955</t>
  </si>
  <si>
    <t>C141211956</t>
  </si>
  <si>
    <t>C141211957</t>
  </si>
  <si>
    <t>C141211945</t>
  </si>
  <si>
    <t>BASAVESHWARA NAGAR, GUDDENAHALLI</t>
  </si>
  <si>
    <t>C141211944</t>
  </si>
  <si>
    <t>C141211943</t>
  </si>
  <si>
    <t>C416043810</t>
  </si>
  <si>
    <t>GLTP56</t>
  </si>
  <si>
    <t>S/O MANJEGOWDA,MANACHANAHALLY HASSAN</t>
  </si>
  <si>
    <t>C141211947</t>
  </si>
  <si>
    <t>C141211946</t>
  </si>
  <si>
    <t>C141211981</t>
  </si>
  <si>
    <t>C141211979</t>
  </si>
  <si>
    <t>C141211977</t>
  </si>
  <si>
    <t>C141211975</t>
  </si>
  <si>
    <t>C141211972</t>
  </si>
  <si>
    <t>C141211969</t>
  </si>
  <si>
    <t>C141211974</t>
  </si>
  <si>
    <t>C141211982</t>
  </si>
  <si>
    <t>C416043936</t>
  </si>
  <si>
    <t>PROPOSED 66/11 KV  SUB STATION  MUSS</t>
  </si>
  <si>
    <t>M/S SOMESHWARA  ELCETRICAL,UGANE IN HOOVINAHALLY  KAVAL</t>
  </si>
  <si>
    <t>HOOVINA HALLI KAVALU WW</t>
  </si>
  <si>
    <t>C141212241</t>
  </si>
  <si>
    <t>G S SATHISH</t>
  </si>
  <si>
    <t>C141212111</t>
  </si>
  <si>
    <t>D C KRISHNA KUMAR</t>
  </si>
  <si>
    <t>SIDHARTHA LAYOUT</t>
  </si>
  <si>
    <t>C141212113</t>
  </si>
  <si>
    <t>M P KUMARASWAMY</t>
  </si>
  <si>
    <t>C141212112</t>
  </si>
  <si>
    <t>MADHURA  D T</t>
  </si>
  <si>
    <t>C141212238</t>
  </si>
  <si>
    <t>SHILPA D ASHOK</t>
  </si>
  <si>
    <t>C141212212</t>
  </si>
  <si>
    <t>DEVARAJEGOWDA</t>
  </si>
  <si>
    <t>MANACHANAHALLI, BASAVESHWARA NAGARA</t>
  </si>
  <si>
    <t>C141212239</t>
  </si>
  <si>
    <t>MUNIREDDY</t>
  </si>
  <si>
    <t>BASAVESHWARA BADAVANE</t>
  </si>
  <si>
    <t>C141212209</t>
  </si>
  <si>
    <t>C141212210</t>
  </si>
  <si>
    <t>N M BASAVARAJU</t>
  </si>
  <si>
    <t>C141212207</t>
  </si>
  <si>
    <t>C416043752</t>
  </si>
  <si>
    <t>GLTP58</t>
  </si>
  <si>
    <t>S/O K ADAPPA,BASAVESHWARANAGARA</t>
  </si>
  <si>
    <t>C141212208</t>
  </si>
  <si>
    <t>S LAKSHMI</t>
  </si>
  <si>
    <t>C141212432</t>
  </si>
  <si>
    <t>GEETHA</t>
  </si>
  <si>
    <t>C141212433</t>
  </si>
  <si>
    <t>ACHUTHA H C</t>
  </si>
  <si>
    <t>C141212431</t>
  </si>
  <si>
    <t>C141212441</t>
  </si>
  <si>
    <t>SANNENAHALLI</t>
  </si>
  <si>
    <t>C141212511</t>
  </si>
  <si>
    <t>KANTHARAJU</t>
  </si>
  <si>
    <t>BASAWESHWARANAGARA</t>
  </si>
  <si>
    <t>C141212510</t>
  </si>
  <si>
    <t>SACHIN</t>
  </si>
  <si>
    <t>C416043935</t>
  </si>
  <si>
    <t>GLTP59</t>
  </si>
  <si>
    <t>S/O KENEHE GOWDA,MANACHANAHALYY</t>
  </si>
  <si>
    <t>C416044028</t>
  </si>
  <si>
    <t>GLTP60</t>
  </si>
  <si>
    <t>S/O D T RAJAPPA,HANDINAKERE</t>
  </si>
  <si>
    <t>C416044231</t>
  </si>
  <si>
    <t>GLTP61</t>
  </si>
  <si>
    <t>BR MANJUNATH</t>
  </si>
  <si>
    <t>S/O RAMANNA H B,GUDDENAHALLY</t>
  </si>
  <si>
    <t>C416044234</t>
  </si>
  <si>
    <t>GLTP62</t>
  </si>
  <si>
    <t>S/O VENKATE GOWDA,MANACHANAHALLY</t>
  </si>
  <si>
    <t>C416044236</t>
  </si>
  <si>
    <t>GLTP63</t>
  </si>
  <si>
    <t>N G NALINAKSHI</t>
  </si>
  <si>
    <t>W/O SRINIVAS,HANDINAKERE</t>
  </si>
  <si>
    <t>C416044583</t>
  </si>
  <si>
    <t>GLTP64</t>
  </si>
  <si>
    <t>JAYESH</t>
  </si>
  <si>
    <t>S/O KULLAIAH,BASAVESHWARANAGARA</t>
  </si>
  <si>
    <t>C416044581</t>
  </si>
  <si>
    <t>GLTP65</t>
  </si>
  <si>
    <t>B S KUMARA</t>
  </si>
  <si>
    <t>S/O SIDDEGOWDA,GUDDENAHALLY</t>
  </si>
  <si>
    <t>C416044629</t>
  </si>
  <si>
    <t>GLTP66</t>
  </si>
  <si>
    <t>SRI PRASANNA GANAPATHI DEVALAYA,ASHOKANAGARA BADAVANE</t>
  </si>
  <si>
    <t>C416044628</t>
  </si>
  <si>
    <t>GLTP67</t>
  </si>
  <si>
    <t>DHARANI</t>
  </si>
  <si>
    <t>S/O PUTTEGOWDA,MANCHANAHALLY</t>
  </si>
  <si>
    <t>C416044775</t>
  </si>
  <si>
    <t>GLTP68</t>
  </si>
  <si>
    <t>S/O D T RAJAPPA,BASAVESHWERA NAGARA</t>
  </si>
  <si>
    <t>C416044848</t>
  </si>
  <si>
    <t>J M GOPALAKIRSHNA</t>
  </si>
  <si>
    <t>S/O MUDDHE GOWDA,MANCHANAHALLY</t>
  </si>
  <si>
    <t>C416044888</t>
  </si>
  <si>
    <t>GLTP70</t>
  </si>
  <si>
    <t>A N DEVARAJ</t>
  </si>
  <si>
    <t>S/O NARAYANASHETTY,ASHOK NAGARA</t>
  </si>
  <si>
    <t>C416044891</t>
  </si>
  <si>
    <t>GLTP71</t>
  </si>
  <si>
    <t>B S SHANKAR NAG</t>
  </si>
  <si>
    <t>S/O B N SUBRAMANNYA,BASAVESHWARANAGARA</t>
  </si>
  <si>
    <t>C416044969</t>
  </si>
  <si>
    <t>GAFFAR</t>
  </si>
  <si>
    <t>S/O ALI,BRUNDVANANAGARA DEVEGOWDANAGARA</t>
  </si>
  <si>
    <t>AGALA HALLI</t>
  </si>
  <si>
    <t>C416044892</t>
  </si>
  <si>
    <t>SHAKUL AHAMADD</t>
  </si>
  <si>
    <t>IBDANE NAGARA,HASSAN</t>
  </si>
  <si>
    <t>C416045525</t>
  </si>
  <si>
    <t>SUJITHKUMAR</t>
  </si>
  <si>
    <t>S/O  SAGANEGOWDA,MANACHANAHALLY</t>
  </si>
  <si>
    <t>C416045463</t>
  </si>
  <si>
    <t>GLTP75</t>
  </si>
  <si>
    <t>K J VARADARAJU</t>
  </si>
  <si>
    <t>S/O JAVAREGOWDA,ASHOKANAGARA</t>
  </si>
  <si>
    <t>C416045464</t>
  </si>
  <si>
    <t>GLTP76</t>
  </si>
  <si>
    <t>RAVIKUMAR</t>
  </si>
  <si>
    <t>S/O RAMACHANDRAGOWDA,MANACHANAGALLY</t>
  </si>
  <si>
    <t>C416045467</t>
  </si>
  <si>
    <t>GLTP77</t>
  </si>
  <si>
    <t>S/O LATE  KENCHEGOWDA,BSAVESWARA NAGARA</t>
  </si>
  <si>
    <t>C416045465</t>
  </si>
  <si>
    <t>GLTP78</t>
  </si>
  <si>
    <t>SURESH KUMAR</t>
  </si>
  <si>
    <t>S/O LARE LINGAPPAGOWDA,BELURROAD</t>
  </si>
  <si>
    <t>C416045691</t>
  </si>
  <si>
    <t>GLTP79</t>
  </si>
  <si>
    <t>S/O RAMEGOWDA,DEVARAYAPATTANA (K E B  KALYNAMANTTAPA  NEAR )</t>
  </si>
  <si>
    <t>C416045748</t>
  </si>
  <si>
    <t>GLTP80</t>
  </si>
  <si>
    <t>S/O SHIVAIAH,HANDINAKERE</t>
  </si>
  <si>
    <t>C416046924</t>
  </si>
  <si>
    <t>GLTP81</t>
  </si>
  <si>
    <t>LAKSHMI</t>
  </si>
  <si>
    <t>W/O MAHESHA H,BASAVESHWERA NAGARA</t>
  </si>
  <si>
    <t>C416046944</t>
  </si>
  <si>
    <t>TC DEEPA</t>
  </si>
  <si>
    <t>W/O UMASHANKAR,MANACHANAHALLY HASSAN</t>
  </si>
  <si>
    <t>C416046963</t>
  </si>
  <si>
    <t>GLTP83</t>
  </si>
  <si>
    <t>H C KRISHNA</t>
  </si>
  <si>
    <t>S/O CHIKKASHETTY,BASAVESHWARANAGARA</t>
  </si>
  <si>
    <t>C416046966</t>
  </si>
  <si>
    <t>GLTP84</t>
  </si>
  <si>
    <t>RAMAKRISHNA IYENGAR</t>
  </si>
  <si>
    <t>S/O VENKATACHAR,DODDAGADGAVAHALLY</t>
  </si>
  <si>
    <t>C416046965</t>
  </si>
  <si>
    <t>GLTP85</t>
  </si>
  <si>
    <t>C416046964</t>
  </si>
  <si>
    <t>GLTP86</t>
  </si>
  <si>
    <t>W/O DHARMENDRA,MANACHANAHALLY</t>
  </si>
  <si>
    <t>C416047738</t>
  </si>
  <si>
    <t>GLTP87</t>
  </si>
  <si>
    <t>DAYANAND</t>
  </si>
  <si>
    <t>S/O B M RAJU,GUDDENAHALLY</t>
  </si>
  <si>
    <t>C416047569</t>
  </si>
  <si>
    <t>GLTP88</t>
  </si>
  <si>
    <t>S/O PUTTE GOWDA,MANICHANA HALLI</t>
  </si>
  <si>
    <t>C416047733</t>
  </si>
  <si>
    <t>K M RAGHU</t>
  </si>
  <si>
    <t>S/O MALLESH GOWDA,MANACHANAHALLY</t>
  </si>
  <si>
    <t>C416047742</t>
  </si>
  <si>
    <t>GLTP90</t>
  </si>
  <si>
    <t>B NAGESH S/O MARU BASAPPA</t>
  </si>
  <si>
    <t>BASAVESHWRA NAGARA,HASSAN</t>
  </si>
  <si>
    <t>C416047892</t>
  </si>
  <si>
    <t>GLTP91</t>
  </si>
  <si>
    <t>W/O NARAYANA,CHINNANAHALLY</t>
  </si>
  <si>
    <t>C416047890</t>
  </si>
  <si>
    <t>GLTP92</t>
  </si>
  <si>
    <t>YATHIKALA K V</t>
  </si>
  <si>
    <t>W/O H R ACHCHUTHAMURTHI,BASAVESHVARAAGARA</t>
  </si>
  <si>
    <t>C416047929</t>
  </si>
  <si>
    <t>GLTP93</t>
  </si>
  <si>
    <t>KM PARAMESH</t>
  </si>
  <si>
    <t>LAKSHMIPURA,LAKSHMIPURA</t>
  </si>
  <si>
    <t>C416047935</t>
  </si>
  <si>
    <t>GLTP94</t>
  </si>
  <si>
    <t>SRIDHARA N R</t>
  </si>
  <si>
    <t>BASAVESHVARA NAGARA,BASAVESHVARA NAGARA</t>
  </si>
  <si>
    <t>C416048111</t>
  </si>
  <si>
    <t>K H KUMARA</t>
  </si>
  <si>
    <t>S/O HANUMANTHE GOWDA,GUDDENAHALLI</t>
  </si>
  <si>
    <t>C416048151</t>
  </si>
  <si>
    <t>GLTP96</t>
  </si>
  <si>
    <t>CHIRANTHAN P H</t>
  </si>
  <si>
    <t>S/O KUMARASWAMY,VIDHYNAGARA</t>
  </si>
  <si>
    <t>C416048433</t>
  </si>
  <si>
    <t>W/O H G NARAYANA,HOSUR</t>
  </si>
  <si>
    <t>C416048451</t>
  </si>
  <si>
    <t>C416048472</t>
  </si>
  <si>
    <t>GLTP99</t>
  </si>
  <si>
    <t>B V NAVEEN</t>
  </si>
  <si>
    <t>S/O VENKATESH,BASAVESHWARA NAGARA HASSAN</t>
  </si>
  <si>
    <t>OLD</t>
  </si>
  <si>
    <t>GLTP6</t>
  </si>
  <si>
    <t>GLTP7</t>
  </si>
  <si>
    <t>GLTP8</t>
  </si>
  <si>
    <t>GLTP9</t>
  </si>
  <si>
    <t>GLTP55</t>
  </si>
  <si>
    <t>25-12-2012</t>
  </si>
  <si>
    <t>25-02-2013</t>
  </si>
  <si>
    <t>05-04-2013</t>
  </si>
  <si>
    <t>29-06-2013</t>
  </si>
  <si>
    <t>22-07-2014</t>
  </si>
  <si>
    <t>28-02-2015</t>
  </si>
  <si>
    <t>06-03-2015</t>
  </si>
  <si>
    <t>17-03-2015</t>
  </si>
  <si>
    <t>16-05-2015</t>
  </si>
  <si>
    <t>10-08-2015</t>
  </si>
  <si>
    <t>21-10-2015</t>
  </si>
  <si>
    <t>19-11-2015</t>
  </si>
  <si>
    <t>04-12-2015</t>
  </si>
  <si>
    <t>10-12-2015</t>
  </si>
  <si>
    <t>28-12-2015</t>
  </si>
  <si>
    <t>04-01-2016</t>
  </si>
  <si>
    <t>06-02-2016</t>
  </si>
  <si>
    <t>22-02-2016</t>
  </si>
  <si>
    <t>27-02-2016</t>
  </si>
  <si>
    <t>01-03-2016</t>
  </si>
  <si>
    <t>02-04-2016</t>
  </si>
  <si>
    <t>11-04-2016</t>
  </si>
  <si>
    <t>01-05-2016</t>
  </si>
  <si>
    <t>13-05-2016</t>
  </si>
  <si>
    <t>08-06-2016</t>
  </si>
  <si>
    <t>23-06-2016</t>
  </si>
  <si>
    <t>29-07-2016</t>
  </si>
  <si>
    <t>29-09-2016</t>
  </si>
  <si>
    <t>13-10-2016</t>
  </si>
  <si>
    <t>28-10-2016</t>
  </si>
  <si>
    <t>03-11-2016</t>
  </si>
  <si>
    <t>21-11-2016</t>
  </si>
  <si>
    <t>24-11-2016</t>
  </si>
  <si>
    <t>30-11-2016</t>
  </si>
  <si>
    <t>09-12-2016</t>
  </si>
  <si>
    <t>28-12-2016</t>
  </si>
  <si>
    <t>03-01-2017</t>
  </si>
  <si>
    <t>09-01-2017</t>
  </si>
  <si>
    <t>23-01-2017</t>
  </si>
  <si>
    <t>25-02-2017</t>
  </si>
  <si>
    <t>13-03-2017</t>
  </si>
  <si>
    <t>10-04-2017</t>
  </si>
  <si>
    <t>26-04-2017</t>
  </si>
  <si>
    <t>12-05-2017</t>
  </si>
  <si>
    <t>07-06-2017</t>
  </si>
  <si>
    <t>10-06-2017</t>
  </si>
  <si>
    <t>08-08-2017</t>
  </si>
  <si>
    <t>13-09-2017</t>
  </si>
  <si>
    <t>16-10-2017</t>
  </si>
  <si>
    <t>23-10-2017</t>
  </si>
  <si>
    <t>25-10-2017</t>
  </si>
  <si>
    <t>18-11-2017</t>
  </si>
  <si>
    <t>30-11-2017</t>
  </si>
  <si>
    <t>04-11-2017</t>
  </si>
  <si>
    <t>21-01-2018</t>
  </si>
  <si>
    <t>09-02-2018</t>
  </si>
  <si>
    <t>17-02-2018</t>
  </si>
  <si>
    <t>23-02-2018</t>
  </si>
  <si>
    <t>12-03-2018</t>
  </si>
  <si>
    <t>23-03-2018</t>
  </si>
  <si>
    <t>24-03-2018</t>
  </si>
  <si>
    <t>07-04-2018</t>
  </si>
  <si>
    <t>11-04-2018</t>
  </si>
  <si>
    <t>23-04-2018</t>
  </si>
  <si>
    <t>10-05-2018</t>
  </si>
  <si>
    <t>29-05-2018</t>
  </si>
  <si>
    <t>16-06-2018</t>
  </si>
  <si>
    <t>19-06-2018</t>
  </si>
  <si>
    <t>28-06-2018</t>
  </si>
  <si>
    <t>12-07-2018</t>
  </si>
  <si>
    <t>16-07-2018</t>
  </si>
  <si>
    <t>28-07-2018</t>
  </si>
  <si>
    <t>04-08-2018</t>
  </si>
  <si>
    <t>17-09-2018</t>
  </si>
  <si>
    <t>03-10-2018</t>
  </si>
  <si>
    <t>05-10-2018</t>
  </si>
  <si>
    <t>09-10-2018</t>
  </si>
  <si>
    <t>25-10-2018</t>
  </si>
  <si>
    <t>23-12-2018</t>
  </si>
  <si>
    <t>21-12-2018</t>
  </si>
  <si>
    <t>22-11-2018</t>
  </si>
  <si>
    <t>02-12-2018</t>
  </si>
  <si>
    <t>16-12-2018</t>
  </si>
  <si>
    <t>02-01-2019</t>
  </si>
  <si>
    <t>12-01-2019</t>
  </si>
  <si>
    <t>16-01-2019</t>
  </si>
  <si>
    <t>12-02-2019</t>
  </si>
  <si>
    <t>04-02-2019</t>
  </si>
  <si>
    <t>18-02-2019</t>
  </si>
  <si>
    <t>28-02-2019</t>
  </si>
  <si>
    <t>02-03-2019</t>
  </si>
  <si>
    <t>21-01-2019</t>
  </si>
  <si>
    <t>14-03-2019</t>
  </si>
  <si>
    <t>18-03-2019</t>
  </si>
  <si>
    <t>27-03-2019</t>
  </si>
  <si>
    <t>03-04-2019</t>
  </si>
  <si>
    <t>05-04-2019</t>
  </si>
  <si>
    <t>16-04-2019</t>
  </si>
  <si>
    <t>22-04-2019</t>
  </si>
  <si>
    <t>24-04-2019</t>
  </si>
  <si>
    <t>06-05-2019</t>
  </si>
  <si>
    <t>15-05-2019</t>
  </si>
  <si>
    <t>27-05-2019</t>
  </si>
  <si>
    <t>01-06-2019</t>
  </si>
  <si>
    <t>15-06-2019</t>
  </si>
  <si>
    <t>17-06-2019</t>
  </si>
  <si>
    <t>24-06-2019</t>
  </si>
  <si>
    <t>26-06-2019</t>
  </si>
  <si>
    <t>04-07-2019</t>
  </si>
  <si>
    <t>12-07-2019</t>
  </si>
  <si>
    <t>07-08-2019</t>
  </si>
  <si>
    <t>23-08-2019</t>
  </si>
  <si>
    <t>07-09-2019</t>
  </si>
  <si>
    <t>03-10-2019</t>
  </si>
  <si>
    <t>17-10-2019</t>
  </si>
  <si>
    <t>25-10-2019</t>
  </si>
  <si>
    <t>02-11-2019</t>
  </si>
  <si>
    <t>18-11-2019</t>
  </si>
  <si>
    <t>19-11-2019</t>
  </si>
  <si>
    <t>25-11-2019</t>
  </si>
  <si>
    <t>30-11-2019</t>
  </si>
  <si>
    <t>04-12-2019</t>
  </si>
  <si>
    <t>05-12-2019</t>
  </si>
  <si>
    <t>11-12-2019</t>
  </si>
  <si>
    <t>19-12-2019</t>
  </si>
  <si>
    <t>20-12-2019</t>
  </si>
  <si>
    <t>24-12-2019</t>
  </si>
  <si>
    <t>30-12-2019</t>
  </si>
  <si>
    <t>01-01-2020</t>
  </si>
  <si>
    <t>09-01-2020</t>
  </si>
  <si>
    <t>02-01-2020</t>
  </si>
  <si>
    <t>01-02-2020</t>
  </si>
  <si>
    <t>10-02-2020</t>
  </si>
  <si>
    <t>12-02-2020</t>
  </si>
  <si>
    <t>13-02-2020</t>
  </si>
  <si>
    <t>17-02-2020</t>
  </si>
  <si>
    <t>24-02-2020</t>
  </si>
  <si>
    <t>26-02-2020</t>
  </si>
  <si>
    <t>27-02-2020</t>
  </si>
  <si>
    <t>03-03-2020</t>
  </si>
  <si>
    <t>08-03-2020</t>
  </si>
  <si>
    <t>10-03-2020</t>
  </si>
  <si>
    <t>16-03-2020</t>
  </si>
  <si>
    <t>20-03-2020</t>
  </si>
  <si>
    <t>08-05-2020</t>
  </si>
  <si>
    <t>11-05-2020</t>
  </si>
  <si>
    <t>13-05-2020</t>
  </si>
  <si>
    <t>14-05-2020</t>
  </si>
  <si>
    <t>16-05-2020</t>
  </si>
  <si>
    <t>21-05-2020</t>
  </si>
  <si>
    <t>23-05-2020</t>
  </si>
  <si>
    <t>16-06-2020</t>
  </si>
  <si>
    <t>26-06-2020</t>
  </si>
  <si>
    <t>06-07-2020</t>
  </si>
  <si>
    <t>09-07-2020</t>
  </si>
  <si>
    <t>21-07-2020</t>
  </si>
  <si>
    <t>03-08-2020</t>
  </si>
  <si>
    <t>14-08-2020</t>
  </si>
  <si>
    <t>16-08-2020</t>
  </si>
  <si>
    <t>20-08-2020</t>
  </si>
  <si>
    <t>21-08-2020</t>
  </si>
  <si>
    <t>02-09-2020</t>
  </si>
  <si>
    <t>10-09-2020</t>
  </si>
  <si>
    <t>14-09-2020</t>
  </si>
  <si>
    <t>21-09-2020</t>
  </si>
  <si>
    <t>25-09-2020</t>
  </si>
  <si>
    <t>05-10-2020</t>
  </si>
  <si>
    <t>19-10-2020</t>
  </si>
  <si>
    <t>06-11-2020</t>
  </si>
  <si>
    <t>15-11-2020</t>
  </si>
  <si>
    <t>21-11-2020</t>
  </si>
  <si>
    <t>24-11-2020</t>
  </si>
  <si>
    <t>27-11-2020</t>
  </si>
  <si>
    <t>04-12-2020</t>
  </si>
  <si>
    <t>07-12-2020</t>
  </si>
  <si>
    <t>05-12-2020</t>
  </si>
  <si>
    <t>11-12-2020</t>
  </si>
  <si>
    <t>14-12-2020</t>
  </si>
  <si>
    <t>17-12-2020</t>
  </si>
  <si>
    <t>18-12-2020</t>
  </si>
  <si>
    <t>19-12-2020</t>
  </si>
  <si>
    <t>23-12-2020</t>
  </si>
  <si>
    <t>24-12-2020</t>
  </si>
  <si>
    <t>28-12-2020</t>
  </si>
  <si>
    <t>30-12-2020</t>
  </si>
  <si>
    <t>04-01-2021</t>
  </si>
  <si>
    <t>01-02-2021</t>
  </si>
  <si>
    <t>15-02-2021</t>
  </si>
  <si>
    <t>18-02-2021</t>
  </si>
  <si>
    <t>01-03-2021</t>
  </si>
  <si>
    <t>08-03-2021</t>
  </si>
  <si>
    <t>15-03-2021</t>
  </si>
  <si>
    <t>18-03-2021</t>
  </si>
  <si>
    <t>19-03-2021</t>
  </si>
  <si>
    <t>20-03-2021</t>
  </si>
  <si>
    <t>21-03-2021</t>
  </si>
  <si>
    <t>29-03-2021</t>
  </si>
  <si>
    <t>01-04-2021</t>
  </si>
  <si>
    <t>07-04-2021</t>
  </si>
  <si>
    <t>23-04-2021</t>
  </si>
  <si>
    <t>10-05-2021</t>
  </si>
  <si>
    <t>13-05-2021</t>
  </si>
  <si>
    <t>20-05-2021</t>
  </si>
  <si>
    <t>25-05-2021</t>
  </si>
  <si>
    <t>12-06-2021</t>
  </si>
  <si>
    <t>28-06-2021</t>
  </si>
  <si>
    <t>03-07-2021</t>
  </si>
  <si>
    <t>05-07-2021</t>
  </si>
  <si>
    <t>07-07-2021</t>
  </si>
  <si>
    <t>08-07-2021</t>
  </si>
  <si>
    <t>13-07-2021</t>
  </si>
  <si>
    <t>14-07-2021</t>
  </si>
  <si>
    <t>15-05-2022</t>
  </si>
  <si>
    <t>22-05-2022</t>
  </si>
  <si>
    <t>20-07-2022</t>
  </si>
  <si>
    <t>21-07-2022</t>
  </si>
  <si>
    <t>25-07-2022</t>
  </si>
  <si>
    <t>30-07-2022</t>
  </si>
  <si>
    <t>02-08-2022</t>
  </si>
  <si>
    <t>12-08-2022</t>
  </si>
  <si>
    <t>18-08-2022</t>
  </si>
  <si>
    <t>01-09-2022</t>
  </si>
  <si>
    <t>17-09-2022</t>
  </si>
  <si>
    <t>20-08-2022</t>
  </si>
  <si>
    <t>20-09-2022</t>
  </si>
  <si>
    <t>25-09-2022</t>
  </si>
  <si>
    <t>01-10-2022</t>
  </si>
  <si>
    <t>10-10-2022</t>
  </si>
  <si>
    <t>15-10-2022</t>
  </si>
  <si>
    <t>coll</t>
  </si>
  <si>
    <t>4160100287135</t>
  </si>
  <si>
    <t>03-NOV-2022</t>
  </si>
  <si>
    <t>4160100289138</t>
  </si>
  <si>
    <t>15-NOV-2022</t>
  </si>
  <si>
    <t>4160100287471</t>
  </si>
  <si>
    <t>07-NOV-2022</t>
  </si>
  <si>
    <t>4160100288756</t>
  </si>
  <si>
    <t>14-NOV-2022</t>
  </si>
  <si>
    <t>4160100291086</t>
  </si>
  <si>
    <t>25-NOV-2022</t>
  </si>
  <si>
    <t>4160100291049</t>
  </si>
  <si>
    <t>4160100287415</t>
  </si>
  <si>
    <t>05-NOV-2022</t>
  </si>
  <si>
    <t>4160100290775</t>
  </si>
  <si>
    <t>23-NOV-2022</t>
  </si>
  <si>
    <t>4160100287084</t>
  </si>
  <si>
    <t>02-NOV-2022</t>
  </si>
  <si>
    <t>4160100291549</t>
  </si>
  <si>
    <t>28-NOV-2022</t>
  </si>
  <si>
    <t>4160100290108</t>
  </si>
  <si>
    <t>19-NOV-2022</t>
  </si>
  <si>
    <t>4160100287017</t>
  </si>
  <si>
    <t>4160100287299</t>
  </si>
  <si>
    <t>04-NOV-2022</t>
  </si>
  <si>
    <t>4160100288799</t>
  </si>
  <si>
    <t>4160100289306</t>
  </si>
  <si>
    <t>16-NOV-2022</t>
  </si>
  <si>
    <t>4160100287193</t>
  </si>
  <si>
    <t>4160100288988</t>
  </si>
  <si>
    <t>4160100290301</t>
  </si>
  <si>
    <t>21-NOV-2022</t>
  </si>
  <si>
    <t>4160100290490</t>
  </si>
  <si>
    <t>22-NOV-2022</t>
  </si>
  <si>
    <t>4160100290253</t>
  </si>
  <si>
    <t>4160100291686</t>
  </si>
  <si>
    <t>4160100290305</t>
  </si>
  <si>
    <t>4160100287125</t>
  </si>
  <si>
    <t>4160100288742</t>
  </si>
  <si>
    <t>4160100290755</t>
  </si>
  <si>
    <t>4160100287018</t>
  </si>
  <si>
    <t>4160100288023</t>
  </si>
  <si>
    <t>09-NOV-2022</t>
  </si>
  <si>
    <t>4160100287696</t>
  </si>
  <si>
    <t>08-NOV-2022</t>
  </si>
  <si>
    <t>4160100287695</t>
  </si>
  <si>
    <t>4160100287826</t>
  </si>
  <si>
    <t>4160100288271</t>
  </si>
  <si>
    <t>10-NOV-2022</t>
  </si>
  <si>
    <t>4160100291636</t>
  </si>
  <si>
    <t>4160100291150</t>
  </si>
  <si>
    <t>4160100291535</t>
  </si>
  <si>
    <t>4160100287353</t>
  </si>
  <si>
    <t>4160100287030</t>
  </si>
  <si>
    <t>4160100291516</t>
  </si>
  <si>
    <t>4160100287032</t>
  </si>
  <si>
    <t>4160100291679</t>
  </si>
  <si>
    <t>4160100291563</t>
  </si>
  <si>
    <t>4160100291514</t>
  </si>
  <si>
    <t>4160100287942</t>
  </si>
  <si>
    <t>4160100288039</t>
  </si>
  <si>
    <t>4160100289276</t>
  </si>
  <si>
    <t>4160100291551</t>
  </si>
  <si>
    <t>4160100290706</t>
  </si>
  <si>
    <t>4160100291480</t>
  </si>
  <si>
    <t>4160100287059</t>
  </si>
  <si>
    <t>1412101003230</t>
  </si>
  <si>
    <t>4160100287578</t>
  </si>
  <si>
    <t>4160100287772</t>
  </si>
  <si>
    <t>4160100287648</t>
  </si>
  <si>
    <t>4160100287646</t>
  </si>
  <si>
    <t>4160100287735</t>
  </si>
  <si>
    <t>4160100290946</t>
  </si>
  <si>
    <t>24-NOV-2022</t>
  </si>
  <si>
    <t>4160100289905</t>
  </si>
  <si>
    <t>18-NOV-2022</t>
  </si>
  <si>
    <t>4160100291632</t>
  </si>
  <si>
    <t>4160100287033</t>
  </si>
  <si>
    <t>4160100287770</t>
  </si>
  <si>
    <t>4160100287773</t>
  </si>
  <si>
    <t>4160100291104</t>
  </si>
  <si>
    <t>4160100291016</t>
  </si>
  <si>
    <t>4160100291654</t>
  </si>
  <si>
    <t>4160100291483</t>
  </si>
  <si>
    <t>4160100287698</t>
  </si>
  <si>
    <t>4160100287645</t>
  </si>
  <si>
    <t>4160100287828</t>
  </si>
  <si>
    <t>4160100289179</t>
  </si>
  <si>
    <t>4160100288615</t>
  </si>
  <si>
    <t>4160100288810</t>
  </si>
  <si>
    <t>4160100288041</t>
  </si>
  <si>
    <t>4160100288061</t>
  </si>
  <si>
    <t>4160100289567</t>
  </si>
  <si>
    <t>17-NOV-2022</t>
  </si>
  <si>
    <t>1412101003323</t>
  </si>
  <si>
    <t>4160100291486</t>
  </si>
  <si>
    <t>4160100290493</t>
  </si>
  <si>
    <t>4160100290518</t>
  </si>
  <si>
    <t>4160100286968</t>
  </si>
  <si>
    <t>4160100287197</t>
  </si>
  <si>
    <t>4160100287335</t>
  </si>
  <si>
    <t>4160100287179</t>
  </si>
  <si>
    <t>4160100287202</t>
  </si>
  <si>
    <t>4160100288281</t>
  </si>
  <si>
    <t>4160100288200</t>
  </si>
  <si>
    <t>4160100290496</t>
  </si>
  <si>
    <t>4160100290719</t>
  </si>
  <si>
    <t>4160100288565</t>
  </si>
  <si>
    <t>4160100288827</t>
  </si>
  <si>
    <t>4160100289291</t>
  </si>
  <si>
    <t>4160100288211</t>
  </si>
  <si>
    <t>4160100288917</t>
  </si>
  <si>
    <t>4160100288489</t>
  </si>
  <si>
    <t>4160100289856</t>
  </si>
  <si>
    <t>4160100291123</t>
  </si>
  <si>
    <t>4160100291157</t>
  </si>
  <si>
    <t>4160100288802</t>
  </si>
  <si>
    <t>WEEK</t>
  </si>
  <si>
    <t>BMD</t>
  </si>
  <si>
    <t>DBMD</t>
  </si>
  <si>
    <t xml:space="preserve">DEMAND </t>
  </si>
  <si>
    <t>S/O RANGEGOWDA</t>
  </si>
  <si>
    <t>W/O RAMESH</t>
  </si>
  <si>
    <t>S/O BOREGOWDA</t>
  </si>
  <si>
    <t>s/o ramegowda</t>
  </si>
  <si>
    <t>S/O JAVAREGOWDA</t>
  </si>
  <si>
    <t>S/O KALEGOWDA</t>
  </si>
  <si>
    <t>S/O KRISHNE GOWDA</t>
  </si>
  <si>
    <t>S/O KRISHNEGOWDA</t>
  </si>
  <si>
    <t>S/O SHIVALINGAPPA</t>
  </si>
  <si>
    <t>S/O LATE RANGE GOWDA</t>
  </si>
  <si>
    <t>DEVARAYAPATNA</t>
  </si>
  <si>
    <t>HANUMANTHAPURA</t>
  </si>
  <si>
    <t>S/O MANJEGOWDA</t>
  </si>
  <si>
    <t>S/O SHIVAIAH</t>
  </si>
  <si>
    <t>DODDAMANDIGANAHALLI L</t>
  </si>
  <si>
    <t>S/O HONNE GOWDA</t>
  </si>
  <si>
    <t>S/O MUDDEGOWDA</t>
  </si>
  <si>
    <t>S/O CHIKKEGOWDA</t>
  </si>
  <si>
    <t>S/O SUBRAMANYA</t>
  </si>
  <si>
    <t>S/O THIMMEGOWDA</t>
  </si>
  <si>
    <t>S/O SANNEGOWDA</t>
  </si>
  <si>
    <t>S/O ANNEGOWDA</t>
  </si>
  <si>
    <t>S/O VENKATEGOWDA</t>
  </si>
  <si>
    <t>S/O PUTTEGOWDA</t>
  </si>
  <si>
    <t>W/O NARAYANA</t>
  </si>
  <si>
    <t>S/O MALLE GOWDA</t>
  </si>
  <si>
    <t>S/O BASAVE GOWDA</t>
  </si>
  <si>
    <t>S/O VENKATESH</t>
  </si>
  <si>
    <t>S/O RAJEGOWDA</t>
  </si>
  <si>
    <t>W/O KUMAR</t>
  </si>
  <si>
    <t>W/O UMASHANKAR</t>
  </si>
  <si>
    <t>MANACHANAHALLY HASSAN</t>
  </si>
  <si>
    <t>S/O MALLESH GOWDA</t>
  </si>
  <si>
    <t>k h kumara</t>
  </si>
  <si>
    <t>s/o hanumanthe gowda</t>
  </si>
  <si>
    <t xml:space="preserve">sujatha narayana </t>
  </si>
  <si>
    <t>w/o h g narayana</t>
  </si>
  <si>
    <t>s r lakshmana</t>
  </si>
  <si>
    <t>VISHVANATH SHETTI</t>
  </si>
  <si>
    <t>S/O GOVINDHA SHETTI</t>
  </si>
  <si>
    <t>S/O YD PUTTASWAMIGOWDA</t>
  </si>
  <si>
    <t>nagaraju</t>
  </si>
  <si>
    <t>s/o lakkaiah</t>
  </si>
  <si>
    <t xml:space="preserve">AMRUTHA CONSTRASTION </t>
  </si>
  <si>
    <t>LAKSHMIPURA</t>
  </si>
  <si>
    <t>M/S SOMESHWARA  ELCETRICAL</t>
  </si>
  <si>
    <t>S/O MUDDHE GOWDA</t>
  </si>
  <si>
    <t>S/O ALI</t>
  </si>
  <si>
    <t>SHAKUL AHAMAD</t>
  </si>
  <si>
    <t>IBDANI</t>
  </si>
  <si>
    <t>S/O  SAGANEGOWDA</t>
  </si>
  <si>
    <t>s/o kalaiah</t>
  </si>
  <si>
    <t>S/O NARASIMMANAIDU</t>
  </si>
  <si>
    <t>b t shankare gowda</t>
  </si>
  <si>
    <t>s/o thimme gowda</t>
  </si>
  <si>
    <t>S/O H R DODDAIAH</t>
  </si>
  <si>
    <t>S/O KENGAPPA</t>
  </si>
  <si>
    <t>W/O LATE NANJAIAH</t>
  </si>
  <si>
    <t>S/O KADARANAYAKA</t>
  </si>
  <si>
    <t>S/O BASHASAB</t>
  </si>
  <si>
    <t>S/O LATE MUDDE GOWDA</t>
  </si>
  <si>
    <t xml:space="preserve">HH NAGARAJA </t>
  </si>
  <si>
    <t>W/O KJ VARADARAJU</t>
  </si>
  <si>
    <t xml:space="preserve">NAGARAJU </t>
  </si>
  <si>
    <t>S/O KALAIAH</t>
  </si>
  <si>
    <t>W/O H S NARAYANA</t>
  </si>
  <si>
    <t>CHINENAHALLI</t>
  </si>
  <si>
    <t>S/O G R SHRINIVASAIAH</t>
  </si>
  <si>
    <t>S/O SUBBE GOWDA</t>
  </si>
  <si>
    <t>AREKAL HOSAHALLI</t>
  </si>
  <si>
    <t>MANACHANAHALLY, BELUR ROAD</t>
  </si>
  <si>
    <t>r kumar</t>
  </si>
  <si>
    <t>late rangappa</t>
  </si>
  <si>
    <t>manichanahally</t>
  </si>
  <si>
    <t>S/O RUDRAPPA</t>
  </si>
  <si>
    <t>IBBANNE</t>
  </si>
  <si>
    <t>ASHOKNAGARA HASSAN</t>
  </si>
  <si>
    <t>W/O KARIYAIAH</t>
  </si>
  <si>
    <t>ANUGANALU</t>
  </si>
  <si>
    <t>B  CHANDRA SHEKHARA</t>
  </si>
  <si>
    <t>S/O LATE BASAVE GOWDA</t>
  </si>
  <si>
    <t>S/O CHALUVE GOWDA</t>
  </si>
  <si>
    <t>S/O LATE CHANNAPPA GOWDA</t>
  </si>
  <si>
    <t>S/O LATE DYAVAIAH</t>
  </si>
  <si>
    <t>H KAVALU  HASSAN</t>
  </si>
  <si>
    <t>W/O SRINIVASA R</t>
  </si>
  <si>
    <t>S/O MAHAMAD SAMI</t>
  </si>
  <si>
    <t>S/O HANUMANTHE GOWDA</t>
  </si>
  <si>
    <t>W/O KRISHNE GOWDA</t>
  </si>
  <si>
    <t>S/O EREPPA SHETTY</t>
  </si>
  <si>
    <t>INDAIN OIL CORPORATION LIMITED</t>
  </si>
  <si>
    <t>W/O C S SUNDARESH</t>
  </si>
  <si>
    <t xml:space="preserve">W/O MANJEGOWDRU D M </t>
  </si>
  <si>
    <t>W/O KASIF</t>
  </si>
  <si>
    <t>W/O LATE SHETTYGOWDA</t>
  </si>
  <si>
    <t>W/O H N SOMASHEKHAR</t>
  </si>
  <si>
    <t>S/O RANGEGOWDA M D</t>
  </si>
  <si>
    <t>S/O SIDDABASAVEGOWDA</t>
  </si>
  <si>
    <t>W/O B H MOHAN KUMAR</t>
  </si>
  <si>
    <t>W/O HALAGEGOWDA</t>
  </si>
  <si>
    <t>W/O H R ACCHUTHA MURTHI</t>
  </si>
  <si>
    <t>W/O LATE KENCHEGOWDA</t>
  </si>
  <si>
    <t>S/O M P RUDRAPPA</t>
  </si>
  <si>
    <t>S/O K MOHAMMAD LIYAS</t>
  </si>
  <si>
    <t>W/O MEHABHOB PASHA</t>
  </si>
  <si>
    <t>0,MANACHANAHALLI</t>
  </si>
  <si>
    <t>0,MANACHANAHALLI,0</t>
  </si>
  <si>
    <t>0,MANACHANAHALLI BADAVANE</t>
  </si>
  <si>
    <t>0,MANACHANAHALLI BADAVANE,0</t>
  </si>
  <si>
    <t>S/O C B LINGARAJU</t>
  </si>
  <si>
    <t>S/O  SHIVEGOWDA</t>
  </si>
  <si>
    <t>S/O P K KUMAR SWAMY</t>
  </si>
  <si>
    <t>S/O DR.JANARDHAN</t>
  </si>
  <si>
    <t>S/O H T MALLESHA</t>
  </si>
  <si>
    <t>S/O LT ANIL P BHATTA</t>
  </si>
  <si>
    <t>S/O THOPEGOWDA</t>
  </si>
  <si>
    <t>W/O M SUNIL</t>
  </si>
  <si>
    <t>S/O GUNDAPPA</t>
  </si>
  <si>
    <t>W/O MOHAN KUMAR</t>
  </si>
  <si>
    <t>S/O K THIMMEGOWDA</t>
  </si>
  <si>
    <t>S/O MUNAVAR HUSAIN</t>
  </si>
  <si>
    <t>W/O PRAKASHA</t>
  </si>
  <si>
    <t>S/O DEVAPPA URF DEVEGOWDA</t>
  </si>
  <si>
    <t>m r lokesh</t>
  </si>
  <si>
    <t>s/o range gowda</t>
  </si>
  <si>
    <t>S/O SHIVAPPA NAYAK</t>
  </si>
  <si>
    <t xml:space="preserve">S/O ANNEGOWDA </t>
  </si>
  <si>
    <t>S/O N H GUNDAPPA</t>
  </si>
  <si>
    <t>S/O LATE DEVARAJ H B</t>
  </si>
  <si>
    <t>W/O LATE GURURAJU</t>
  </si>
  <si>
    <t xml:space="preserve">W/O NANDEESH H N </t>
  </si>
  <si>
    <t>S/O S N BASAVARAJU</t>
  </si>
  <si>
    <t>S/O MALLA SHETTY</t>
  </si>
  <si>
    <t>S/O RUDRAYYA</t>
  </si>
  <si>
    <t>S/O IYYANNE GOWDA</t>
  </si>
  <si>
    <t>S/O NANJAPPA</t>
  </si>
  <si>
    <t>0,DEVARAYAPATTANA</t>
  </si>
  <si>
    <t>0,DEVARAYAPATTANA,0</t>
  </si>
  <si>
    <t>S/O LAT PAPE GOWDA</t>
  </si>
  <si>
    <t>S/O LT MANJEGOWDA</t>
  </si>
  <si>
    <t>W/O SATYANARAYANA</t>
  </si>
  <si>
    <t>W/O JAYARAM</t>
  </si>
  <si>
    <t>S/O MANJE GOWDA</t>
  </si>
  <si>
    <t>P W D CONTRACT HASSAN</t>
  </si>
  <si>
    <t>S/O LATE CHANDREGOWDA</t>
  </si>
  <si>
    <t>W/O KEMPEGOWDA</t>
  </si>
  <si>
    <t>W/O SHIVA H D</t>
  </si>
  <si>
    <t>S/O VISHWANATH RAO</t>
  </si>
  <si>
    <t>S/O KENCHASHETTY</t>
  </si>
  <si>
    <t>v k sathish</t>
  </si>
  <si>
    <t>s/o kalegowda</t>
  </si>
  <si>
    <t>W/O SATHYANARAYANA</t>
  </si>
  <si>
    <t>W/O JAVAREGOWDA</t>
  </si>
  <si>
    <t>W/O PUTTASWAMY GOWDA</t>
  </si>
  <si>
    <t>S/O SINGRI GOWDA</t>
  </si>
  <si>
    <t>W/O JAYLAKSHMI</t>
  </si>
  <si>
    <t>S/O LATE MUDDEGOWDA</t>
  </si>
  <si>
    <t>S/O LATE SHIVAIAH A E</t>
  </si>
  <si>
    <t>S/O NAGANNA</t>
  </si>
  <si>
    <t>W/O VENKATEGOWDA</t>
  </si>
  <si>
    <t>S/O H S VENKATESHA MURTHI</t>
  </si>
  <si>
    <t>S/O LATE BASAVEGOWDA</t>
  </si>
  <si>
    <t>S/O MALAPPA</t>
  </si>
  <si>
    <t>W/O PUTTARAJ</t>
  </si>
  <si>
    <t>S/O LATE CHALUVEGOWDA</t>
  </si>
  <si>
    <t>S/O EREGOWDA</t>
  </si>
  <si>
    <t>S/O RANGEGOWDA H R</t>
  </si>
  <si>
    <t>S/O LATE MANJEGOWDA</t>
  </si>
  <si>
    <t>BASAVESHWAR NAGAR</t>
  </si>
  <si>
    <t>S/O DASEGOWDA</t>
  </si>
  <si>
    <t>S/O LATE  DYAVEGOWDA</t>
  </si>
  <si>
    <t>CONSTRUCTION OF B C POST METRIC THREE HOSTEL BUILDINGS</t>
  </si>
  <si>
    <t>AMRUTH CONSTRACTION</t>
  </si>
  <si>
    <t>W/O BASAVARAJU NAYKA</t>
  </si>
  <si>
    <t>MANACHANAHALLI BADAVANE</t>
  </si>
  <si>
    <t>0,GUDDENHALLI</t>
  </si>
  <si>
    <t>GUDDENHALLI</t>
  </si>
  <si>
    <t>S/O L BASAPPA</t>
  </si>
  <si>
    <t>S/O B SUNDARESH</t>
  </si>
  <si>
    <t>S/O  CHANDRAJU SHETTY</t>
  </si>
  <si>
    <t>S/O NANJUNDAPPA</t>
  </si>
  <si>
    <t>S/O RANGAPPA</t>
  </si>
  <si>
    <t>S/O GURUVEGOWDA</t>
  </si>
  <si>
    <t>W/O THAMMEGOWDA</t>
  </si>
  <si>
    <t>S/O LATE NARASIMAIAH</t>
  </si>
  <si>
    <t>0,GUDDENAHALLI</t>
  </si>
  <si>
    <t>S/O JAVARAYYA</t>
  </si>
  <si>
    <t>S/O LT HIRIYANNAYYA</t>
  </si>
  <si>
    <t>S/O KESHAVAMURTHY</t>
  </si>
  <si>
    <t xml:space="preserve">NANITHAKUMARI </t>
  </si>
  <si>
    <t>S/O M SIDDAPPA</t>
  </si>
  <si>
    <t>KANDLI</t>
  </si>
  <si>
    <t>S/O KARIYAIAH</t>
  </si>
  <si>
    <t>S/O LT VASAPPA GOWDA</t>
  </si>
  <si>
    <t>0,UDDURU</t>
  </si>
  <si>
    <t>0,MUGALURU KINDIPURA</t>
  </si>
  <si>
    <t>MUGALURU KINDIPURA</t>
  </si>
  <si>
    <t>0,GUDDENAHALLI ASHOKANAGARA</t>
  </si>
  <si>
    <t>H R DODDAYA</t>
  </si>
  <si>
    <t>0,HANDINAKERE</t>
  </si>
  <si>
    <t>S/O PUTTAYYA</t>
  </si>
  <si>
    <t>S/O B V GOVINDEGOWDA</t>
  </si>
  <si>
    <t>S/O D S HEGGADE GOWDA</t>
  </si>
  <si>
    <t>S/O H V KARISHETTY</t>
  </si>
  <si>
    <t>W/O RAFI AHAMED KHAN</t>
  </si>
  <si>
    <t>S/O SHANKARASHETTY</t>
  </si>
  <si>
    <t>S/O SHRINIVASA</t>
  </si>
  <si>
    <t>S/O LATE GANGADARA</t>
  </si>
  <si>
    <t>0,UDDUR</t>
  </si>
  <si>
    <t>S/O KEDARANAYKA</t>
  </si>
  <si>
    <t>CHANDRASHEKHAR M N</t>
  </si>
  <si>
    <t>0,GUDDENAHALLI ASHOKA NAGARA</t>
  </si>
  <si>
    <t>O,HASSAN</t>
  </si>
  <si>
    <t>W/O MANJUNATH</t>
  </si>
  <si>
    <t>S/O CHANNASHETTI</t>
  </si>
  <si>
    <t>NA,CHANNAPATTANA</t>
  </si>
  <si>
    <t>b d manjegowda</t>
  </si>
  <si>
    <t>s/o dyavegowda</t>
  </si>
  <si>
    <t>S/O PUTTASWAMI GOWDA</t>
  </si>
  <si>
    <t>S/O K N ANNAYYA</t>
  </si>
  <si>
    <t>W/O ACHUTH KUMAR</t>
  </si>
  <si>
    <t>S/O S S BASAVARAJU</t>
  </si>
  <si>
    <t>W/O G R PROMODH</t>
  </si>
  <si>
    <t>S/O CHANDRASHEKHAR</t>
  </si>
  <si>
    <t>0,ASHOKA NAGARA</t>
  </si>
  <si>
    <t>0,DODDAGADDUVALLI</t>
  </si>
  <si>
    <t>DODDAGADDUVALLI</t>
  </si>
  <si>
    <t>0,MANACHANAHALLI BASAVESHWARA NAGARA</t>
  </si>
  <si>
    <t>NA,BASAVESHWARA NAGARA</t>
  </si>
  <si>
    <t>NA,HOONALLIKAVALU</t>
  </si>
  <si>
    <t>HOONALLIKAVALU</t>
  </si>
  <si>
    <t>NA,MANACHANAHALLI</t>
  </si>
  <si>
    <t>NA,KANDLI</t>
  </si>
  <si>
    <t>NA,HANUMANTHAPURA</t>
  </si>
  <si>
    <t>S/O K B GEDDE GOWDA</t>
  </si>
  <si>
    <t>W/O SOMASHEKARA</t>
  </si>
  <si>
    <t>S/O THIRTHA MALLEGOWDA</t>
  </si>
  <si>
    <t>S/O NETHRA PALAKSHA</t>
  </si>
  <si>
    <t>W/O VIVEKANANDA</t>
  </si>
  <si>
    <t>W/O KRISHNEGOWDA</t>
  </si>
  <si>
    <t>W/O H K SHIVARAM</t>
  </si>
  <si>
    <t>S/O  PAPEGOWDA</t>
  </si>
  <si>
    <t>0,BASAVESHWARA NAGARA</t>
  </si>
  <si>
    <t>0,HANDIKERE</t>
  </si>
  <si>
    <t>NA,DEVARAYAPATTANA</t>
  </si>
  <si>
    <t>0,BASAWESHVARA NAGARA</t>
  </si>
  <si>
    <t>S/O BASAPPA R</t>
  </si>
  <si>
    <t>S/O MAHABOOB PASHA</t>
  </si>
  <si>
    <t>S/O LATE MALLASHETTI</t>
  </si>
  <si>
    <t>NA,GUDDENAHALLI ASHOKA NAGARA</t>
  </si>
  <si>
    <t xml:space="preserve">W/O NARAYAN H G </t>
  </si>
  <si>
    <t>W/O SHRINATH</t>
  </si>
  <si>
    <t>NA,UDDURU</t>
  </si>
  <si>
    <t>S/O LATE MALLEGOWDA</t>
  </si>
  <si>
    <t>S/O REVANNA SHETTI</t>
  </si>
  <si>
    <t>0,HENDINAKERE</t>
  </si>
  <si>
    <t>HENDINAKERE</t>
  </si>
  <si>
    <t>S/O LATE MARIRANGEGOWDA</t>
  </si>
  <si>
    <t>W/O VEERESH S</t>
  </si>
  <si>
    <t>0,YAREHALLI</t>
  </si>
  <si>
    <t>0,ASHOKA NAGARA BADAVANE</t>
  </si>
  <si>
    <t>ASHOKA NAGARA BADAVANE</t>
  </si>
  <si>
    <t>W/O M B MANJEGOWDA</t>
  </si>
  <si>
    <t>W/ORANGEGOWDA</t>
  </si>
  <si>
    <t>S/O  LATE LAKKEGOWDA</t>
  </si>
  <si>
    <t>NA,HANDINAKERE MANACHANAHALLI</t>
  </si>
  <si>
    <t>NEAR GREEN SQURE LAYOUT</t>
  </si>
  <si>
    <t>0,BASAVESHWARA NAGARA 2ND CROSS HASSAN</t>
  </si>
  <si>
    <t>BASAVESHWARA NAGARA 2ND CROSS HASSAN</t>
  </si>
  <si>
    <t xml:space="preserve">NA,MANACHANAHALLI </t>
  </si>
  <si>
    <t xml:space="preserve">MANACHANAHALLI </t>
  </si>
  <si>
    <t>S/O MALLESHAGOWDA</t>
  </si>
  <si>
    <t>NA,UGANE</t>
  </si>
  <si>
    <t>S/O Y LAKSHMEGOWDA</t>
  </si>
  <si>
    <t>S/O NAGARAJA</t>
  </si>
  <si>
    <t>S/O MALLIKARJUNAPPA</t>
  </si>
  <si>
    <t>NA,HOOVINAHALLIKAVALU</t>
  </si>
  <si>
    <t>NA,MANICHANAHALLI</t>
  </si>
  <si>
    <t>S/O NANJUNDSHETTY</t>
  </si>
  <si>
    <t>0,HOOVINAHALLI KAVALU</t>
  </si>
  <si>
    <t>NA,GUDDENAHALLI</t>
  </si>
  <si>
    <t>NA,ASHOKANAGARA</t>
  </si>
  <si>
    <t>0,BASAWESHVARANAGARA</t>
  </si>
  <si>
    <t>NA,KORAHALLI</t>
  </si>
  <si>
    <t>0,ASHOKANAGARA</t>
  </si>
  <si>
    <t>POORNIMA A C W/O MOHAN T S</t>
  </si>
  <si>
    <t>T M ABISHEK</t>
  </si>
  <si>
    <t>S/O MAHADEVAPPA</t>
  </si>
  <si>
    <t>H S NANDISH</t>
  </si>
  <si>
    <t>S/O SOMASHEKARAHIA</t>
  </si>
  <si>
    <t>PD DATE</t>
  </si>
  <si>
    <t>05.09.18</t>
  </si>
  <si>
    <t>17.01.19</t>
  </si>
  <si>
    <t>17.12.19</t>
  </si>
  <si>
    <t>18.05.19</t>
  </si>
  <si>
    <t>23.11.18</t>
  </si>
  <si>
    <t>10.10.18</t>
  </si>
  <si>
    <t>24.07.19</t>
  </si>
  <si>
    <t>21.05.19</t>
  </si>
  <si>
    <t>12.09.19</t>
  </si>
  <si>
    <t>10.11.18</t>
  </si>
  <si>
    <t>11.02.19</t>
  </si>
  <si>
    <t>07.10.20</t>
  </si>
  <si>
    <t>09.10.20</t>
  </si>
  <si>
    <t>10.01.19</t>
  </si>
  <si>
    <t>02.10.19</t>
  </si>
  <si>
    <t>13.05.19</t>
  </si>
  <si>
    <t>20.12.18</t>
  </si>
  <si>
    <t>16.08.19</t>
  </si>
  <si>
    <t>04.10.19</t>
  </si>
  <si>
    <t>04.02.19</t>
  </si>
  <si>
    <t>25.11.2020</t>
  </si>
  <si>
    <t>05.07.20</t>
  </si>
  <si>
    <t>21.12.20</t>
  </si>
  <si>
    <t>04.12.19</t>
  </si>
  <si>
    <t>20.02.20</t>
  </si>
  <si>
    <t>12.12.2019</t>
  </si>
  <si>
    <t>25.03.19</t>
  </si>
  <si>
    <t>12.01.21</t>
  </si>
  <si>
    <t>26.08.2020</t>
  </si>
  <si>
    <t>20.12.19</t>
  </si>
  <si>
    <t>12.08.2020</t>
  </si>
  <si>
    <t>30.12.20</t>
  </si>
  <si>
    <t>07.09.19</t>
  </si>
  <si>
    <t>22.12.2020</t>
  </si>
  <si>
    <t>21.09.2020</t>
  </si>
  <si>
    <t>03.07.2020</t>
  </si>
  <si>
    <t>18.03.21</t>
  </si>
  <si>
    <t>11.02.21</t>
  </si>
  <si>
    <t>25.11.19</t>
  </si>
  <si>
    <t>27.03.21</t>
  </si>
  <si>
    <t>04.03.20</t>
  </si>
  <si>
    <t>25.05.19</t>
  </si>
  <si>
    <t>15.05.19</t>
  </si>
  <si>
    <t>05.04.21</t>
  </si>
  <si>
    <t>01.02.20</t>
  </si>
  <si>
    <t>11.03.20</t>
  </si>
  <si>
    <t>19.05.20</t>
  </si>
  <si>
    <t>15.10.19</t>
  </si>
  <si>
    <t>23.04.21</t>
  </si>
  <si>
    <t>13.02.20</t>
  </si>
  <si>
    <t>26.07.20</t>
  </si>
  <si>
    <t>17.05.21</t>
  </si>
  <si>
    <t>11.06.20</t>
  </si>
  <si>
    <t>09.08.19</t>
  </si>
  <si>
    <t>12.04.21</t>
  </si>
  <si>
    <t>12.03.20</t>
  </si>
  <si>
    <t>04.09.20</t>
  </si>
  <si>
    <t>11.09.20</t>
  </si>
  <si>
    <t>11.08.20</t>
  </si>
  <si>
    <t>02.06.20</t>
  </si>
  <si>
    <t>17.06.21</t>
  </si>
  <si>
    <t>04.07.21</t>
  </si>
  <si>
    <t>15.04.21</t>
  </si>
  <si>
    <t>17.11.20</t>
  </si>
  <si>
    <t>05.08.2020</t>
  </si>
  <si>
    <t>01.09.20</t>
  </si>
  <si>
    <t>08.09.2020</t>
  </si>
  <si>
    <t>18.08.21</t>
  </si>
  <si>
    <t>16.01.20</t>
  </si>
  <si>
    <t>19.08.20</t>
  </si>
  <si>
    <t>04.04.19</t>
  </si>
  <si>
    <t>19.08.2020</t>
  </si>
  <si>
    <t>03.09.21</t>
  </si>
  <si>
    <t>07.08.20</t>
  </si>
  <si>
    <t>17.08.21</t>
  </si>
  <si>
    <t>01.12.19</t>
  </si>
  <si>
    <t>06.05.20</t>
  </si>
  <si>
    <t>08.09.20</t>
  </si>
  <si>
    <t>04.10.2020</t>
  </si>
  <si>
    <t>13.05.21</t>
  </si>
  <si>
    <t>19.11.21</t>
  </si>
  <si>
    <t>27.09.21</t>
  </si>
  <si>
    <t>15.02.21</t>
  </si>
  <si>
    <t>14.06.2021</t>
  </si>
  <si>
    <t>13.09.21</t>
  </si>
  <si>
    <t>25.02.21</t>
  </si>
  <si>
    <t>24.08.21</t>
  </si>
  <si>
    <t>29.01.21</t>
  </si>
  <si>
    <t>28.04.21</t>
  </si>
  <si>
    <t>20.12.21</t>
  </si>
  <si>
    <t>16.02.21</t>
  </si>
  <si>
    <t>18.01.21</t>
  </si>
  <si>
    <t>04.08.21</t>
  </si>
  <si>
    <t>08.01.20</t>
  </si>
  <si>
    <t>23.09.21</t>
  </si>
  <si>
    <t>1.4.21</t>
  </si>
  <si>
    <t>24.07.20</t>
  </si>
  <si>
    <t>20.02.21</t>
  </si>
  <si>
    <t>13.11.21</t>
  </si>
  <si>
    <t>17.08.20</t>
  </si>
  <si>
    <t>13.01.22</t>
  </si>
  <si>
    <t>17.02.22</t>
  </si>
  <si>
    <t>13.08.21</t>
  </si>
  <si>
    <t>24.09.21</t>
  </si>
  <si>
    <t>19.01.20</t>
  </si>
  <si>
    <t>12.01.22</t>
  </si>
  <si>
    <t>27.04.21</t>
  </si>
  <si>
    <t>03.11.2020</t>
  </si>
  <si>
    <t>23.03.21</t>
  </si>
  <si>
    <t>14.01.22</t>
  </si>
  <si>
    <t>16.09.21</t>
  </si>
  <si>
    <t>28.02.21</t>
  </si>
  <si>
    <t>15.09.2020</t>
  </si>
  <si>
    <t>30.09.20</t>
  </si>
  <si>
    <t>25.11.21</t>
  </si>
  <si>
    <t>10.03.22</t>
  </si>
  <si>
    <t>24.11.22</t>
  </si>
  <si>
    <t>24.12.21</t>
  </si>
  <si>
    <t>22.04.22</t>
  </si>
  <si>
    <t>20.07.21</t>
  </si>
  <si>
    <t>22.05.21</t>
  </si>
  <si>
    <t>13.07.22</t>
  </si>
  <si>
    <t>17.03.21</t>
  </si>
  <si>
    <t>27.08.21</t>
  </si>
  <si>
    <t>16.11.21</t>
  </si>
  <si>
    <t>23.03.22</t>
  </si>
  <si>
    <t>12.10.2020</t>
  </si>
  <si>
    <t>19.09.20</t>
  </si>
  <si>
    <t>16.12.21</t>
  </si>
  <si>
    <t>04.08.20</t>
  </si>
  <si>
    <t>09.08.20</t>
  </si>
  <si>
    <t>08.08.22</t>
  </si>
  <si>
    <t>25.03.21</t>
  </si>
  <si>
    <t>02.02.22</t>
  </si>
  <si>
    <t>11.04.22</t>
  </si>
  <si>
    <t>15.07.22</t>
  </si>
  <si>
    <t>24.11.20</t>
  </si>
  <si>
    <t>13.09.22</t>
  </si>
  <si>
    <t>10.06.21</t>
  </si>
  <si>
    <t>29.09.21</t>
  </si>
  <si>
    <t>06.09.22</t>
  </si>
  <si>
    <t>05.02.22</t>
  </si>
  <si>
    <t>26.05.22</t>
  </si>
  <si>
    <t>16.04.22</t>
  </si>
  <si>
    <t>02.08.21</t>
  </si>
  <si>
    <t>06.08.21</t>
  </si>
  <si>
    <t>20.04.21</t>
  </si>
  <si>
    <t>12.03.21</t>
  </si>
  <si>
    <t>08.10.21</t>
  </si>
  <si>
    <t>08.11.22</t>
  </si>
  <si>
    <t>30.09.22</t>
  </si>
  <si>
    <t>07.01.22</t>
  </si>
  <si>
    <t>31.10.21</t>
  </si>
  <si>
    <t>24.03.22</t>
  </si>
  <si>
    <t>25.05.22</t>
  </si>
  <si>
    <t>29.01.22</t>
  </si>
  <si>
    <t>24.11.21</t>
  </si>
  <si>
    <t>16.06.22</t>
  </si>
  <si>
    <t>30.05.22</t>
  </si>
  <si>
    <t>09.02.22</t>
  </si>
  <si>
    <t>18.09.21</t>
  </si>
  <si>
    <t>30.03.22</t>
  </si>
  <si>
    <t>10.11.21</t>
  </si>
  <si>
    <t>27.04.22</t>
  </si>
  <si>
    <t>19.03.22</t>
  </si>
  <si>
    <t>05.06.22</t>
  </si>
  <si>
    <t>13.05.22</t>
  </si>
  <si>
    <t>09.06.22</t>
  </si>
  <si>
    <t>13.04.22</t>
  </si>
  <si>
    <t>13.02.21</t>
  </si>
  <si>
    <t>13.12.22</t>
  </si>
  <si>
    <t>20.11.21</t>
  </si>
  <si>
    <t>26.08.22</t>
  </si>
  <si>
    <t>21.05.22</t>
  </si>
  <si>
    <t>12.04.22</t>
  </si>
  <si>
    <t>31.03.22</t>
  </si>
  <si>
    <t>11.07.22</t>
  </si>
  <si>
    <t>26.10.21</t>
  </si>
  <si>
    <t>26.11.21</t>
  </si>
  <si>
    <t>23.09.20</t>
  </si>
  <si>
    <t>03.08.22</t>
  </si>
  <si>
    <t>22.09.22</t>
  </si>
  <si>
    <t>06.10.22</t>
  </si>
  <si>
    <t>19.07.21</t>
  </si>
  <si>
    <t>17.01.22</t>
  </si>
  <si>
    <t>18.10.22</t>
  </si>
  <si>
    <t>13.08.22</t>
  </si>
  <si>
    <t>02.11.21</t>
  </si>
  <si>
    <t>12.07.22</t>
  </si>
  <si>
    <t>30.12.21</t>
  </si>
  <si>
    <t>18.12.21</t>
  </si>
  <si>
    <t>11.08.21</t>
  </si>
  <si>
    <t>18.02.22</t>
  </si>
  <si>
    <t>18.07.22</t>
  </si>
  <si>
    <t>11.10.21</t>
  </si>
  <si>
    <t>06.07.21</t>
  </si>
  <si>
    <t>06.05.22</t>
  </si>
  <si>
    <t>24.05.22</t>
  </si>
  <si>
    <t>20.04.22</t>
  </si>
  <si>
    <t>28.08.22</t>
  </si>
  <si>
    <t>02/220</t>
  </si>
  <si>
    <t>27.06.22</t>
  </si>
  <si>
    <t>09.11.22</t>
  </si>
  <si>
    <t>17.11.22</t>
  </si>
  <si>
    <t>03.06.22</t>
  </si>
  <si>
    <t>21.09.22</t>
  </si>
  <si>
    <t>09.08.22</t>
  </si>
  <si>
    <t>29.08.22</t>
  </si>
  <si>
    <t>15.10.22</t>
  </si>
  <si>
    <t>10.09.22</t>
  </si>
  <si>
    <t>04.03.22</t>
  </si>
  <si>
    <t>11.10.22</t>
  </si>
  <si>
    <t>26.09.22</t>
  </si>
  <si>
    <t>22.07.22</t>
  </si>
  <si>
    <t>30.07.22</t>
  </si>
  <si>
    <t>15.11.22</t>
  </si>
  <si>
    <t>20.09.22</t>
  </si>
  <si>
    <t>22.08.22</t>
  </si>
  <si>
    <t>30.08.22</t>
  </si>
  <si>
    <t>07.12.22</t>
  </si>
  <si>
    <t>01.09.22</t>
  </si>
  <si>
    <t>03.12.22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</si>
</sst>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color rgb="FFFF000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Border="0"/>
  </cellStyleXfs>
  <cellXfs count="26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10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0" borderId="0" xfId="0" applyFont="1"/>
    <xf numFmtId="0" fontId="1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/>
    </xf>
    <xf numFmtId="14" fontId="1" fillId="0" borderId="0" xfId="0" applyNumberFormat="1" applyFont="1"/>
    <xf numFmtId="14" fontId="9" fillId="0" borderId="0" xfId="0" applyNumberFormat="1" applyFont="1"/>
    <xf numFmtId="0" fontId="13" fillId="0" borderId="6" xfId="0" applyNumberFormat="1" applyFont="1" applyFill="1" applyBorder="1" applyAlignment="1" applyProtection="1">
      <alignment horizontal="center"/>
    </xf>
    <xf numFmtId="0" fontId="14" fillId="0" borderId="0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4" fontId="14" fillId="0" borderId="0" xfId="0" applyNumberFormat="1" applyFont="1"/>
    <xf numFmtId="0" fontId="14" fillId="0" borderId="0" xfId="0" applyFont="1"/>
    <xf numFmtId="0" fontId="1" fillId="0" borderId="0" xfId="0" applyFont="1" applyBorder="1"/>
    <xf numFmtId="0" fontId="12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0" xfId="0" applyFont="1" applyFill="1"/>
    <xf numFmtId="0" fontId="18" fillId="2" borderId="12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4" fontId="21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</xf>
    <xf numFmtId="0" fontId="19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4" fontId="18" fillId="2" borderId="1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23" fillId="2" borderId="1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 applyProtection="1">
      <alignment horizontal="center"/>
    </xf>
    <xf numFmtId="0" fontId="24" fillId="2" borderId="1" xfId="1" applyNumberFormat="1" applyFill="1" applyBorder="1" applyAlignment="1" applyProtection="1">
      <alignment horizontal="center"/>
    </xf>
    <xf numFmtId="0" fontId="21" fillId="2" borderId="1" xfId="1" applyNumberFormat="1" applyFont="1" applyFill="1" applyBorder="1" applyAlignment="1" applyProtection="1">
      <alignment horizontal="center"/>
    </xf>
    <xf numFmtId="0" fontId="25" fillId="2" borderId="1" xfId="0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2" borderId="0" xfId="0" applyFont="1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7" fillId="2" borderId="1" xfId="0" applyNumberFormat="1" applyFont="1" applyFill="1" applyBorder="1" applyAlignment="1" applyProtection="1">
      <alignment horizontal="center"/>
    </xf>
    <xf numFmtId="0" fontId="28" fillId="2" borderId="8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14" fontId="27" fillId="2" borderId="1" xfId="0" applyNumberFormat="1" applyFont="1" applyFill="1" applyBorder="1"/>
    <xf numFmtId="164" fontId="27" fillId="2" borderId="1" xfId="0" applyNumberFormat="1" applyFont="1" applyFill="1" applyBorder="1"/>
    <xf numFmtId="164" fontId="27" fillId="2" borderId="12" xfId="0" applyNumberFormat="1" applyFont="1" applyFill="1" applyBorder="1" applyAlignment="1">
      <alignment horizontal="center"/>
    </xf>
    <xf numFmtId="0" fontId="27" fillId="2" borderId="0" xfId="0" applyFont="1" applyFill="1"/>
    <xf numFmtId="164" fontId="27" fillId="2" borderId="0" xfId="0" applyNumberFormat="1" applyFont="1" applyFill="1"/>
    <xf numFmtId="14" fontId="27" fillId="2" borderId="0" xfId="0" applyNumberFormat="1" applyFont="1" applyFill="1"/>
    <xf numFmtId="0" fontId="27" fillId="2" borderId="7" xfId="0" applyFont="1" applyFill="1" applyBorder="1" applyAlignment="1">
      <alignment horizontal="center"/>
    </xf>
    <xf numFmtId="1" fontId="27" fillId="2" borderId="8" xfId="0" applyNumberFormat="1" applyFont="1" applyFill="1" applyBorder="1" applyAlignment="1">
      <alignment horizontal="center"/>
    </xf>
    <xf numFmtId="14" fontId="27" fillId="2" borderId="8" xfId="0" applyNumberFormat="1" applyFont="1" applyFill="1" applyBorder="1"/>
    <xf numFmtId="164" fontId="27" fillId="2" borderId="8" xfId="0" applyNumberFormat="1" applyFont="1" applyFill="1" applyBorder="1"/>
    <xf numFmtId="164" fontId="27" fillId="2" borderId="13" xfId="0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"/>
    </xf>
    <xf numFmtId="1" fontId="27" fillId="2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left" vertical="center" wrapText="1"/>
    </xf>
    <xf numFmtId="0" fontId="2" fillId="3" borderId="1" xfId="0" applyFont="1" applyFill="1" applyBorder="1"/>
    <xf numFmtId="0" fontId="20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2" fillId="3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14" fontId="2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ont="1" applyFill="1" applyBorder="1"/>
    <xf numFmtId="0" fontId="0" fillId="3" borderId="23" xfId="0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2" xfId="0" applyFill="1" applyBorder="1"/>
    <xf numFmtId="0" fontId="0" fillId="0" borderId="1" xfId="0" applyBorder="1"/>
    <xf numFmtId="0" fontId="0" fillId="3" borderId="0" xfId="0" applyFill="1" applyBorder="1"/>
    <xf numFmtId="0" fontId="0" fillId="3" borderId="0" xfId="0" applyFill="1"/>
    <xf numFmtId="14" fontId="0" fillId="3" borderId="1" xfId="0" applyNumberFormat="1" applyFill="1" applyBorder="1"/>
    <xf numFmtId="0" fontId="0" fillId="11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0" fillId="12" borderId="1" xfId="0" applyFont="1" applyFill="1" applyBorder="1" applyAlignment="1">
      <alignment horizontal="center"/>
    </xf>
    <xf numFmtId="0" fontId="24" fillId="3" borderId="1" xfId="1" applyNumberFormat="1" applyFill="1" applyBorder="1" applyAlignment="1" applyProtection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3" borderId="1" xfId="0" applyNumberFormat="1" applyFill="1" applyBorder="1" applyAlignment="1" applyProtection="1"/>
    <xf numFmtId="0" fontId="25" fillId="3" borderId="1" xfId="0" applyFont="1" applyFill="1" applyBorder="1"/>
    <xf numFmtId="0" fontId="0" fillId="0" borderId="1" xfId="0" applyNumberFormat="1" applyFill="1" applyBorder="1" applyAlignment="1" applyProtection="1"/>
    <xf numFmtId="0" fontId="24" fillId="12" borderId="1" xfId="1" applyNumberFormat="1" applyFill="1" applyBorder="1" applyAlignment="1" applyProtection="1"/>
    <xf numFmtId="0" fontId="0" fillId="12" borderId="0" xfId="0" applyFill="1" applyAlignment="1">
      <alignment horizontal="left"/>
    </xf>
    <xf numFmtId="0" fontId="25" fillId="14" borderId="1" xfId="0" applyFont="1" applyFill="1" applyBorder="1"/>
    <xf numFmtId="0" fontId="0" fillId="3" borderId="1" xfId="0" applyNumberFormat="1" applyFill="1" applyBorder="1" applyAlignment="1" applyProtection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12" borderId="1" xfId="0" applyFont="1" applyFill="1" applyBorder="1"/>
    <xf numFmtId="0" fontId="0" fillId="12" borderId="0" xfId="0" applyFont="1" applyFill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24" fillId="0" borderId="1" xfId="1" applyNumberFormat="1" applyFill="1" applyBorder="1" applyAlignment="1" applyProtection="1"/>
    <xf numFmtId="0" fontId="25" fillId="0" borderId="1" xfId="0" applyFont="1" applyFill="1" applyBorder="1"/>
    <xf numFmtId="0" fontId="0" fillId="0" borderId="1" xfId="0" applyNumberFormat="1" applyFill="1" applyBorder="1" applyAlignment="1" applyProtection="1">
      <alignment wrapText="1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ill="1" applyBorder="1" applyAlignment="1">
      <alignment horizontal="right" vertical="top"/>
    </xf>
    <xf numFmtId="0" fontId="0" fillId="3" borderId="1" xfId="0" applyNumberFormat="1" applyFill="1" applyBorder="1" applyAlignment="1">
      <alignment horizontal="right" vertical="top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NumberFormat="1" applyFill="1" applyBorder="1" applyAlignment="1" applyProtection="1"/>
    <xf numFmtId="0" fontId="0" fillId="0" borderId="0" xfId="0" applyBorder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0" fillId="3" borderId="0" xfId="0" applyNumberFormat="1" applyFont="1" applyFill="1" applyBorder="1" applyAlignment="1">
      <alignment horizontal="right" vertical="top"/>
    </xf>
    <xf numFmtId="0" fontId="23" fillId="13" borderId="0" xfId="0" applyNumberFormat="1" applyFont="1" applyFill="1" applyBorder="1" applyAlignment="1">
      <alignment horizontal="right" vertical="top"/>
    </xf>
    <xf numFmtId="0" fontId="0" fillId="0" borderId="0" xfId="0" applyNumberForma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/>
    </xf>
    <xf numFmtId="0" fontId="0" fillId="12" borderId="0" xfId="0" applyFont="1" applyFill="1" applyBorder="1"/>
    <xf numFmtId="0" fontId="0" fillId="0" borderId="1" xfId="0" applyFill="1" applyBorder="1" applyAlignment="1"/>
    <xf numFmtId="0" fontId="0" fillId="10" borderId="0" xfId="0" applyFill="1" applyBorder="1"/>
    <xf numFmtId="0" fontId="0" fillId="12" borderId="1" xfId="0" applyNumberFormat="1" applyFill="1" applyBorder="1" applyAlignment="1" applyProtection="1"/>
    <xf numFmtId="0" fontId="0" fillId="3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0" fontId="32" fillId="2" borderId="0" xfId="0" applyFont="1" applyFill="1"/>
    <xf numFmtId="0" fontId="31" fillId="2" borderId="1" xfId="0" applyFont="1" applyFill="1" applyBorder="1" applyAlignment="1">
      <alignment horizont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c/Desktop/LT7/DEMand/SEP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0"/>
      <sheetName val="Sheet3"/>
      <sheetName val="Sheet4"/>
      <sheetName val="Sheet5"/>
      <sheetName val="Sheet6"/>
      <sheetName val="Sheet7"/>
    </sheetNames>
    <sheetDataSet>
      <sheetData sheetId="0">
        <row r="2">
          <cell r="B2" t="str">
            <v>RRNO</v>
          </cell>
          <cell r="C2" t="str">
            <v>SANCTIONKW</v>
          </cell>
          <cell r="D2" t="str">
            <v>DATEOFSERVICE</v>
          </cell>
          <cell r="E2" t="str">
            <v>NAME AND ADDRESS</v>
          </cell>
          <cell r="H2" t="str">
            <v>IR</v>
          </cell>
          <cell r="I2" t="str">
            <v>FR</v>
          </cell>
          <cell r="J2" t="str">
            <v>UNITS</v>
          </cell>
          <cell r="K2" t="str">
            <v>WEEK</v>
          </cell>
          <cell r="L2" t="str">
            <v>BMD</v>
          </cell>
          <cell r="M2" t="str">
            <v>DBMD</v>
          </cell>
          <cell r="N2" t="str">
            <v>ACC</v>
          </cell>
        </row>
        <row r="3">
          <cell r="B3" t="str">
            <v>GLTP102</v>
          </cell>
          <cell r="D3" t="str">
            <v>24/11/2016</v>
          </cell>
          <cell r="E3" t="str">
            <v>MANJEGOWDA</v>
          </cell>
          <cell r="F3" t="str">
            <v>S/O JAVAREGOWDA</v>
          </cell>
        </row>
        <row r="4">
          <cell r="B4" t="str">
            <v>GLTP103</v>
          </cell>
          <cell r="C4">
            <v>1</v>
          </cell>
          <cell r="D4">
            <v>42706</v>
          </cell>
          <cell r="E4" t="str">
            <v>VISHVANATH SHETTI</v>
          </cell>
          <cell r="F4" t="str">
            <v>S/O GOVINDHA SHETTI</v>
          </cell>
        </row>
        <row r="5">
          <cell r="B5" t="str">
            <v>GLTP106</v>
          </cell>
          <cell r="D5" t="str">
            <v>09/12/2016</v>
          </cell>
          <cell r="E5" t="str">
            <v>YP SURENDRA</v>
          </cell>
          <cell r="F5" t="str">
            <v>S/O YD PUTTASWAMIGOWDA</v>
          </cell>
        </row>
        <row r="6">
          <cell r="B6" t="str">
            <v>GLTP108</v>
          </cell>
          <cell r="D6" t="str">
            <v>09/12/2016</v>
          </cell>
          <cell r="E6" t="str">
            <v>nagaraju</v>
          </cell>
          <cell r="F6" t="str">
            <v>s/o lakkaiah</v>
          </cell>
        </row>
        <row r="7">
          <cell r="B7" t="str">
            <v>GLTP110</v>
          </cell>
          <cell r="D7" t="str">
            <v>03/01/2017</v>
          </cell>
          <cell r="E7" t="str">
            <v>K M PARAMESHA</v>
          </cell>
          <cell r="F7" t="str">
            <v xml:space="preserve">AMRUTHA CONSTRASTION </v>
          </cell>
          <cell r="G7" t="str">
            <v>LAKSHMIPURA</v>
          </cell>
        </row>
        <row r="8">
          <cell r="B8" t="str">
            <v>GLTP111</v>
          </cell>
          <cell r="D8" t="str">
            <v>09/01/2017</v>
          </cell>
          <cell r="E8" t="str">
            <v>JAGADISH</v>
          </cell>
          <cell r="F8" t="str">
            <v>S/O SHIVAIAH</v>
          </cell>
        </row>
        <row r="9">
          <cell r="B9" t="str">
            <v>GLTP113</v>
          </cell>
          <cell r="D9" t="str">
            <v>23/01/2017</v>
          </cell>
          <cell r="E9" t="str">
            <v>NAGARAJU</v>
          </cell>
          <cell r="F9" t="str">
            <v>s/o kalaiah</v>
          </cell>
        </row>
        <row r="10">
          <cell r="B10" t="str">
            <v>GLTP118</v>
          </cell>
          <cell r="D10" t="str">
            <v>25/02/2017</v>
          </cell>
          <cell r="E10" t="str">
            <v>SATISHA</v>
          </cell>
          <cell r="F10" t="str">
            <v>S/O NARASIMMANAIDU</v>
          </cell>
        </row>
        <row r="11">
          <cell r="B11" t="str">
            <v>GLTP120</v>
          </cell>
          <cell r="D11" t="str">
            <v>25/02/2017</v>
          </cell>
          <cell r="E11" t="str">
            <v>b t shankare gowda</v>
          </cell>
          <cell r="F11" t="str">
            <v>s/o thimme gowda</v>
          </cell>
        </row>
        <row r="12">
          <cell r="B12" t="str">
            <v>GLTP123</v>
          </cell>
          <cell r="C12">
            <v>2</v>
          </cell>
          <cell r="D12" t="str">
            <v>13/03/2017</v>
          </cell>
          <cell r="E12" t="str">
            <v>H D HARSHA</v>
          </cell>
          <cell r="F12" t="str">
            <v>S/O H R DODDAIAH</v>
          </cell>
          <cell r="G12" t="str">
            <v>BASAVESHVARA NAGARA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GLTP125</v>
          </cell>
          <cell r="D13" t="str">
            <v>10/04/2017</v>
          </cell>
          <cell r="E13" t="str">
            <v>DK MALLEKARJUNA</v>
          </cell>
          <cell r="F13" t="str">
            <v>S/O KENGAPPA</v>
          </cell>
        </row>
        <row r="14">
          <cell r="B14" t="str">
            <v>GLTP126</v>
          </cell>
          <cell r="D14" t="str">
            <v>26/04/2017</v>
          </cell>
          <cell r="E14" t="str">
            <v>ERAMMA</v>
          </cell>
          <cell r="F14" t="str">
            <v>W/O LATE NANJAIAH</v>
          </cell>
        </row>
        <row r="15">
          <cell r="B15" t="str">
            <v>GLTP127</v>
          </cell>
          <cell r="C15">
            <v>1</v>
          </cell>
          <cell r="D15" t="str">
            <v>26/04/2017</v>
          </cell>
          <cell r="E15" t="str">
            <v>Y K NAGARAJA</v>
          </cell>
          <cell r="F15" t="str">
            <v>S/O KADARANAYAKA</v>
          </cell>
          <cell r="G15" t="str">
            <v>MANACHANALLI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>GLTP128</v>
          </cell>
          <cell r="D16" t="str">
            <v>26/04/2017</v>
          </cell>
          <cell r="E16" t="str">
            <v>FAYAZULLA P B</v>
          </cell>
          <cell r="F16" t="str">
            <v>S/O BASHASAB</v>
          </cell>
          <cell r="G16" t="str">
            <v>MANACHANALLI</v>
          </cell>
        </row>
        <row r="17">
          <cell r="B17" t="str">
            <v>GLTP129</v>
          </cell>
          <cell r="D17" t="str">
            <v>26/04/2017</v>
          </cell>
          <cell r="E17" t="str">
            <v>HOOVEGOWDA</v>
          </cell>
          <cell r="F17" t="str">
            <v>S/O LATE MUDDE GOWDA</v>
          </cell>
          <cell r="G17" t="str">
            <v>DEVARAYAPATNA</v>
          </cell>
        </row>
        <row r="18">
          <cell r="B18" t="str">
            <v>GLTP132</v>
          </cell>
          <cell r="D18" t="str">
            <v>07/06/2017</v>
          </cell>
          <cell r="E18" t="str">
            <v xml:space="preserve">HH NAGARAJA </v>
          </cell>
          <cell r="F18" t="str">
            <v>S/O HONNE GOWDA</v>
          </cell>
        </row>
        <row r="19">
          <cell r="B19" t="str">
            <v>GLTP133</v>
          </cell>
          <cell r="D19" t="str">
            <v>10/06/2017</v>
          </cell>
          <cell r="E19" t="str">
            <v>H P THEJAVATHI</v>
          </cell>
          <cell r="F19" t="str">
            <v>W/O KJ VARADARAJU</v>
          </cell>
        </row>
        <row r="20">
          <cell r="B20" t="str">
            <v>GLTP134</v>
          </cell>
          <cell r="D20" t="str">
            <v>10/06/2017</v>
          </cell>
          <cell r="E20" t="str">
            <v>MANJE GOWDA</v>
          </cell>
          <cell r="F20" t="str">
            <v>S/O LATE RANGE GOWDA</v>
          </cell>
          <cell r="G20" t="str">
            <v>BASAVESHVARA NAGARA</v>
          </cell>
        </row>
        <row r="21">
          <cell r="B21" t="str">
            <v>GLTP137</v>
          </cell>
          <cell r="C21">
            <v>1</v>
          </cell>
          <cell r="D21" t="str">
            <v>03/07/2017</v>
          </cell>
          <cell r="E21" t="str">
            <v>Y C MANJESHA</v>
          </cell>
          <cell r="F21" t="str">
            <v>S/O CHIKKEGOWDA</v>
          </cell>
          <cell r="G21" t="str">
            <v>YAREHALLI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 t="str">
            <v>GLTP140</v>
          </cell>
          <cell r="D22" t="str">
            <v>08/08/2017</v>
          </cell>
          <cell r="E22" t="str">
            <v xml:space="preserve">NAGARAJU </v>
          </cell>
          <cell r="F22" t="str">
            <v>S/O KALAIAH</v>
          </cell>
        </row>
        <row r="23">
          <cell r="B23" t="str">
            <v>GLTP143</v>
          </cell>
          <cell r="C23">
            <v>2</v>
          </cell>
          <cell r="D23" t="str">
            <v>13/09/2017</v>
          </cell>
          <cell r="E23" t="str">
            <v>SUJATHA</v>
          </cell>
          <cell r="F23" t="str">
            <v>W/O H S NARAYANA</v>
          </cell>
          <cell r="G23" t="str">
            <v>CHINENAHALLI</v>
          </cell>
          <cell r="H23">
            <v>0</v>
          </cell>
          <cell r="J23">
            <v>0</v>
          </cell>
          <cell r="K23">
            <v>0</v>
          </cell>
        </row>
        <row r="24">
          <cell r="B24" t="str">
            <v>GLTP147</v>
          </cell>
          <cell r="D24" t="str">
            <v>16/10/2017</v>
          </cell>
          <cell r="E24" t="str">
            <v>G S ANANDA</v>
          </cell>
          <cell r="F24" t="str">
            <v>S/O G R SHRINIVASAIAH</v>
          </cell>
          <cell r="G24" t="str">
            <v>HOOVINAHALLI KAVALU</v>
          </cell>
        </row>
        <row r="25">
          <cell r="B25" t="str">
            <v>GLTP148</v>
          </cell>
          <cell r="D25" t="str">
            <v>23/10/2017</v>
          </cell>
          <cell r="E25" t="str">
            <v>JAYARAM</v>
          </cell>
          <cell r="F25" t="str">
            <v>S/O SUBBE GOWDA</v>
          </cell>
          <cell r="G25" t="str">
            <v>AREKAL HOSAHALLI</v>
          </cell>
        </row>
        <row r="26">
          <cell r="B26" t="str">
            <v>GLTP150</v>
          </cell>
          <cell r="D26" t="str">
            <v>18/11/2017</v>
          </cell>
          <cell r="E26" t="str">
            <v>PRASANNA</v>
          </cell>
          <cell r="F26" t="str">
            <v>S/O THIMMEGOWDA</v>
          </cell>
          <cell r="G26" t="str">
            <v>MANACHANAHALLI</v>
          </cell>
        </row>
        <row r="27">
          <cell r="B27" t="str">
            <v>GLTP156</v>
          </cell>
          <cell r="D27" t="str">
            <v>30/11/2017</v>
          </cell>
          <cell r="E27" t="str">
            <v>KALAVATHI</v>
          </cell>
          <cell r="F27" t="str">
            <v>W/O KUMAR</v>
          </cell>
          <cell r="G27" t="str">
            <v>MANACHANAHALLY, BELUR ROAD</v>
          </cell>
        </row>
        <row r="28">
          <cell r="B28" t="str">
            <v>GLTP157</v>
          </cell>
          <cell r="C28">
            <v>1</v>
          </cell>
          <cell r="D28">
            <v>43073</v>
          </cell>
          <cell r="E28" t="str">
            <v>r kumar</v>
          </cell>
          <cell r="F28" t="str">
            <v>late rangappa</v>
          </cell>
          <cell r="G28" t="str">
            <v>manichanahally</v>
          </cell>
          <cell r="H28">
            <v>575</v>
          </cell>
          <cell r="I28">
            <v>579</v>
          </cell>
          <cell r="J28">
            <v>4</v>
          </cell>
          <cell r="K28">
            <v>5</v>
          </cell>
        </row>
        <row r="29">
          <cell r="B29" t="str">
            <v>GLTP158</v>
          </cell>
          <cell r="C29">
            <v>1</v>
          </cell>
          <cell r="D29" t="str">
            <v>20/12/2017</v>
          </cell>
          <cell r="E29" t="str">
            <v>DINESH B R</v>
          </cell>
          <cell r="F29" t="str">
            <v>S/O RUDRAPPA</v>
          </cell>
          <cell r="G29" t="str">
            <v>BASAVESHWARA NAGAR</v>
          </cell>
          <cell r="K29">
            <v>0</v>
          </cell>
        </row>
        <row r="30">
          <cell r="B30" t="str">
            <v>GLTP159</v>
          </cell>
          <cell r="C30">
            <v>1</v>
          </cell>
          <cell r="D30" t="str">
            <v>20/12/2017</v>
          </cell>
          <cell r="E30" t="str">
            <v>R PRAKASHA S/O RAJAPPA</v>
          </cell>
          <cell r="F30" t="str">
            <v>MANACHANAHALLI</v>
          </cell>
          <cell r="G30" t="str">
            <v>HOOVINA HALLI KAVALU HKL</v>
          </cell>
          <cell r="J30">
            <v>0</v>
          </cell>
          <cell r="K30">
            <v>0</v>
          </cell>
        </row>
        <row r="31">
          <cell r="B31" t="str">
            <v>GLTP160</v>
          </cell>
          <cell r="C31">
            <v>1</v>
          </cell>
          <cell r="D31" t="str">
            <v>21/12/2017</v>
          </cell>
          <cell r="E31" t="str">
            <v>JAYAMMA W/O CHANDREGOWDA</v>
          </cell>
          <cell r="F31" t="str">
            <v>MANACHANAHALLI</v>
          </cell>
          <cell r="G31" t="str">
            <v>BASAVESHWARA NAGAR</v>
          </cell>
          <cell r="J31">
            <v>0</v>
          </cell>
          <cell r="K31">
            <v>0</v>
          </cell>
        </row>
        <row r="32">
          <cell r="B32" t="str">
            <v>GLTP161</v>
          </cell>
          <cell r="D32" t="str">
            <v>21/01/2018</v>
          </cell>
          <cell r="E32" t="str">
            <v>ERAMMA</v>
          </cell>
          <cell r="F32" t="str">
            <v>W/O LATE NANJAIAH</v>
          </cell>
          <cell r="G32" t="str">
            <v>IBBANNE</v>
          </cell>
        </row>
        <row r="33">
          <cell r="B33" t="str">
            <v>GLTP162</v>
          </cell>
          <cell r="C33">
            <v>1</v>
          </cell>
          <cell r="D33" t="str">
            <v>09/02/2018</v>
          </cell>
          <cell r="E33" t="str">
            <v>T P LATHAKSHI C/O LATE BASAVEGOWGA</v>
          </cell>
          <cell r="F33" t="str">
            <v>MANACHANAHALLI</v>
          </cell>
          <cell r="G33" t="str">
            <v>BASAVESHWARA NAGAR</v>
          </cell>
          <cell r="K33">
            <v>0</v>
          </cell>
        </row>
        <row r="34">
          <cell r="B34" t="str">
            <v>GLTP163</v>
          </cell>
          <cell r="D34" t="str">
            <v>09/02/2018</v>
          </cell>
          <cell r="E34" t="str">
            <v>M D INDRESH S/O M S DHARMAPPA</v>
          </cell>
          <cell r="F34" t="str">
            <v>ASHOKNAGARA HASSAN</v>
          </cell>
          <cell r="G34" t="str">
            <v>BASAVESHWARA NAGAR</v>
          </cell>
        </row>
        <row r="35">
          <cell r="B35" t="str">
            <v>GLTP164</v>
          </cell>
          <cell r="D35" t="str">
            <v>17/02/2018</v>
          </cell>
          <cell r="E35" t="str">
            <v>GOWRAMMA</v>
          </cell>
          <cell r="F35" t="str">
            <v>W/O KARIYAIAH</v>
          </cell>
          <cell r="G35" t="str">
            <v>ANUGANALU</v>
          </cell>
        </row>
        <row r="36">
          <cell r="B36" t="str">
            <v>GLTP165</v>
          </cell>
          <cell r="C36">
            <v>1</v>
          </cell>
          <cell r="D36" t="str">
            <v>17/02/2018</v>
          </cell>
          <cell r="E36" t="str">
            <v>B  CHANDRA SHEKHARA</v>
          </cell>
          <cell r="F36" t="str">
            <v>S/O LATE BASAVE GOWDA</v>
          </cell>
          <cell r="G36" t="str">
            <v>MANICHANA HALLI MNL</v>
          </cell>
          <cell r="J36">
            <v>0</v>
          </cell>
          <cell r="K36">
            <v>0</v>
          </cell>
        </row>
        <row r="37">
          <cell r="B37" t="str">
            <v>GLTP166</v>
          </cell>
          <cell r="D37" t="str">
            <v>17/02/2018</v>
          </cell>
          <cell r="E37" t="str">
            <v xml:space="preserve">RAMESH </v>
          </cell>
          <cell r="F37" t="str">
            <v>S/O CHALUVE GOWDA</v>
          </cell>
          <cell r="G37" t="str">
            <v>GUDDENAHALLI</v>
          </cell>
        </row>
        <row r="38">
          <cell r="B38" t="str">
            <v>GLTP167</v>
          </cell>
          <cell r="C38">
            <v>1</v>
          </cell>
          <cell r="D38" t="str">
            <v>23/02/2018</v>
          </cell>
          <cell r="E38" t="str">
            <v>P C MAHESH</v>
          </cell>
          <cell r="F38" t="str">
            <v>S/O LATE CHANNAPPA GOWDA</v>
          </cell>
          <cell r="G38" t="str">
            <v>BASAVESHWARA NAGARA</v>
          </cell>
          <cell r="J38">
            <v>0</v>
          </cell>
          <cell r="K38">
            <v>5</v>
          </cell>
        </row>
        <row r="39">
          <cell r="B39" t="str">
            <v>GLTP169</v>
          </cell>
          <cell r="C39">
            <v>1</v>
          </cell>
          <cell r="D39" t="str">
            <v>12/03/2018</v>
          </cell>
          <cell r="E39" t="str">
            <v>A D PUTTA RAJU</v>
          </cell>
          <cell r="F39" t="str">
            <v>S/O LATE DYAVAIAH</v>
          </cell>
          <cell r="G39" t="str">
            <v>H KAVALU  HASSAN</v>
          </cell>
          <cell r="H39">
            <v>0</v>
          </cell>
          <cell r="J39">
            <v>0</v>
          </cell>
          <cell r="K39">
            <v>0</v>
          </cell>
        </row>
        <row r="40">
          <cell r="B40" t="str">
            <v>GLTP171</v>
          </cell>
          <cell r="C40">
            <v>1</v>
          </cell>
          <cell r="D40" t="str">
            <v>23/03/2018</v>
          </cell>
          <cell r="E40" t="str">
            <v>NALINAKSHI</v>
          </cell>
          <cell r="F40" t="str">
            <v>W/O SRINIVASA R</v>
          </cell>
          <cell r="G40" t="str">
            <v>BASAVESHWARA NAGARA</v>
          </cell>
          <cell r="J40">
            <v>0</v>
          </cell>
          <cell r="K40">
            <v>5</v>
          </cell>
        </row>
        <row r="41">
          <cell r="B41" t="str">
            <v>GLTP172</v>
          </cell>
          <cell r="C41">
            <v>1</v>
          </cell>
          <cell r="D41" t="str">
            <v>23/03/2018</v>
          </cell>
          <cell r="E41" t="str">
            <v>SIRAJ PHASHA</v>
          </cell>
          <cell r="F41" t="str">
            <v>S/O MAHAMAD SAMI</v>
          </cell>
          <cell r="G41" t="str">
            <v>GUDDENAHALLI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GLTP173</v>
          </cell>
          <cell r="C42">
            <v>1</v>
          </cell>
          <cell r="D42" t="str">
            <v>24/03/2018</v>
          </cell>
          <cell r="E42" t="str">
            <v>K S GANESHA S/O SHANTHEGOWDA</v>
          </cell>
          <cell r="F42" t="str">
            <v>GUDDENAHALLI</v>
          </cell>
          <cell r="G42" t="str">
            <v>HOOVINA HALLI KAVALU HKL</v>
          </cell>
          <cell r="H42">
            <v>0</v>
          </cell>
          <cell r="J42">
            <v>0</v>
          </cell>
          <cell r="K42">
            <v>0</v>
          </cell>
        </row>
        <row r="43">
          <cell r="B43" t="str">
            <v>GLTP177</v>
          </cell>
          <cell r="C43">
            <v>1</v>
          </cell>
          <cell r="D43" t="str">
            <v>11/04/2018</v>
          </cell>
          <cell r="E43" t="str">
            <v>YALAKKI GOWDA</v>
          </cell>
          <cell r="F43" t="str">
            <v>S/O HANUMANTHE GOWDA</v>
          </cell>
          <cell r="G43" t="str">
            <v>KORAHALLI</v>
          </cell>
          <cell r="H43">
            <v>198</v>
          </cell>
          <cell r="I43">
            <v>220</v>
          </cell>
          <cell r="J43">
            <v>22</v>
          </cell>
          <cell r="K43">
            <v>4</v>
          </cell>
        </row>
        <row r="44">
          <cell r="B44" t="str">
            <v>GLTP179</v>
          </cell>
          <cell r="D44" t="str">
            <v>23/04/2018</v>
          </cell>
          <cell r="E44" t="str">
            <v>YOGESH</v>
          </cell>
          <cell r="F44" t="str">
            <v>S/O THIMMEGOWDA</v>
          </cell>
          <cell r="G44" t="str">
            <v>MANICHANA HALLI MNL</v>
          </cell>
        </row>
        <row r="45">
          <cell r="B45" t="str">
            <v>GLTP180</v>
          </cell>
          <cell r="C45">
            <v>1</v>
          </cell>
          <cell r="D45" t="str">
            <v>10/05/2018</v>
          </cell>
          <cell r="E45" t="str">
            <v>SHIVAMMA</v>
          </cell>
          <cell r="F45" t="str">
            <v>W/O KRISHNE GOWDA</v>
          </cell>
          <cell r="G45" t="str">
            <v>BELUR ROAD L</v>
          </cell>
          <cell r="J45">
            <v>0</v>
          </cell>
          <cell r="K45">
            <v>0</v>
          </cell>
        </row>
        <row r="46">
          <cell r="B46" t="str">
            <v>GLTP181</v>
          </cell>
          <cell r="C46">
            <v>2</v>
          </cell>
          <cell r="D46" t="str">
            <v>22/05/2018</v>
          </cell>
          <cell r="E46" t="str">
            <v>L E VENKTESH</v>
          </cell>
          <cell r="F46" t="str">
            <v>S/O EREPPA SHETTY</v>
          </cell>
          <cell r="G46" t="str">
            <v>DEVARAYAPATTANA</v>
          </cell>
        </row>
        <row r="47">
          <cell r="B47" t="str">
            <v>GLTP182</v>
          </cell>
          <cell r="C47">
            <v>5</v>
          </cell>
          <cell r="D47" t="str">
            <v>29/05/2018</v>
          </cell>
          <cell r="E47" t="str">
            <v>P C THAMOS</v>
          </cell>
          <cell r="F47" t="str">
            <v>INDAIN OIL CORPORATION LIMITED</v>
          </cell>
          <cell r="G47" t="str">
            <v>KALLEKERE HUSURU</v>
          </cell>
          <cell r="J47">
            <v>0</v>
          </cell>
          <cell r="K47">
            <v>0</v>
          </cell>
        </row>
        <row r="48">
          <cell r="B48" t="str">
            <v>GLTP183</v>
          </cell>
          <cell r="C48">
            <v>3</v>
          </cell>
          <cell r="D48" t="str">
            <v>29/05/2018</v>
          </cell>
          <cell r="E48" t="str">
            <v>S B GOWTHAM</v>
          </cell>
          <cell r="F48" t="str">
            <v>S/O S N BASAVARAJU</v>
          </cell>
          <cell r="G48" t="str">
            <v>MANICHANA HALLI MNL</v>
          </cell>
          <cell r="H48">
            <v>2903</v>
          </cell>
          <cell r="I48">
            <v>3062</v>
          </cell>
          <cell r="J48">
            <v>159</v>
          </cell>
          <cell r="K48">
            <v>4</v>
          </cell>
        </row>
        <row r="49">
          <cell r="B49" t="str">
            <v>GLTP184</v>
          </cell>
          <cell r="C49">
            <v>1</v>
          </cell>
          <cell r="D49" t="str">
            <v>16/06/2018</v>
          </cell>
          <cell r="E49" t="str">
            <v xml:space="preserve">NAGARAJU M </v>
          </cell>
          <cell r="F49" t="str">
            <v>S/O MALLA SHETTY</v>
          </cell>
          <cell r="G49" t="str">
            <v>KALLEKERE HUSURU</v>
          </cell>
          <cell r="H49">
            <v>3047</v>
          </cell>
          <cell r="I49">
            <v>3047</v>
          </cell>
          <cell r="J49">
            <v>0</v>
          </cell>
          <cell r="K49">
            <v>3</v>
          </cell>
        </row>
        <row r="50">
          <cell r="B50" t="str">
            <v>GLTP185</v>
          </cell>
          <cell r="C50">
            <v>2</v>
          </cell>
          <cell r="D50" t="str">
            <v>19/06/2018</v>
          </cell>
          <cell r="E50" t="str">
            <v>K R BASAVARAJAYYA</v>
          </cell>
          <cell r="F50" t="str">
            <v>S/O RUDRAYYA</v>
          </cell>
          <cell r="G50" t="str">
            <v>BELUR ROAD L</v>
          </cell>
          <cell r="H50">
            <v>1580</v>
          </cell>
          <cell r="I50">
            <v>1659</v>
          </cell>
          <cell r="J50">
            <v>79</v>
          </cell>
          <cell r="K50">
            <v>3</v>
          </cell>
        </row>
        <row r="51">
          <cell r="B51" t="str">
            <v>GLTP187</v>
          </cell>
          <cell r="C51">
            <v>1</v>
          </cell>
          <cell r="D51" t="str">
            <v>28/06/2018</v>
          </cell>
          <cell r="E51" t="str">
            <v xml:space="preserve">DEEPA T C </v>
          </cell>
          <cell r="F51" t="str">
            <v>W/O UMASHANKAR</v>
          </cell>
          <cell r="G51" t="str">
            <v>HOOVINA HALLI KAVALU HKL</v>
          </cell>
          <cell r="H51">
            <v>1702</v>
          </cell>
          <cell r="I51">
            <v>1702</v>
          </cell>
          <cell r="J51">
            <v>0</v>
          </cell>
        </row>
        <row r="52">
          <cell r="B52" t="str">
            <v>GLTP188</v>
          </cell>
          <cell r="C52">
            <v>2</v>
          </cell>
          <cell r="D52" t="str">
            <v>28/06/2018</v>
          </cell>
          <cell r="E52" t="str">
            <v>R B PREMA</v>
          </cell>
          <cell r="F52" t="str">
            <v>W/O C S SUNDARESH</v>
          </cell>
          <cell r="G52" t="str">
            <v>HOOVINA HALLI KAVALU HKL</v>
          </cell>
          <cell r="H52">
            <v>0</v>
          </cell>
          <cell r="J52">
            <v>0</v>
          </cell>
          <cell r="K52">
            <v>0</v>
          </cell>
        </row>
        <row r="53">
          <cell r="B53" t="str">
            <v>GLTP190</v>
          </cell>
          <cell r="C53">
            <v>1</v>
          </cell>
          <cell r="D53" t="str">
            <v>12/07/2018</v>
          </cell>
          <cell r="E53" t="str">
            <v xml:space="preserve">D M LEELAVATHI </v>
          </cell>
          <cell r="F53" t="str">
            <v xml:space="preserve">W/O MANJEGOWDRU D M </v>
          </cell>
          <cell r="G53" t="str">
            <v>DUDDAGADHAVALLY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 t="str">
            <v>GLTP191</v>
          </cell>
          <cell r="C54">
            <v>1</v>
          </cell>
          <cell r="D54" t="str">
            <v>12/07/2018</v>
          </cell>
          <cell r="E54" t="str">
            <v xml:space="preserve">SEEMA </v>
          </cell>
          <cell r="F54" t="str">
            <v>W/O KASIF</v>
          </cell>
          <cell r="G54" t="str">
            <v>MANICHANA HALLI MNL</v>
          </cell>
          <cell r="H54">
            <v>1635</v>
          </cell>
          <cell r="I54">
            <v>1680</v>
          </cell>
          <cell r="J54">
            <v>45</v>
          </cell>
          <cell r="K54">
            <v>3</v>
          </cell>
        </row>
        <row r="55">
          <cell r="B55" t="str">
            <v>GLTP192</v>
          </cell>
          <cell r="C55">
            <v>1</v>
          </cell>
          <cell r="D55" t="str">
            <v>12/07/2018</v>
          </cell>
          <cell r="E55" t="str">
            <v xml:space="preserve">CHANDRASHAKAR </v>
          </cell>
          <cell r="F55" t="str">
            <v>S/O SHIVALINGAPPA</v>
          </cell>
          <cell r="G55" t="str">
            <v>YARE HALLI YHL</v>
          </cell>
          <cell r="H55">
            <v>0</v>
          </cell>
          <cell r="J55">
            <v>0</v>
          </cell>
          <cell r="K55">
            <v>0</v>
          </cell>
        </row>
        <row r="56">
          <cell r="B56" t="str">
            <v>GLTP193</v>
          </cell>
          <cell r="C56">
            <v>1</v>
          </cell>
          <cell r="D56" t="str">
            <v>16/07/2018</v>
          </cell>
          <cell r="E56" t="str">
            <v>B R LOKESH</v>
          </cell>
          <cell r="F56" t="str">
            <v>S/O RANGEGOWDA</v>
          </cell>
          <cell r="G56" t="str">
            <v>ASHOKNAGAR</v>
          </cell>
        </row>
        <row r="57">
          <cell r="B57" t="str">
            <v>GLTP194</v>
          </cell>
          <cell r="C57">
            <v>1</v>
          </cell>
          <cell r="D57" t="str">
            <v>28/07/2018</v>
          </cell>
          <cell r="E57" t="str">
            <v>MANJAMMA</v>
          </cell>
          <cell r="F57" t="str">
            <v>W/O LATE SHETTYGOWDA</v>
          </cell>
          <cell r="G57" t="str">
            <v>YARE HALLI YHL</v>
          </cell>
        </row>
        <row r="58">
          <cell r="B58" t="str">
            <v>GLTP195</v>
          </cell>
          <cell r="C58">
            <v>2</v>
          </cell>
          <cell r="D58" t="str">
            <v>04/08/2018</v>
          </cell>
          <cell r="E58" t="str">
            <v>R CHANDRASHEKHAR</v>
          </cell>
          <cell r="F58" t="str">
            <v>P W D CONTRACT HASSAN</v>
          </cell>
          <cell r="G58" t="str">
            <v>MANICHANA HALLI MNL</v>
          </cell>
          <cell r="H58">
            <v>7958</v>
          </cell>
          <cell r="I58">
            <v>8567</v>
          </cell>
          <cell r="J58">
            <v>609</v>
          </cell>
          <cell r="K58">
            <v>5</v>
          </cell>
        </row>
        <row r="59">
          <cell r="B59" t="str">
            <v>GLTP196</v>
          </cell>
          <cell r="C59">
            <v>2</v>
          </cell>
          <cell r="D59" t="str">
            <v>17/09/2018</v>
          </cell>
          <cell r="E59" t="str">
            <v>G C ASHOKA</v>
          </cell>
          <cell r="F59" t="str">
            <v>S/O LATE CHANDREGOWDA</v>
          </cell>
          <cell r="G59" t="str">
            <v>BELUR ROAD L</v>
          </cell>
          <cell r="H59">
            <v>384</v>
          </cell>
          <cell r="I59">
            <v>587</v>
          </cell>
          <cell r="J59">
            <v>203</v>
          </cell>
          <cell r="K59">
            <v>5</v>
          </cell>
        </row>
        <row r="60">
          <cell r="B60" t="str">
            <v>GLTP197</v>
          </cell>
          <cell r="C60">
            <v>2</v>
          </cell>
          <cell r="D60" t="str">
            <v>17/09/2018</v>
          </cell>
          <cell r="E60" t="str">
            <v>N MANJULA</v>
          </cell>
          <cell r="F60" t="str">
            <v>W/O H N SOMASHEKHAR</v>
          </cell>
          <cell r="G60" t="str">
            <v>HOOVINA HALLI KAVALU HKL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GLTP198</v>
          </cell>
          <cell r="C61">
            <v>2</v>
          </cell>
          <cell r="D61" t="str">
            <v>17/09/2018</v>
          </cell>
          <cell r="E61" t="str">
            <v>M R LOKESH</v>
          </cell>
          <cell r="F61" t="str">
            <v>S/O RANGEGOWDA M D</v>
          </cell>
          <cell r="G61" t="str">
            <v>HOOVINA HALLI KAVALU HKL</v>
          </cell>
          <cell r="H61">
            <v>0</v>
          </cell>
          <cell r="J61">
            <v>0</v>
          </cell>
          <cell r="K61">
            <v>0</v>
          </cell>
        </row>
        <row r="62">
          <cell r="B62" t="str">
            <v>GLTP199</v>
          </cell>
          <cell r="C62">
            <v>1</v>
          </cell>
          <cell r="D62" t="str">
            <v>03/10/2018</v>
          </cell>
          <cell r="E62" t="str">
            <v>ASHOKA</v>
          </cell>
          <cell r="F62" t="str">
            <v>S/O SIDDABASAVEGOWDA</v>
          </cell>
          <cell r="G62" t="str">
            <v>BASAVESHWARA NAGAR</v>
          </cell>
          <cell r="H62">
            <v>325</v>
          </cell>
          <cell r="I62">
            <v>652</v>
          </cell>
          <cell r="J62">
            <v>327</v>
          </cell>
          <cell r="K62">
            <v>4</v>
          </cell>
        </row>
        <row r="63">
          <cell r="B63" t="str">
            <v>GLTP200</v>
          </cell>
          <cell r="C63">
            <v>2</v>
          </cell>
          <cell r="D63">
            <v>43376</v>
          </cell>
          <cell r="E63" t="str">
            <v>H G YASHODA</v>
          </cell>
          <cell r="F63" t="str">
            <v>W/O B H MOHAN KUMAR</v>
          </cell>
          <cell r="G63" t="str">
            <v>BELUR ROAD L</v>
          </cell>
        </row>
        <row r="64">
          <cell r="B64" t="str">
            <v>GLTP201</v>
          </cell>
          <cell r="C64">
            <v>2</v>
          </cell>
          <cell r="D64">
            <v>43378</v>
          </cell>
          <cell r="E64" t="str">
            <v>M PRAKASH</v>
          </cell>
          <cell r="F64" t="str">
            <v>S/O MALAPPA</v>
          </cell>
          <cell r="G64" t="str">
            <v>MANICHANA HALLI MNL</v>
          </cell>
          <cell r="H64">
            <v>163</v>
          </cell>
          <cell r="I64">
            <v>261</v>
          </cell>
          <cell r="J64">
            <v>98</v>
          </cell>
          <cell r="K64">
            <v>1</v>
          </cell>
        </row>
        <row r="65">
          <cell r="B65" t="str">
            <v>GLTP202</v>
          </cell>
          <cell r="C65">
            <v>1</v>
          </cell>
          <cell r="D65">
            <v>43382</v>
          </cell>
          <cell r="E65" t="str">
            <v>PUSHPA</v>
          </cell>
          <cell r="F65" t="str">
            <v>W/O PUTTARAJ</v>
          </cell>
          <cell r="G65" t="str">
            <v>BELUR ROAD L</v>
          </cell>
          <cell r="H65">
            <v>1926</v>
          </cell>
          <cell r="I65">
            <v>2116</v>
          </cell>
          <cell r="J65">
            <v>190</v>
          </cell>
          <cell r="K65">
            <v>2</v>
          </cell>
        </row>
        <row r="66">
          <cell r="B66" t="str">
            <v>GLTP203</v>
          </cell>
          <cell r="C66">
            <v>1</v>
          </cell>
          <cell r="D66" t="str">
            <v>09/10/2018</v>
          </cell>
          <cell r="E66" t="str">
            <v>RANGAMMA</v>
          </cell>
          <cell r="F66" t="str">
            <v>W/O HALAGEGOWDA</v>
          </cell>
          <cell r="G66" t="str">
            <v>MANICHANA HALLI MNL</v>
          </cell>
          <cell r="H66">
            <v>0</v>
          </cell>
          <cell r="J66">
            <v>0</v>
          </cell>
          <cell r="K66">
            <v>0</v>
          </cell>
        </row>
        <row r="67">
          <cell r="B67" t="str">
            <v>GLTP204</v>
          </cell>
          <cell r="C67">
            <v>1</v>
          </cell>
          <cell r="D67" t="str">
            <v>09/10/2018</v>
          </cell>
          <cell r="E67" t="str">
            <v xml:space="preserve">YATHIKALA K V </v>
          </cell>
          <cell r="F67" t="str">
            <v>W/O H R ACCHUTHA MURTHI</v>
          </cell>
          <cell r="G67" t="str">
            <v>BASAVESHWARA NAGAR</v>
          </cell>
          <cell r="H67">
            <v>1815</v>
          </cell>
          <cell r="I67">
            <v>1940</v>
          </cell>
          <cell r="J67">
            <v>125</v>
          </cell>
          <cell r="K67">
            <v>1</v>
          </cell>
        </row>
        <row r="68">
          <cell r="B68" t="str">
            <v>GLTP205</v>
          </cell>
          <cell r="C68">
            <v>1</v>
          </cell>
          <cell r="D68" t="str">
            <v>11/10/2018</v>
          </cell>
          <cell r="E68" t="str">
            <v>DEVIRAMMA</v>
          </cell>
          <cell r="F68" t="str">
            <v>W/O LATE KENCHEGOWDA</v>
          </cell>
          <cell r="G68" t="str">
            <v>MANICHANA HALLI MNL</v>
          </cell>
          <cell r="H68">
            <v>0</v>
          </cell>
          <cell r="J68">
            <v>0</v>
          </cell>
          <cell r="K68">
            <v>0</v>
          </cell>
        </row>
        <row r="69">
          <cell r="B69" t="str">
            <v>GLTP206</v>
          </cell>
          <cell r="C69">
            <v>1</v>
          </cell>
          <cell r="D69" t="str">
            <v>16/10/2018</v>
          </cell>
          <cell r="E69" t="str">
            <v>M R SHRIDHAR</v>
          </cell>
          <cell r="F69" t="str">
            <v>S/O M P RUDRAPPA</v>
          </cell>
          <cell r="G69" t="str">
            <v>BELUR ROAD L</v>
          </cell>
        </row>
        <row r="70">
          <cell r="B70" t="str">
            <v>GLTP207</v>
          </cell>
          <cell r="C70">
            <v>1</v>
          </cell>
          <cell r="D70" t="str">
            <v>17/10/2018</v>
          </cell>
          <cell r="E70" t="str">
            <v>MOHAMED HAROON RAYEES</v>
          </cell>
          <cell r="F70" t="str">
            <v>S/O K MOHAMMAD LIYAS</v>
          </cell>
          <cell r="G70" t="str">
            <v>KALLEKERE HUSURU</v>
          </cell>
          <cell r="H70">
            <v>1471</v>
          </cell>
          <cell r="I70">
            <v>1520</v>
          </cell>
          <cell r="J70">
            <v>49</v>
          </cell>
          <cell r="K70">
            <v>2</v>
          </cell>
        </row>
        <row r="71">
          <cell r="B71" t="str">
            <v>GLTP208</v>
          </cell>
          <cell r="C71">
            <v>2</v>
          </cell>
          <cell r="D71" t="str">
            <v>05/11/2018</v>
          </cell>
          <cell r="E71" t="str">
            <v xml:space="preserve">SHABINA TAJ </v>
          </cell>
          <cell r="F71" t="str">
            <v>W/O MEHABHOB PASHA</v>
          </cell>
          <cell r="G71" t="str">
            <v>HOOVINA HALLI KAVALU HKL</v>
          </cell>
          <cell r="H71">
            <v>96</v>
          </cell>
          <cell r="I71">
            <v>113</v>
          </cell>
          <cell r="J71">
            <v>17</v>
          </cell>
          <cell r="K71">
            <v>2</v>
          </cell>
        </row>
        <row r="72">
          <cell r="B72" t="str">
            <v>GLTP209</v>
          </cell>
          <cell r="C72">
            <v>2</v>
          </cell>
          <cell r="D72" t="str">
            <v>23/12/2018</v>
          </cell>
          <cell r="E72" t="str">
            <v>THANGYAMMATHIMMEGOWDA</v>
          </cell>
          <cell r="F72" t="str">
            <v>0,MANACHANAHALLI</v>
          </cell>
          <cell r="G72" t="str">
            <v>0,MANACHANAHALLI,0</v>
          </cell>
          <cell r="H72">
            <v>886</v>
          </cell>
          <cell r="I72">
            <v>947</v>
          </cell>
          <cell r="J72">
            <v>61</v>
          </cell>
          <cell r="K72">
            <v>4</v>
          </cell>
        </row>
        <row r="73">
          <cell r="B73" t="str">
            <v>GLTP210</v>
          </cell>
          <cell r="C73">
            <v>1</v>
          </cell>
          <cell r="D73" t="str">
            <v>21/12/2018</v>
          </cell>
          <cell r="E73" t="str">
            <v>GEETHABAI K GBASAVARAJA NAIK</v>
          </cell>
          <cell r="F73" t="str">
            <v>0,MANACHANAHALLI BADAVANE</v>
          </cell>
          <cell r="G73" t="str">
            <v>0,MANACHANAHALLI BADAVANE,0</v>
          </cell>
          <cell r="K73">
            <v>0</v>
          </cell>
        </row>
        <row r="74">
          <cell r="B74" t="str">
            <v>GLTP211</v>
          </cell>
          <cell r="C74">
            <v>1</v>
          </cell>
          <cell r="D74" t="str">
            <v>22/11/2018</v>
          </cell>
          <cell r="E74" t="str">
            <v xml:space="preserve">NAVEEN B V </v>
          </cell>
          <cell r="F74" t="str">
            <v>S/O VENKATESH</v>
          </cell>
          <cell r="G74" t="str">
            <v>BASAVESHWAR NAGAR</v>
          </cell>
          <cell r="H74">
            <v>5078</v>
          </cell>
          <cell r="I74">
            <v>5200</v>
          </cell>
          <cell r="J74">
            <v>122</v>
          </cell>
          <cell r="K74">
            <v>4</v>
          </cell>
        </row>
        <row r="75">
          <cell r="B75" t="str">
            <v>GLTP212</v>
          </cell>
          <cell r="C75">
            <v>2</v>
          </cell>
          <cell r="D75" t="str">
            <v>02/12/2018</v>
          </cell>
          <cell r="E75" t="str">
            <v>H L SURESH</v>
          </cell>
          <cell r="F75" t="str">
            <v>S/O C B LINGARAJU</v>
          </cell>
          <cell r="G75" t="str">
            <v>MANACHANAHALLI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 t="str">
            <v>GLTP213</v>
          </cell>
          <cell r="C76">
            <v>2</v>
          </cell>
          <cell r="D76" t="str">
            <v>18/12/2018</v>
          </cell>
          <cell r="E76" t="str">
            <v>MADHUSWAMYGOWDA</v>
          </cell>
          <cell r="F76" t="str">
            <v>0,DEVARAYAPATTANA</v>
          </cell>
          <cell r="G76" t="str">
            <v>0,DEVARAYAPATTANA,0</v>
          </cell>
          <cell r="H76">
            <v>1875</v>
          </cell>
          <cell r="I76">
            <v>2320</v>
          </cell>
          <cell r="J76">
            <v>445</v>
          </cell>
          <cell r="K76">
            <v>4</v>
          </cell>
        </row>
        <row r="77">
          <cell r="B77" t="str">
            <v>GLTP214</v>
          </cell>
          <cell r="C77">
            <v>1</v>
          </cell>
          <cell r="D77" t="str">
            <v>21/12/2018</v>
          </cell>
          <cell r="E77" t="str">
            <v>B T VISHWANATHA SHETTYB V GOVINDA SHETTY</v>
          </cell>
          <cell r="F77" t="str">
            <v>0,MANACHANAHALLI</v>
          </cell>
          <cell r="G77" t="str">
            <v>0,MANACHANAHALLI,0</v>
          </cell>
          <cell r="H77">
            <v>1302</v>
          </cell>
          <cell r="I77">
            <v>1347</v>
          </cell>
          <cell r="J77">
            <v>45</v>
          </cell>
          <cell r="K77">
            <v>5</v>
          </cell>
        </row>
        <row r="78">
          <cell r="B78" t="str">
            <v>GLTP215</v>
          </cell>
          <cell r="C78">
            <v>2</v>
          </cell>
          <cell r="D78" t="str">
            <v>16/12/2018</v>
          </cell>
          <cell r="E78" t="str">
            <v>MANU M S</v>
          </cell>
          <cell r="F78" t="str">
            <v>S/O  SHIVEGOWDA</v>
          </cell>
          <cell r="G78" t="str">
            <v>MANACHANAHALLI</v>
          </cell>
          <cell r="H78">
            <v>349</v>
          </cell>
          <cell r="I78">
            <v>349</v>
          </cell>
          <cell r="J78">
            <v>0</v>
          </cell>
          <cell r="K78">
            <v>2</v>
          </cell>
        </row>
        <row r="79">
          <cell r="B79" t="str">
            <v>GLTP216</v>
          </cell>
          <cell r="C79">
            <v>2</v>
          </cell>
          <cell r="D79" t="str">
            <v>02/01/2019</v>
          </cell>
          <cell r="E79" t="str">
            <v>P K CHIRANTH</v>
          </cell>
          <cell r="F79" t="str">
            <v>S/O P K KUMAR SWAMY</v>
          </cell>
          <cell r="G79" t="str">
            <v>BASAVESHWARA NAGARA</v>
          </cell>
          <cell r="H79">
            <v>6904</v>
          </cell>
          <cell r="I79">
            <v>7132</v>
          </cell>
          <cell r="J79">
            <v>228</v>
          </cell>
          <cell r="K79">
            <v>4</v>
          </cell>
        </row>
        <row r="80">
          <cell r="B80" t="str">
            <v>GLTP217</v>
          </cell>
          <cell r="C80">
            <v>2</v>
          </cell>
          <cell r="D80" t="str">
            <v>02/01/2019</v>
          </cell>
          <cell r="E80" t="str">
            <v>PRASANNA</v>
          </cell>
          <cell r="F80" t="str">
            <v>S/O THIMMEGOWDA</v>
          </cell>
          <cell r="G80" t="str">
            <v>BELUR ROAD L</v>
          </cell>
          <cell r="H80">
            <v>958</v>
          </cell>
          <cell r="I80">
            <v>1019</v>
          </cell>
          <cell r="J80">
            <v>61</v>
          </cell>
          <cell r="K80">
            <v>3</v>
          </cell>
        </row>
        <row r="81">
          <cell r="B81" t="str">
            <v>GLTP218</v>
          </cell>
          <cell r="C81">
            <v>1</v>
          </cell>
          <cell r="D81" t="str">
            <v>02/01/2019</v>
          </cell>
          <cell r="E81" t="str">
            <v>DR.ANOOP</v>
          </cell>
          <cell r="F81" t="str">
            <v>S/O DR.JANARDHAN</v>
          </cell>
          <cell r="G81" t="str">
            <v>AREKAL HOSA HALLI AKHL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 t="str">
            <v>GLTP219</v>
          </cell>
          <cell r="C82">
            <v>2</v>
          </cell>
          <cell r="D82">
            <v>43477</v>
          </cell>
          <cell r="E82" t="str">
            <v>B M YOGESHAPPA</v>
          </cell>
          <cell r="F82" t="str">
            <v>S/O L BASAPPA</v>
          </cell>
          <cell r="G82" t="str">
            <v>HOOVINA HALLI KAVALU HKL</v>
          </cell>
          <cell r="H82">
            <v>5300</v>
          </cell>
          <cell r="I82">
            <v>5454</v>
          </cell>
          <cell r="J82">
            <v>154</v>
          </cell>
          <cell r="K82">
            <v>4</v>
          </cell>
        </row>
        <row r="83">
          <cell r="B83" t="str">
            <v>GLTP220</v>
          </cell>
          <cell r="C83">
            <v>1</v>
          </cell>
          <cell r="D83" t="str">
            <v>16/01/2019</v>
          </cell>
          <cell r="E83" t="str">
            <v>YASHODA</v>
          </cell>
          <cell r="F83" t="str">
            <v>W/O KEMPEGOWDA</v>
          </cell>
          <cell r="G83" t="str">
            <v>DODDAMANDIGANAHALLI L</v>
          </cell>
          <cell r="H83">
            <v>1523</v>
          </cell>
          <cell r="I83">
            <v>1619</v>
          </cell>
          <cell r="J83">
            <v>96</v>
          </cell>
          <cell r="K83">
            <v>4</v>
          </cell>
        </row>
        <row r="84">
          <cell r="B84" t="str">
            <v>GLTP221</v>
          </cell>
          <cell r="C84">
            <v>1</v>
          </cell>
          <cell r="D84" t="str">
            <v>16/01/2019</v>
          </cell>
          <cell r="E84" t="str">
            <v>B M SANTHOSHA</v>
          </cell>
          <cell r="F84" t="str">
            <v>S/O H T MALLESHA</v>
          </cell>
          <cell r="G84" t="str">
            <v>MANACHANAHALLI</v>
          </cell>
          <cell r="H84">
            <v>653</v>
          </cell>
          <cell r="I84">
            <v>685</v>
          </cell>
          <cell r="J84">
            <v>32</v>
          </cell>
          <cell r="K84">
            <v>4</v>
          </cell>
        </row>
        <row r="85">
          <cell r="B85" t="str">
            <v>GLTP222</v>
          </cell>
          <cell r="C85">
            <v>1</v>
          </cell>
          <cell r="D85" t="str">
            <v>16/01/2019</v>
          </cell>
          <cell r="E85" t="str">
            <v xml:space="preserve">SHRIDEEVI R </v>
          </cell>
          <cell r="F85" t="str">
            <v>W/O SHIVA H D</v>
          </cell>
          <cell r="G85" t="str">
            <v>BELUR ROAD L</v>
          </cell>
          <cell r="H85">
            <v>824</v>
          </cell>
          <cell r="I85">
            <v>858</v>
          </cell>
          <cell r="J85">
            <v>34</v>
          </cell>
          <cell r="K85">
            <v>3</v>
          </cell>
        </row>
        <row r="86">
          <cell r="B86" t="str">
            <v>GLTP223</v>
          </cell>
          <cell r="C86">
            <v>1</v>
          </cell>
          <cell r="D86">
            <v>43508</v>
          </cell>
          <cell r="E86" t="str">
            <v xml:space="preserve">NANITHAKUMARI </v>
          </cell>
          <cell r="F86" t="str">
            <v>W/O RAMESH</v>
          </cell>
          <cell r="G86" t="str">
            <v>BASAVESHWARA NAGARA</v>
          </cell>
          <cell r="H86">
            <v>2141</v>
          </cell>
          <cell r="I86">
            <v>2161</v>
          </cell>
          <cell r="J86">
            <v>20</v>
          </cell>
          <cell r="K86">
            <v>4</v>
          </cell>
        </row>
        <row r="87">
          <cell r="B87" t="str">
            <v>GLTP224</v>
          </cell>
          <cell r="C87">
            <v>2</v>
          </cell>
          <cell r="D87" t="str">
            <v>01/02/2019</v>
          </cell>
          <cell r="E87" t="str">
            <v>DR, GURURAJ ANIL BHATTA</v>
          </cell>
          <cell r="F87" t="str">
            <v>S/O LT ANIL P BHATTA</v>
          </cell>
          <cell r="G87" t="str">
            <v>GUDDENAHALLY,</v>
          </cell>
          <cell r="H87">
            <v>445</v>
          </cell>
          <cell r="I87">
            <v>550</v>
          </cell>
          <cell r="J87">
            <v>105</v>
          </cell>
          <cell r="K87">
            <v>4</v>
          </cell>
        </row>
        <row r="88">
          <cell r="B88" t="str">
            <v>GLTP225</v>
          </cell>
          <cell r="C88">
            <v>1</v>
          </cell>
          <cell r="D88">
            <v>43500</v>
          </cell>
          <cell r="E88" t="str">
            <v>MANJUNATH</v>
          </cell>
          <cell r="F88" t="str">
            <v>S/O JAVARAYYA</v>
          </cell>
          <cell r="G88" t="str">
            <v>basaveshwara nagara belur road</v>
          </cell>
          <cell r="H88">
            <v>5594</v>
          </cell>
          <cell r="I88">
            <v>5746</v>
          </cell>
          <cell r="J88">
            <v>152</v>
          </cell>
          <cell r="K88">
            <v>4</v>
          </cell>
        </row>
        <row r="89">
          <cell r="B89" t="str">
            <v>GLTP226</v>
          </cell>
          <cell r="C89">
            <v>1</v>
          </cell>
          <cell r="D89" t="str">
            <v>01/02/2019</v>
          </cell>
          <cell r="E89" t="str">
            <v>K.G.GEETHA</v>
          </cell>
          <cell r="F89" t="str">
            <v>W/O BASAVARAJU NAYKA</v>
          </cell>
          <cell r="G89" t="str">
            <v>MANACHANAHALLI BADAVANE</v>
          </cell>
          <cell r="H89">
            <v>1235</v>
          </cell>
          <cell r="I89">
            <v>1330</v>
          </cell>
          <cell r="J89">
            <v>95</v>
          </cell>
          <cell r="K89">
            <v>4</v>
          </cell>
        </row>
        <row r="90">
          <cell r="B90" t="str">
            <v>GLTP227</v>
          </cell>
          <cell r="C90">
            <v>2</v>
          </cell>
          <cell r="D90">
            <v>43500</v>
          </cell>
          <cell r="E90" t="str">
            <v>B H GANESH MURTHY</v>
          </cell>
          <cell r="F90" t="str">
            <v>S/O LT HIRIYANNAYYA</v>
          </cell>
          <cell r="G90" t="str">
            <v>basaveshwara nagara belur road</v>
          </cell>
          <cell r="H90">
            <v>546</v>
          </cell>
          <cell r="I90">
            <v>609</v>
          </cell>
          <cell r="J90">
            <v>63</v>
          </cell>
          <cell r="K90">
            <v>4</v>
          </cell>
        </row>
        <row r="91">
          <cell r="B91" t="str">
            <v>GLTP228</v>
          </cell>
          <cell r="C91">
            <v>2</v>
          </cell>
          <cell r="D91">
            <v>43500</v>
          </cell>
          <cell r="E91" t="str">
            <v>K.ASHOK KUMAR</v>
          </cell>
          <cell r="F91" t="str">
            <v>S/O KESHAVAMURTHY</v>
          </cell>
          <cell r="G91" t="str">
            <v>basaveshwara nagara, belur road</v>
          </cell>
          <cell r="H91">
            <v>5879</v>
          </cell>
          <cell r="I91">
            <v>6042</v>
          </cell>
          <cell r="J91">
            <v>163</v>
          </cell>
          <cell r="K91">
            <v>4</v>
          </cell>
        </row>
        <row r="92">
          <cell r="B92" t="str">
            <v>GLTP229</v>
          </cell>
          <cell r="C92">
            <v>1</v>
          </cell>
          <cell r="D92" t="str">
            <v>18/02/2019</v>
          </cell>
          <cell r="E92" t="str">
            <v>ASHOK KUMAR M G</v>
          </cell>
          <cell r="F92" t="str">
            <v>S/O M SIDDAPPA</v>
          </cell>
          <cell r="G92" t="str">
            <v>BASAVESHWARA NAGAR</v>
          </cell>
          <cell r="H92">
            <v>4019</v>
          </cell>
          <cell r="I92">
            <v>4094</v>
          </cell>
          <cell r="J92">
            <v>75</v>
          </cell>
          <cell r="K92">
            <v>4</v>
          </cell>
        </row>
        <row r="93">
          <cell r="B93" t="str">
            <v>GLTP230</v>
          </cell>
          <cell r="C93">
            <v>2</v>
          </cell>
          <cell r="D93" t="str">
            <v>28/02/2019</v>
          </cell>
          <cell r="E93" t="str">
            <v xml:space="preserve">MANJULA B.S </v>
          </cell>
          <cell r="F93" t="str">
            <v>W/O JAYLAKSHMI</v>
          </cell>
          <cell r="G93" t="str">
            <v>HOOVINA HALLI KAVALU HKL</v>
          </cell>
          <cell r="H93">
            <v>774</v>
          </cell>
          <cell r="I93">
            <v>830</v>
          </cell>
          <cell r="J93">
            <v>56</v>
          </cell>
          <cell r="K93">
            <v>4</v>
          </cell>
        </row>
        <row r="94">
          <cell r="B94" t="str">
            <v>GLTP231</v>
          </cell>
          <cell r="C94">
            <v>1</v>
          </cell>
          <cell r="D94" t="str">
            <v>28/02/2019</v>
          </cell>
          <cell r="E94" t="str">
            <v>P SURESH</v>
          </cell>
          <cell r="F94" t="str">
            <v>S/O PUTTAYYA</v>
          </cell>
          <cell r="G94" t="str">
            <v>ASHOKNAGAR</v>
          </cell>
          <cell r="H94">
            <v>894</v>
          </cell>
          <cell r="I94">
            <v>910</v>
          </cell>
          <cell r="J94">
            <v>16</v>
          </cell>
          <cell r="K94">
            <v>4</v>
          </cell>
        </row>
        <row r="95">
          <cell r="B95" t="str">
            <v>GLTP232</v>
          </cell>
          <cell r="C95">
            <v>2</v>
          </cell>
          <cell r="D95" t="str">
            <v>02/03/2019</v>
          </cell>
          <cell r="E95" t="str">
            <v>K.M PAPE GOWDA</v>
          </cell>
          <cell r="F95" t="str">
            <v>S/O LT MANJEGOWDA</v>
          </cell>
          <cell r="G95" t="str">
            <v>BASAVESHWARA NAGAR</v>
          </cell>
          <cell r="H95">
            <v>244</v>
          </cell>
          <cell r="I95">
            <v>281</v>
          </cell>
          <cell r="J95">
            <v>37</v>
          </cell>
          <cell r="K95">
            <v>1</v>
          </cell>
        </row>
        <row r="96">
          <cell r="B96" t="str">
            <v>GLTP233</v>
          </cell>
          <cell r="C96">
            <v>1</v>
          </cell>
          <cell r="D96" t="str">
            <v>01/01/2019</v>
          </cell>
          <cell r="E96" t="str">
            <v>K M PARAMESHA</v>
          </cell>
          <cell r="F96" t="str">
            <v>AMRUTH CONSTRACTION</v>
          </cell>
          <cell r="G96" t="str">
            <v>LAXMIPURA USL</v>
          </cell>
          <cell r="H96">
            <v>647</v>
          </cell>
          <cell r="I96">
            <v>647</v>
          </cell>
          <cell r="J96">
            <v>0</v>
          </cell>
          <cell r="K96">
            <v>4</v>
          </cell>
        </row>
        <row r="97">
          <cell r="B97" t="str">
            <v>GLTP234</v>
          </cell>
          <cell r="C97">
            <v>3</v>
          </cell>
          <cell r="D97">
            <v>43538</v>
          </cell>
          <cell r="E97" t="str">
            <v>H D HARSHA</v>
          </cell>
          <cell r="F97" t="str">
            <v>H R DODDAYA</v>
          </cell>
          <cell r="G97" t="str">
            <v>HOOVINA HALLI KAVALU HKL</v>
          </cell>
          <cell r="H97">
            <v>19416</v>
          </cell>
          <cell r="I97">
            <v>19781</v>
          </cell>
          <cell r="J97">
            <v>365</v>
          </cell>
          <cell r="K97">
            <v>4</v>
          </cell>
        </row>
        <row r="98">
          <cell r="B98" t="str">
            <v>GLTP235</v>
          </cell>
          <cell r="C98">
            <v>2</v>
          </cell>
          <cell r="D98" t="str">
            <v>18/03/2019</v>
          </cell>
          <cell r="E98" t="str">
            <v>CHINNA SWAMY</v>
          </cell>
          <cell r="F98" t="str">
            <v>S/O KARIYAIAH</v>
          </cell>
          <cell r="G98" t="str">
            <v>MANICHANA HALLI MNL</v>
          </cell>
          <cell r="H98">
            <v>2019</v>
          </cell>
          <cell r="I98">
            <v>2233</v>
          </cell>
          <cell r="J98">
            <v>214</v>
          </cell>
          <cell r="K98">
            <v>3</v>
          </cell>
        </row>
        <row r="99">
          <cell r="B99" t="str">
            <v>GLTP236</v>
          </cell>
          <cell r="C99">
            <v>2</v>
          </cell>
          <cell r="D99" t="str">
            <v>05/04/2019</v>
          </cell>
          <cell r="E99" t="str">
            <v>H C DINESH</v>
          </cell>
          <cell r="F99" t="str">
            <v>S/O  CHANDRAJU SHETTY</v>
          </cell>
          <cell r="G99" t="str">
            <v>BELUR ROAD L</v>
          </cell>
          <cell r="H99">
            <v>786</v>
          </cell>
          <cell r="I99">
            <v>814</v>
          </cell>
          <cell r="J99">
            <v>28</v>
          </cell>
          <cell r="K99">
            <v>2</v>
          </cell>
        </row>
        <row r="100">
          <cell r="B100" t="str">
            <v>GLTP237</v>
          </cell>
          <cell r="C100">
            <v>2</v>
          </cell>
          <cell r="D100" t="str">
            <v>01/04/2019</v>
          </cell>
          <cell r="E100" t="str">
            <v>LAKKEGOWDA</v>
          </cell>
          <cell r="F100" t="str">
            <v>S/O THOPEGOWDA</v>
          </cell>
          <cell r="G100" t="str">
            <v>HOOVINA HALLI KAVALU HKL</v>
          </cell>
          <cell r="H100">
            <v>184</v>
          </cell>
          <cell r="I100">
            <v>231</v>
          </cell>
          <cell r="J100">
            <v>47</v>
          </cell>
          <cell r="K100">
            <v>5</v>
          </cell>
        </row>
        <row r="101">
          <cell r="B101" t="str">
            <v>GLTP238</v>
          </cell>
          <cell r="C101">
            <v>2</v>
          </cell>
          <cell r="D101" t="str">
            <v>01/04/2019</v>
          </cell>
          <cell r="E101" t="str">
            <v xml:space="preserve">G PRADEEP </v>
          </cell>
          <cell r="F101" t="str">
            <v>S/O B V GOVINDEGOWDA</v>
          </cell>
          <cell r="G101" t="str">
            <v>HOOVINA HALLI KAVALU HKL</v>
          </cell>
          <cell r="H101">
            <v>823</v>
          </cell>
          <cell r="I101">
            <v>846</v>
          </cell>
          <cell r="J101">
            <v>23</v>
          </cell>
          <cell r="K101">
            <v>1</v>
          </cell>
          <cell r="L101">
            <v>2</v>
          </cell>
        </row>
        <row r="102">
          <cell r="B102" t="str">
            <v>GLTP239</v>
          </cell>
          <cell r="C102">
            <v>2</v>
          </cell>
          <cell r="D102" t="str">
            <v>05/04/2019</v>
          </cell>
          <cell r="E102" t="str">
            <v>PRAMILA</v>
          </cell>
          <cell r="F102" t="str">
            <v>W/O M SUNIL</v>
          </cell>
          <cell r="G102" t="str">
            <v>BASAVESHWARA NAGARA</v>
          </cell>
        </row>
        <row r="103">
          <cell r="B103" t="str">
            <v>GLTP240</v>
          </cell>
          <cell r="C103">
            <v>1</v>
          </cell>
          <cell r="D103" t="str">
            <v>05/04/2019</v>
          </cell>
          <cell r="E103" t="str">
            <v>HOOVEGOWDA</v>
          </cell>
          <cell r="F103" t="str">
            <v>S/O MUDDEGOWDA</v>
          </cell>
          <cell r="G103" t="str">
            <v>BELUR ROAD L</v>
          </cell>
          <cell r="H103">
            <v>345</v>
          </cell>
          <cell r="I103">
            <v>403</v>
          </cell>
          <cell r="J103">
            <v>58</v>
          </cell>
          <cell r="K103">
            <v>4</v>
          </cell>
        </row>
        <row r="104">
          <cell r="B104" t="str">
            <v>GLTP241</v>
          </cell>
          <cell r="C104">
            <v>1</v>
          </cell>
          <cell r="D104" t="str">
            <v>05/04/2019</v>
          </cell>
          <cell r="E104" t="str">
            <v>N G RAGHU</v>
          </cell>
          <cell r="F104" t="str">
            <v>S/O GUNDAPPA</v>
          </cell>
          <cell r="G104" t="str">
            <v>DODDAMANDIGANAHALLI L</v>
          </cell>
          <cell r="H104">
            <v>0</v>
          </cell>
          <cell r="J104">
            <v>0</v>
          </cell>
          <cell r="K104">
            <v>0</v>
          </cell>
        </row>
        <row r="105">
          <cell r="B105" t="str">
            <v>GLTP242</v>
          </cell>
          <cell r="C105">
            <v>1</v>
          </cell>
          <cell r="D105" t="str">
            <v>05/04/2019</v>
          </cell>
          <cell r="E105" t="str">
            <v>D H CHANDAN</v>
          </cell>
          <cell r="F105" t="str">
            <v>S/O D S HEGGADE GOWDA</v>
          </cell>
          <cell r="G105" t="str">
            <v>BASAVESHWARA NAGARA</v>
          </cell>
          <cell r="H105">
            <v>893</v>
          </cell>
          <cell r="I105">
            <v>958</v>
          </cell>
          <cell r="J105">
            <v>65</v>
          </cell>
          <cell r="K105">
            <v>2</v>
          </cell>
          <cell r="L105">
            <v>0.51</v>
          </cell>
        </row>
        <row r="106">
          <cell r="B106" t="str">
            <v>GLTP243</v>
          </cell>
          <cell r="C106">
            <v>2</v>
          </cell>
          <cell r="D106" t="str">
            <v>05/04/2019</v>
          </cell>
          <cell r="E106" t="str">
            <v>SUJATHA NARAYANA</v>
          </cell>
          <cell r="F106" t="str">
            <v>W/O NARAYANA</v>
          </cell>
          <cell r="G106" t="str">
            <v>BELUR ROAD L</v>
          </cell>
          <cell r="H106">
            <v>3049</v>
          </cell>
          <cell r="I106">
            <v>3094</v>
          </cell>
          <cell r="J106">
            <v>45</v>
          </cell>
          <cell r="K106">
            <v>4</v>
          </cell>
        </row>
        <row r="107">
          <cell r="B107" t="str">
            <v>GLTP244</v>
          </cell>
          <cell r="C107">
            <v>2</v>
          </cell>
          <cell r="D107" t="str">
            <v>01/04/2019</v>
          </cell>
          <cell r="E107" t="str">
            <v>LEELAVATHI</v>
          </cell>
          <cell r="F107" t="str">
            <v>W/O MOHAN KUMAR</v>
          </cell>
          <cell r="G107" t="str">
            <v>MANACHANAHALLI</v>
          </cell>
        </row>
        <row r="108">
          <cell r="B108" t="str">
            <v>GLTP245</v>
          </cell>
          <cell r="C108">
            <v>2</v>
          </cell>
          <cell r="D108" t="str">
            <v>01/04/2019</v>
          </cell>
          <cell r="E108" t="str">
            <v>CHANDREGOWDA</v>
          </cell>
          <cell r="F108" t="str">
            <v>S/O K THIMMEGOWDA</v>
          </cell>
          <cell r="G108" t="str">
            <v>MANACHANAHALLI</v>
          </cell>
          <cell r="J108">
            <v>0</v>
          </cell>
          <cell r="K108">
            <v>4</v>
          </cell>
        </row>
        <row r="109">
          <cell r="B109" t="str">
            <v>GLTP246</v>
          </cell>
          <cell r="C109">
            <v>2</v>
          </cell>
          <cell r="D109" t="str">
            <v>01/04/2019</v>
          </cell>
          <cell r="E109" t="str">
            <v xml:space="preserve">SHADAD HUSAIN </v>
          </cell>
          <cell r="F109" t="str">
            <v>S/O MUNAVAR HUSAIN</v>
          </cell>
          <cell r="G109" t="str">
            <v>HOOVINA HALLI KAVALU HKL</v>
          </cell>
          <cell r="H109">
            <v>1102</v>
          </cell>
          <cell r="I109">
            <v>1364</v>
          </cell>
          <cell r="J109">
            <v>262</v>
          </cell>
          <cell r="K109">
            <v>4</v>
          </cell>
        </row>
        <row r="110">
          <cell r="B110" t="str">
            <v>GLTP247</v>
          </cell>
          <cell r="C110">
            <v>2</v>
          </cell>
          <cell r="D110">
            <v>43579</v>
          </cell>
          <cell r="E110" t="str">
            <v>K K KAVITHA</v>
          </cell>
          <cell r="F110" t="str">
            <v>W/O PRAKASHA</v>
          </cell>
          <cell r="G110" t="str">
            <v>BASAVESHWARA NAGAR</v>
          </cell>
          <cell r="H110">
            <v>207</v>
          </cell>
          <cell r="I110">
            <v>249</v>
          </cell>
          <cell r="J110">
            <v>42</v>
          </cell>
          <cell r="K110">
            <v>3</v>
          </cell>
        </row>
        <row r="111">
          <cell r="B111" t="str">
            <v>GLTP248</v>
          </cell>
          <cell r="C111">
            <v>1</v>
          </cell>
          <cell r="D111" t="str">
            <v>06/05/2019</v>
          </cell>
          <cell r="E111" t="str">
            <v>H K REVANNA</v>
          </cell>
          <cell r="F111" t="str">
            <v>S/O H V KARISHETTY</v>
          </cell>
          <cell r="G111" t="str">
            <v>HOOVINA HALLI KAVALU HKL</v>
          </cell>
          <cell r="H111">
            <v>1111</v>
          </cell>
          <cell r="I111">
            <v>1247</v>
          </cell>
          <cell r="J111">
            <v>136</v>
          </cell>
          <cell r="K111">
            <v>4</v>
          </cell>
          <cell r="L111">
            <v>0.61</v>
          </cell>
        </row>
        <row r="112">
          <cell r="B112" t="str">
            <v>GLTP249</v>
          </cell>
          <cell r="C112">
            <v>2</v>
          </cell>
          <cell r="D112" t="str">
            <v>15/05/2019</v>
          </cell>
          <cell r="E112" t="str">
            <v>HEMANTH KUMARA</v>
          </cell>
          <cell r="F112" t="str">
            <v>S/O DEVAPPA URF DEVEGOWDA</v>
          </cell>
          <cell r="G112" t="str">
            <v>BELUR ROAD L</v>
          </cell>
          <cell r="H112">
            <v>545</v>
          </cell>
          <cell r="I112">
            <v>628</v>
          </cell>
          <cell r="J112">
            <v>83</v>
          </cell>
        </row>
        <row r="113">
          <cell r="B113" t="str">
            <v>GLTP250</v>
          </cell>
          <cell r="C113">
            <v>1</v>
          </cell>
          <cell r="D113" t="str">
            <v>27/05/2019</v>
          </cell>
          <cell r="E113" t="str">
            <v>V P RANGE GOWDA</v>
          </cell>
          <cell r="F113" t="str">
            <v>S/O LAT PAPE GOWDA</v>
          </cell>
          <cell r="G113" t="str">
            <v>BASAVESHWARA NAGAR</v>
          </cell>
          <cell r="H113">
            <v>215</v>
          </cell>
          <cell r="I113">
            <v>260</v>
          </cell>
          <cell r="J113">
            <v>45</v>
          </cell>
          <cell r="K113">
            <v>4</v>
          </cell>
        </row>
        <row r="114">
          <cell r="B114" t="str">
            <v>GLTP251</v>
          </cell>
          <cell r="C114">
            <v>1</v>
          </cell>
          <cell r="D114" t="str">
            <v>27/05/2019</v>
          </cell>
          <cell r="E114" t="str">
            <v>G K NAGARAJU</v>
          </cell>
          <cell r="F114" t="str">
            <v>S/O KEDARANAYKA</v>
          </cell>
          <cell r="G114" t="str">
            <v>MANACHANAHALLI</v>
          </cell>
          <cell r="H114">
            <v>3197</v>
          </cell>
          <cell r="I114">
            <v>3269</v>
          </cell>
          <cell r="J114">
            <v>72</v>
          </cell>
          <cell r="K114">
            <v>4</v>
          </cell>
        </row>
        <row r="115">
          <cell r="B115" t="str">
            <v>GLTP252</v>
          </cell>
          <cell r="C115">
            <v>2</v>
          </cell>
          <cell r="D115" t="str">
            <v>27/05/2019</v>
          </cell>
          <cell r="E115" t="str">
            <v>ACCHUTHA</v>
          </cell>
          <cell r="F115" t="str">
            <v>S/O CHALUVE GOWDA</v>
          </cell>
          <cell r="G115" t="str">
            <v>BELUR ROAD L</v>
          </cell>
          <cell r="H115">
            <v>2777</v>
          </cell>
          <cell r="I115">
            <v>2796</v>
          </cell>
          <cell r="J115">
            <v>19</v>
          </cell>
          <cell r="K115">
            <v>4</v>
          </cell>
        </row>
        <row r="116">
          <cell r="B116" t="str">
            <v>GLTP253</v>
          </cell>
          <cell r="C116">
            <v>2</v>
          </cell>
          <cell r="D116" t="str">
            <v>27/05/2019</v>
          </cell>
          <cell r="E116" t="str">
            <v>H I SHIVANNA</v>
          </cell>
          <cell r="F116" t="str">
            <v>S/O IYYANNE GOWDA</v>
          </cell>
          <cell r="G116" t="str">
            <v>BASAVESHWARA NAGARA</v>
          </cell>
          <cell r="H116">
            <v>666</v>
          </cell>
          <cell r="I116">
            <v>689</v>
          </cell>
          <cell r="J116">
            <v>23</v>
          </cell>
          <cell r="K116">
            <v>2</v>
          </cell>
        </row>
        <row r="117">
          <cell r="B117" t="str">
            <v>GLTP254</v>
          </cell>
          <cell r="C117">
            <v>2</v>
          </cell>
          <cell r="D117">
            <v>43617</v>
          </cell>
          <cell r="E117" t="str">
            <v>m r lokesh</v>
          </cell>
          <cell r="F117" t="str">
            <v>s/o range gowda</v>
          </cell>
          <cell r="G117" t="str">
            <v>HOOVINA HALLI KAVALU HKL</v>
          </cell>
          <cell r="H117">
            <v>1191</v>
          </cell>
          <cell r="I117">
            <v>1220</v>
          </cell>
          <cell r="J117">
            <v>29</v>
          </cell>
        </row>
        <row r="118">
          <cell r="B118" t="str">
            <v>GLTP255</v>
          </cell>
          <cell r="C118">
            <v>1</v>
          </cell>
          <cell r="D118" t="str">
            <v>15/06/2019</v>
          </cell>
          <cell r="E118" t="str">
            <v>FAIROZ  KHANAM</v>
          </cell>
          <cell r="F118" t="str">
            <v>W/O RAFI AHAMED KHAN</v>
          </cell>
          <cell r="G118" t="str">
            <v>BELUR ROAD L</v>
          </cell>
          <cell r="H118">
            <v>746</v>
          </cell>
          <cell r="I118">
            <v>773</v>
          </cell>
          <cell r="J118">
            <v>27</v>
          </cell>
          <cell r="K118">
            <v>3</v>
          </cell>
          <cell r="L118">
            <v>1.03</v>
          </cell>
        </row>
        <row r="119">
          <cell r="B119" t="str">
            <v>GLTP256</v>
          </cell>
          <cell r="C119">
            <v>1</v>
          </cell>
          <cell r="D119" t="str">
            <v>15/06/2019</v>
          </cell>
          <cell r="E119" t="str">
            <v>PRAKASH P.S</v>
          </cell>
          <cell r="F119" t="str">
            <v>S/O SHIVAPPA NAYAK</v>
          </cell>
          <cell r="G119" t="str">
            <v>HASSAN</v>
          </cell>
        </row>
        <row r="120">
          <cell r="B120" t="str">
            <v>GLTP257</v>
          </cell>
          <cell r="C120">
            <v>2</v>
          </cell>
          <cell r="D120" t="str">
            <v>15/06/2019</v>
          </cell>
          <cell r="E120" t="str">
            <v>SURESH G T</v>
          </cell>
          <cell r="F120" t="str">
            <v>S/O THIMMEGOWDA</v>
          </cell>
          <cell r="G120" t="str">
            <v>BELUR ROAD L</v>
          </cell>
          <cell r="H120">
            <v>875</v>
          </cell>
          <cell r="I120">
            <v>920</v>
          </cell>
          <cell r="J120">
            <v>45</v>
          </cell>
          <cell r="K120">
            <v>1</v>
          </cell>
        </row>
        <row r="121">
          <cell r="B121" t="str">
            <v>GLTP258</v>
          </cell>
          <cell r="C121">
            <v>2</v>
          </cell>
          <cell r="D121" t="str">
            <v>15/06/2019</v>
          </cell>
          <cell r="E121" t="str">
            <v>H A PUTTEGOWDA U/O PUTTARAJU</v>
          </cell>
          <cell r="F121" t="str">
            <v xml:space="preserve">S/O ANNEGOWDA </v>
          </cell>
          <cell r="G121" t="str">
            <v>JAVARAYAPATNA</v>
          </cell>
          <cell r="H121">
            <v>155</v>
          </cell>
          <cell r="I121">
            <v>155</v>
          </cell>
          <cell r="J121">
            <v>0</v>
          </cell>
        </row>
        <row r="122">
          <cell r="B122" t="str">
            <v>GLTP259</v>
          </cell>
          <cell r="C122">
            <v>2</v>
          </cell>
          <cell r="D122" t="str">
            <v>19/06/2019</v>
          </cell>
          <cell r="E122" t="str">
            <v xml:space="preserve"> M K RANGE GOWDA</v>
          </cell>
          <cell r="F122" t="str">
            <v>S/O KRISHNE GOWDA</v>
          </cell>
          <cell r="G122" t="str">
            <v>BELUR ROAD L</v>
          </cell>
          <cell r="H122">
            <v>588</v>
          </cell>
          <cell r="I122">
            <v>763</v>
          </cell>
          <cell r="J122">
            <v>175</v>
          </cell>
          <cell r="K122">
            <v>2</v>
          </cell>
        </row>
        <row r="123">
          <cell r="B123" t="str">
            <v>GLTP260</v>
          </cell>
          <cell r="C123">
            <v>2</v>
          </cell>
          <cell r="D123" t="str">
            <v>24/06/2019</v>
          </cell>
          <cell r="E123" t="str">
            <v>HEMANTH KUMAR H V</v>
          </cell>
          <cell r="F123" t="str">
            <v>S/O VISHWANATH RAO</v>
          </cell>
          <cell r="G123" t="str">
            <v>MANICHANA HALLI MNL</v>
          </cell>
          <cell r="H123">
            <v>716</v>
          </cell>
          <cell r="I123">
            <v>746</v>
          </cell>
          <cell r="J123">
            <v>30</v>
          </cell>
          <cell r="K123">
            <v>2</v>
          </cell>
        </row>
        <row r="124">
          <cell r="B124" t="str">
            <v>GLTP261</v>
          </cell>
          <cell r="C124">
            <v>2</v>
          </cell>
          <cell r="D124" t="str">
            <v>26/06/2019</v>
          </cell>
          <cell r="E124" t="str">
            <v>CHANDRASHEKAR M N</v>
          </cell>
          <cell r="F124" t="str">
            <v>S/O NANJAPPA</v>
          </cell>
          <cell r="G124" t="str">
            <v>BELUR ROAD L</v>
          </cell>
          <cell r="H124">
            <v>269</v>
          </cell>
          <cell r="I124">
            <v>281</v>
          </cell>
          <cell r="J124">
            <v>12</v>
          </cell>
          <cell r="K124">
            <v>1</v>
          </cell>
        </row>
        <row r="125">
          <cell r="B125" t="str">
            <v>GLTP262</v>
          </cell>
          <cell r="C125">
            <v>2</v>
          </cell>
          <cell r="D125" t="str">
            <v>26/06/2019</v>
          </cell>
          <cell r="E125" t="str">
            <v>CHANDRASHEKHAR M N</v>
          </cell>
          <cell r="F125" t="str">
            <v>S/O NANJAPPA</v>
          </cell>
          <cell r="G125" t="str">
            <v>BASAVESHWARANAGARA</v>
          </cell>
          <cell r="H125">
            <v>2067</v>
          </cell>
          <cell r="I125">
            <v>2283</v>
          </cell>
          <cell r="J125">
            <v>216</v>
          </cell>
          <cell r="K125">
            <v>4</v>
          </cell>
          <cell r="L125">
            <v>3.03</v>
          </cell>
        </row>
        <row r="126">
          <cell r="B126" t="str">
            <v>GLTP263</v>
          </cell>
          <cell r="C126">
            <v>2</v>
          </cell>
          <cell r="D126" t="str">
            <v>04/07/2019</v>
          </cell>
          <cell r="E126" t="str">
            <v>SEETHAMMA</v>
          </cell>
          <cell r="F126" t="str">
            <v>W/O KUMAR</v>
          </cell>
          <cell r="G126" t="str">
            <v>BASAVESWARA NAGARA</v>
          </cell>
          <cell r="H126">
            <v>357</v>
          </cell>
          <cell r="I126">
            <v>425</v>
          </cell>
          <cell r="J126">
            <v>68</v>
          </cell>
        </row>
        <row r="127">
          <cell r="B127" t="str">
            <v>GLTP264</v>
          </cell>
          <cell r="C127">
            <v>2</v>
          </cell>
          <cell r="D127" t="str">
            <v>04/07/2019</v>
          </cell>
          <cell r="E127" t="str">
            <v xml:space="preserve">NAGENDRA J A </v>
          </cell>
          <cell r="F127" t="str">
            <v>S/O ANNEGOWDA</v>
          </cell>
          <cell r="G127" t="str">
            <v>BASAVESHWARANAGARA</v>
          </cell>
          <cell r="H127">
            <v>1379</v>
          </cell>
          <cell r="I127">
            <v>1563</v>
          </cell>
          <cell r="J127">
            <v>184</v>
          </cell>
          <cell r="K127">
            <v>5</v>
          </cell>
          <cell r="L127">
            <v>2.58</v>
          </cell>
        </row>
        <row r="128">
          <cell r="B128" t="str">
            <v>GLTP265</v>
          </cell>
          <cell r="C128">
            <v>2</v>
          </cell>
          <cell r="D128" t="str">
            <v>04/07/2019</v>
          </cell>
          <cell r="H128">
            <v>1299</v>
          </cell>
          <cell r="I128">
            <v>1409</v>
          </cell>
          <cell r="J128">
            <v>110</v>
          </cell>
          <cell r="K128">
            <v>3</v>
          </cell>
          <cell r="L128">
            <v>3.78</v>
          </cell>
        </row>
        <row r="129">
          <cell r="B129" t="str">
            <v>GLTP266</v>
          </cell>
          <cell r="C129">
            <v>2</v>
          </cell>
          <cell r="D129" t="str">
            <v>12/07/2019</v>
          </cell>
          <cell r="E129" t="str">
            <v>M VINOD KUMAR</v>
          </cell>
          <cell r="F129" t="str">
            <v>S/O MANJE GOWDA</v>
          </cell>
          <cell r="G129" t="str">
            <v>BASAVESHWARA NAGARA HSN</v>
          </cell>
          <cell r="H129">
            <v>832</v>
          </cell>
          <cell r="I129">
            <v>833</v>
          </cell>
          <cell r="J129">
            <v>1</v>
          </cell>
          <cell r="K129">
            <v>1</v>
          </cell>
        </row>
        <row r="130">
          <cell r="B130" t="str">
            <v>GLTP267</v>
          </cell>
          <cell r="C130">
            <v>2</v>
          </cell>
          <cell r="D130" t="str">
            <v>07/08/2019</v>
          </cell>
          <cell r="E130" t="str">
            <v>PUTTASHETTY G K</v>
          </cell>
          <cell r="F130" t="str">
            <v>S/O KENCHASHETTY</v>
          </cell>
          <cell r="G130" t="str">
            <v>BASAVESHWARA NAGARA HSN</v>
          </cell>
          <cell r="H130">
            <v>418</v>
          </cell>
          <cell r="I130">
            <v>510</v>
          </cell>
          <cell r="J130">
            <v>92</v>
          </cell>
          <cell r="K130">
            <v>4</v>
          </cell>
        </row>
        <row r="131">
          <cell r="B131" t="str">
            <v>GLTP268</v>
          </cell>
          <cell r="C131">
            <v>1</v>
          </cell>
          <cell r="D131" t="str">
            <v>07/08/2019</v>
          </cell>
          <cell r="E131" t="str">
            <v>HOOVEGOWDA</v>
          </cell>
          <cell r="F131" t="str">
            <v>S/O LATE MUDDEGOWDA</v>
          </cell>
          <cell r="G131" t="str">
            <v>BELUR ROAD L</v>
          </cell>
          <cell r="H131">
            <v>1078</v>
          </cell>
          <cell r="I131">
            <v>1091</v>
          </cell>
          <cell r="J131">
            <v>13</v>
          </cell>
          <cell r="K131">
            <v>1</v>
          </cell>
        </row>
        <row r="132">
          <cell r="B132" t="str">
            <v>GLTP269</v>
          </cell>
          <cell r="C132">
            <v>1</v>
          </cell>
          <cell r="D132" t="str">
            <v>07/08/2019</v>
          </cell>
          <cell r="E132" t="str">
            <v>N G RAGHU</v>
          </cell>
          <cell r="F132" t="str">
            <v>S/O N H GUNDAPPA</v>
          </cell>
          <cell r="G132" t="str">
            <v>BELUR ROAD L</v>
          </cell>
          <cell r="H132">
            <v>480</v>
          </cell>
          <cell r="I132">
            <v>535</v>
          </cell>
          <cell r="J132">
            <v>55</v>
          </cell>
        </row>
        <row r="133">
          <cell r="B133" t="str">
            <v>GLTP27</v>
          </cell>
          <cell r="C133">
            <v>1</v>
          </cell>
          <cell r="D133" t="str">
            <v>17/05/2014</v>
          </cell>
          <cell r="E133" t="str">
            <v>B V MURTHY</v>
          </cell>
          <cell r="F133" t="str">
            <v>S/O LATE VENKATE GOWDA</v>
          </cell>
        </row>
        <row r="134">
          <cell r="B134" t="str">
            <v>GLTP270</v>
          </cell>
          <cell r="C134">
            <v>1</v>
          </cell>
          <cell r="D134" t="str">
            <v>07/08/2019</v>
          </cell>
          <cell r="E134" t="str">
            <v>B NAGARAJU</v>
          </cell>
          <cell r="F134" t="str">
            <v>S/O BASAVE GOWDA</v>
          </cell>
          <cell r="G134" t="str">
            <v>BELUR ROAD L</v>
          </cell>
          <cell r="H134">
            <v>314</v>
          </cell>
          <cell r="I134">
            <v>415</v>
          </cell>
          <cell r="J134">
            <v>101</v>
          </cell>
          <cell r="K134">
            <v>2</v>
          </cell>
        </row>
        <row r="135">
          <cell r="B135" t="str">
            <v>GLTP271</v>
          </cell>
          <cell r="C135">
            <v>1</v>
          </cell>
          <cell r="D135" t="str">
            <v>23/08/2019</v>
          </cell>
          <cell r="E135" t="str">
            <v>b d manjegowda</v>
          </cell>
          <cell r="F135" t="str">
            <v>s/o dyavegowda</v>
          </cell>
          <cell r="G135" t="str">
            <v>BASAVESHWARA NAGARA HSN</v>
          </cell>
          <cell r="H135">
            <v>254</v>
          </cell>
          <cell r="I135">
            <v>305</v>
          </cell>
          <cell r="J135">
            <v>51</v>
          </cell>
          <cell r="K135">
            <v>3</v>
          </cell>
        </row>
        <row r="136">
          <cell r="B136" t="str">
            <v>GLTP272</v>
          </cell>
          <cell r="C136">
            <v>1</v>
          </cell>
          <cell r="D136" t="str">
            <v>23/08/2019</v>
          </cell>
          <cell r="E136" t="str">
            <v>CHANDRASHEKARA H D</v>
          </cell>
          <cell r="F136" t="str">
            <v>S/O LATE DEVARAJ H B</v>
          </cell>
          <cell r="G136" t="str">
            <v>YARE HALLI YHL</v>
          </cell>
          <cell r="H136">
            <v>40</v>
          </cell>
          <cell r="I136">
            <v>94</v>
          </cell>
          <cell r="J136">
            <v>54</v>
          </cell>
        </row>
        <row r="137">
          <cell r="B137" t="str">
            <v>GLTP273</v>
          </cell>
          <cell r="C137">
            <v>1</v>
          </cell>
          <cell r="D137" t="str">
            <v>23/08/2019</v>
          </cell>
          <cell r="E137" t="str">
            <v>v k sathish</v>
          </cell>
          <cell r="F137" t="str">
            <v>s/o kalegowda</v>
          </cell>
          <cell r="G137" t="str">
            <v>handinakere,hsn</v>
          </cell>
          <cell r="H137">
            <v>1047</v>
          </cell>
          <cell r="I137">
            <v>1621</v>
          </cell>
          <cell r="J137">
            <v>574</v>
          </cell>
          <cell r="K137">
            <v>3</v>
          </cell>
        </row>
        <row r="138">
          <cell r="B138" t="str">
            <v>GLTP274</v>
          </cell>
          <cell r="C138">
            <v>1</v>
          </cell>
          <cell r="D138" t="str">
            <v>07/09/2019</v>
          </cell>
          <cell r="E138" t="str">
            <v>THEJASHREE H T</v>
          </cell>
          <cell r="F138" t="str">
            <v>W/O LATE GURURAJU</v>
          </cell>
          <cell r="G138" t="str">
            <v>YARE HALLI YHL</v>
          </cell>
          <cell r="H138">
            <v>1513</v>
          </cell>
          <cell r="I138">
            <v>1610</v>
          </cell>
          <cell r="J138">
            <v>97</v>
          </cell>
        </row>
        <row r="139">
          <cell r="B139" t="str">
            <v>GLTP275</v>
          </cell>
          <cell r="C139">
            <v>1</v>
          </cell>
          <cell r="D139" t="str">
            <v>03/10/2019</v>
          </cell>
          <cell r="E139" t="str">
            <v>BAGYALAKSHMI</v>
          </cell>
          <cell r="F139" t="str">
            <v>W/O SATHYANARAYANA</v>
          </cell>
          <cell r="G139" t="str">
            <v>MANICHANA HALLI MNL</v>
          </cell>
          <cell r="H139">
            <v>858</v>
          </cell>
          <cell r="I139">
            <v>950</v>
          </cell>
          <cell r="J139">
            <v>92</v>
          </cell>
          <cell r="K139">
            <v>3</v>
          </cell>
        </row>
        <row r="140">
          <cell r="B140" t="str">
            <v>GLTP276</v>
          </cell>
          <cell r="C140">
            <v>1</v>
          </cell>
          <cell r="D140" t="str">
            <v>03/10/2019</v>
          </cell>
          <cell r="E140" t="str">
            <v>K G PUNITH PATIL</v>
          </cell>
          <cell r="F140" t="str">
            <v>S/O K B GEDDE GOWDA</v>
          </cell>
          <cell r="G140" t="str">
            <v>BASAVESHWARA NAGARA HSN</v>
          </cell>
          <cell r="H140">
            <v>1361</v>
          </cell>
          <cell r="I140">
            <v>1459</v>
          </cell>
          <cell r="J140">
            <v>98</v>
          </cell>
          <cell r="K140">
            <v>2</v>
          </cell>
        </row>
        <row r="141">
          <cell r="B141" t="str">
            <v>GLTP277</v>
          </cell>
          <cell r="C141">
            <v>1</v>
          </cell>
          <cell r="D141" t="str">
            <v>17/10/2019</v>
          </cell>
          <cell r="E141" t="str">
            <v>SHIVARAJU</v>
          </cell>
          <cell r="F141" t="str">
            <v>S/O BOREGOWDA</v>
          </cell>
          <cell r="G141" t="str">
            <v>MANACHANAHALLI</v>
          </cell>
          <cell r="H141">
            <v>85</v>
          </cell>
          <cell r="I141">
            <v>85</v>
          </cell>
          <cell r="J141">
            <v>0</v>
          </cell>
          <cell r="K141">
            <v>3</v>
          </cell>
        </row>
        <row r="142">
          <cell r="B142" t="str">
            <v>GLTP278</v>
          </cell>
          <cell r="C142">
            <v>2</v>
          </cell>
          <cell r="D142" t="str">
            <v>17/10/2019</v>
          </cell>
          <cell r="E142" t="str">
            <v>PUTTASWAMY B</v>
          </cell>
          <cell r="F142" t="str">
            <v>S/O BASAPPA R</v>
          </cell>
          <cell r="G142" t="str">
            <v>BASAVESHWARA NAGARA HSN</v>
          </cell>
          <cell r="H142">
            <v>790</v>
          </cell>
          <cell r="I142">
            <v>822</v>
          </cell>
          <cell r="J142">
            <v>32</v>
          </cell>
        </row>
        <row r="143">
          <cell r="B143" t="str">
            <v>GLTP279</v>
          </cell>
          <cell r="C143">
            <v>1</v>
          </cell>
          <cell r="D143" t="str">
            <v>25/10/2019</v>
          </cell>
          <cell r="E143" t="str">
            <v>THIMMEGOWDA</v>
          </cell>
          <cell r="F143" t="str">
            <v>S/O JAVAREGOWDA</v>
          </cell>
          <cell r="G143" t="str">
            <v>YARE HALLI YHL</v>
          </cell>
          <cell r="H143">
            <v>55</v>
          </cell>
          <cell r="I143">
            <v>91</v>
          </cell>
          <cell r="J143">
            <v>36</v>
          </cell>
        </row>
        <row r="144">
          <cell r="B144" t="str">
            <v>GLTP280</v>
          </cell>
          <cell r="C144">
            <v>1</v>
          </cell>
          <cell r="D144" t="str">
            <v>25/10/2019</v>
          </cell>
          <cell r="E144" t="str">
            <v>PUSHPALATHA</v>
          </cell>
          <cell r="F144" t="str">
            <v xml:space="preserve">W/O NANDEESH H N </v>
          </cell>
          <cell r="G144" t="str">
            <v>BASAVESHWARA NAGAR</v>
          </cell>
          <cell r="H144">
            <v>2345</v>
          </cell>
          <cell r="I144">
            <v>2345</v>
          </cell>
          <cell r="J144">
            <v>0</v>
          </cell>
          <cell r="K144">
            <v>1</v>
          </cell>
        </row>
        <row r="145">
          <cell r="B145" t="str">
            <v>GLTP281</v>
          </cell>
          <cell r="C145">
            <v>1</v>
          </cell>
          <cell r="D145" t="str">
            <v>25/10/2019</v>
          </cell>
          <cell r="E145" t="str">
            <v xml:space="preserve">GIRISH A S </v>
          </cell>
          <cell r="F145" t="str">
            <v>S/O LATE SHIVAIAH A E</v>
          </cell>
          <cell r="G145" t="str">
            <v>BASAVESHWARA NAGAR</v>
          </cell>
          <cell r="H145">
            <v>344</v>
          </cell>
          <cell r="I145">
            <v>414</v>
          </cell>
          <cell r="J145">
            <v>70</v>
          </cell>
          <cell r="K145">
            <v>2</v>
          </cell>
        </row>
        <row r="146">
          <cell r="B146" t="str">
            <v>GLTP282</v>
          </cell>
          <cell r="C146">
            <v>1</v>
          </cell>
          <cell r="D146" t="str">
            <v>02/11/2019</v>
          </cell>
          <cell r="E146" t="str">
            <v>GANGEGOWDA</v>
          </cell>
          <cell r="F146" t="str">
            <v>S/O LATE CHALUVEGOWDA</v>
          </cell>
          <cell r="G146" t="str">
            <v>handinakere,hsn</v>
          </cell>
          <cell r="H146">
            <v>341</v>
          </cell>
          <cell r="I146">
            <v>415</v>
          </cell>
          <cell r="J146">
            <v>74</v>
          </cell>
          <cell r="K146">
            <v>2</v>
          </cell>
        </row>
        <row r="147">
          <cell r="B147" t="str">
            <v>GLTP283</v>
          </cell>
          <cell r="C147">
            <v>1</v>
          </cell>
          <cell r="D147" t="str">
            <v>07/11/2019</v>
          </cell>
          <cell r="E147" t="str">
            <v>KAMALAMMA</v>
          </cell>
          <cell r="F147" t="str">
            <v>W/O JAVAREGOWDA</v>
          </cell>
          <cell r="G147" t="str">
            <v>YARE HALLI YHL</v>
          </cell>
          <cell r="H147">
            <v>75</v>
          </cell>
          <cell r="I147">
            <v>236</v>
          </cell>
          <cell r="J147">
            <v>161</v>
          </cell>
          <cell r="K147">
            <v>4</v>
          </cell>
        </row>
        <row r="148">
          <cell r="B148" t="str">
            <v>GLTP284</v>
          </cell>
          <cell r="C148">
            <v>2</v>
          </cell>
          <cell r="D148" t="str">
            <v>18/11/2019</v>
          </cell>
          <cell r="E148" t="str">
            <v>ANANDA KUMAR</v>
          </cell>
          <cell r="F148" t="str">
            <v>S/O VENKATESH</v>
          </cell>
          <cell r="G148" t="str">
            <v>BASAVESHWARA NAGARA HSN</v>
          </cell>
          <cell r="H148">
            <v>480</v>
          </cell>
          <cell r="I148">
            <v>506</v>
          </cell>
          <cell r="J148">
            <v>26</v>
          </cell>
          <cell r="K148">
            <v>3</v>
          </cell>
          <cell r="L148">
            <v>2.8</v>
          </cell>
        </row>
        <row r="149">
          <cell r="B149" t="str">
            <v>GLTP285</v>
          </cell>
          <cell r="C149">
            <v>2</v>
          </cell>
          <cell r="D149" t="str">
            <v>19/11/2019</v>
          </cell>
          <cell r="E149" t="str">
            <v>SHABEENA TAJ</v>
          </cell>
          <cell r="F149" t="str">
            <v>S/O MAHABOOB PASHA</v>
          </cell>
          <cell r="G149" t="str">
            <v>HOOVINA HALLI KAVALU HKL</v>
          </cell>
          <cell r="H149">
            <v>2721</v>
          </cell>
          <cell r="I149">
            <v>2868</v>
          </cell>
          <cell r="J149">
            <v>147</v>
          </cell>
        </row>
        <row r="150">
          <cell r="B150" t="str">
            <v>GLTP286</v>
          </cell>
          <cell r="C150">
            <v>1</v>
          </cell>
          <cell r="D150" t="str">
            <v>25/11/2019</v>
          </cell>
          <cell r="E150" t="str">
            <v>N MANJULA</v>
          </cell>
          <cell r="F150" t="str">
            <v>W/O SOMASHEKARA</v>
          </cell>
          <cell r="G150" t="str">
            <v>BASAVESHVARA NAGARA</v>
          </cell>
          <cell r="H150">
            <v>3618</v>
          </cell>
          <cell r="I150">
            <v>3724</v>
          </cell>
          <cell r="J150">
            <v>106</v>
          </cell>
          <cell r="K150">
            <v>3</v>
          </cell>
        </row>
        <row r="151">
          <cell r="B151" t="str">
            <v>GLTP287</v>
          </cell>
          <cell r="C151">
            <v>2</v>
          </cell>
          <cell r="D151" t="str">
            <v>25/11/2019</v>
          </cell>
          <cell r="E151" t="str">
            <v>K N THEJO MURTHI</v>
          </cell>
          <cell r="F151" t="str">
            <v>S/O NANJUNDAPPA</v>
          </cell>
          <cell r="G151" t="str">
            <v>YARE HALLI YHL</v>
          </cell>
          <cell r="H151">
            <v>211</v>
          </cell>
          <cell r="I151">
            <v>232</v>
          </cell>
          <cell r="J151">
            <v>21</v>
          </cell>
          <cell r="K151">
            <v>2</v>
          </cell>
        </row>
        <row r="152">
          <cell r="B152" t="str">
            <v>GLTP288</v>
          </cell>
          <cell r="C152">
            <v>2</v>
          </cell>
          <cell r="D152" t="str">
            <v>30/11/2019</v>
          </cell>
          <cell r="E152" t="str">
            <v>B M GOPALA</v>
          </cell>
          <cell r="F152" t="str">
            <v>S/O MANJEGOWDA</v>
          </cell>
          <cell r="G152" t="str">
            <v>BELUR ROAD L</v>
          </cell>
          <cell r="H152">
            <v>1436</v>
          </cell>
          <cell r="I152">
            <v>1538</v>
          </cell>
          <cell r="J152">
            <v>102</v>
          </cell>
          <cell r="K152">
            <v>3</v>
          </cell>
        </row>
        <row r="153">
          <cell r="B153" t="str">
            <v>GLTP289</v>
          </cell>
          <cell r="C153">
            <v>2</v>
          </cell>
          <cell r="D153" t="str">
            <v>04/12/2019</v>
          </cell>
          <cell r="E153" t="str">
            <v>C T ANAND</v>
          </cell>
          <cell r="F153" t="str">
            <v>S/O THIRTHA MALLEGOWDA</v>
          </cell>
          <cell r="G153" t="str">
            <v>BASAVESHWARA NAGAR</v>
          </cell>
          <cell r="H153">
            <v>521</v>
          </cell>
          <cell r="I153">
            <v>593</v>
          </cell>
          <cell r="J153">
            <v>72</v>
          </cell>
          <cell r="K153">
            <v>2</v>
          </cell>
        </row>
        <row r="154">
          <cell r="B154" t="str">
            <v>GLTP290</v>
          </cell>
          <cell r="C154">
            <v>1</v>
          </cell>
          <cell r="D154" t="str">
            <v>04/12/2019</v>
          </cell>
          <cell r="E154" t="str">
            <v xml:space="preserve">R KUMAR </v>
          </cell>
          <cell r="F154" t="str">
            <v>S/O RANGAPPA</v>
          </cell>
          <cell r="G154" t="str">
            <v>MANICHANA HALLI MNL</v>
          </cell>
          <cell r="H154">
            <v>822</v>
          </cell>
          <cell r="I154">
            <v>822</v>
          </cell>
          <cell r="J154">
            <v>0</v>
          </cell>
          <cell r="K154">
            <v>4</v>
          </cell>
        </row>
        <row r="155">
          <cell r="B155" t="str">
            <v>GLTP291</v>
          </cell>
          <cell r="C155">
            <v>2</v>
          </cell>
          <cell r="D155" t="str">
            <v>04/12/2019</v>
          </cell>
          <cell r="E155" t="str">
            <v>LAKKEGOWDA</v>
          </cell>
          <cell r="F155" t="str">
            <v>S/O THOPEGOWDA</v>
          </cell>
          <cell r="G155" t="str">
            <v>HOOVINA HALLI KAVALU HKL</v>
          </cell>
          <cell r="H155">
            <v>1272</v>
          </cell>
          <cell r="I155">
            <v>1352</v>
          </cell>
          <cell r="J155">
            <v>80</v>
          </cell>
          <cell r="K155">
            <v>4</v>
          </cell>
        </row>
        <row r="156">
          <cell r="B156" t="str">
            <v>GLTP292</v>
          </cell>
          <cell r="C156">
            <v>2</v>
          </cell>
          <cell r="D156" t="str">
            <v>04/12/2019</v>
          </cell>
          <cell r="E156" t="str">
            <v>H P ANANDA</v>
          </cell>
          <cell r="F156" t="str">
            <v>S/O PUTTASWAMI GOWDA</v>
          </cell>
          <cell r="G156" t="str">
            <v>MANACHANAHALLI</v>
          </cell>
          <cell r="H156">
            <v>5098</v>
          </cell>
          <cell r="I156">
            <v>5433</v>
          </cell>
          <cell r="J156">
            <v>335</v>
          </cell>
          <cell r="K156">
            <v>4</v>
          </cell>
          <cell r="L156">
            <v>3.51</v>
          </cell>
        </row>
        <row r="157">
          <cell r="B157" t="str">
            <v>GLTP293</v>
          </cell>
          <cell r="C157">
            <v>2</v>
          </cell>
          <cell r="D157" t="str">
            <v>05/12/2019</v>
          </cell>
          <cell r="E157" t="str">
            <v>DEEPAK B S</v>
          </cell>
          <cell r="F157" t="str">
            <v>S/O B SUNDARESH</v>
          </cell>
          <cell r="G157" t="str">
            <v>handinakere,hsn</v>
          </cell>
          <cell r="H157">
            <v>419</v>
          </cell>
          <cell r="I157">
            <v>476</v>
          </cell>
          <cell r="J157">
            <v>57</v>
          </cell>
          <cell r="K157">
            <v>5</v>
          </cell>
        </row>
        <row r="158">
          <cell r="B158" t="str">
            <v>GLTP294</v>
          </cell>
          <cell r="C158">
            <v>1</v>
          </cell>
          <cell r="D158" t="str">
            <v>05/12/2019</v>
          </cell>
          <cell r="E158" t="str">
            <v>PUTTAMMA</v>
          </cell>
          <cell r="F158" t="str">
            <v>W/O PUTTASWAMY GOWDA</v>
          </cell>
          <cell r="G158" t="str">
            <v>MANICHANA HALLI MNL</v>
          </cell>
          <cell r="H158">
            <v>407</v>
          </cell>
          <cell r="I158">
            <v>553</v>
          </cell>
          <cell r="J158">
            <v>146</v>
          </cell>
          <cell r="K158">
            <v>5</v>
          </cell>
        </row>
        <row r="159">
          <cell r="B159" t="str">
            <v>GLTP295</v>
          </cell>
          <cell r="C159">
            <v>3</v>
          </cell>
          <cell r="D159" t="str">
            <v>11/12/2019</v>
          </cell>
          <cell r="E159" t="str">
            <v>LOKESH</v>
          </cell>
          <cell r="F159" t="str">
            <v>S/O VENKATEGOWDA</v>
          </cell>
          <cell r="G159" t="str">
            <v>DEVRAYAPATTANA</v>
          </cell>
          <cell r="H159">
            <v>930</v>
          </cell>
          <cell r="I159">
            <v>1131</v>
          </cell>
          <cell r="J159">
            <v>201</v>
          </cell>
          <cell r="K159">
            <v>4</v>
          </cell>
          <cell r="L159">
            <v>2.82</v>
          </cell>
        </row>
        <row r="160">
          <cell r="B160" t="str">
            <v>GLTP296</v>
          </cell>
          <cell r="C160">
            <v>2</v>
          </cell>
          <cell r="D160" t="str">
            <v>19/12/2019</v>
          </cell>
          <cell r="E160" t="str">
            <v>SUJATHANARAYAN</v>
          </cell>
          <cell r="F160" t="str">
            <v xml:space="preserve">W/O NARAYAN H G </v>
          </cell>
          <cell r="G160" t="str">
            <v>CHINNENAHALLI</v>
          </cell>
          <cell r="H160">
            <v>3537</v>
          </cell>
          <cell r="I160">
            <v>3573</v>
          </cell>
          <cell r="J160">
            <v>36</v>
          </cell>
          <cell r="K160">
            <v>4</v>
          </cell>
        </row>
        <row r="161">
          <cell r="B161" t="str">
            <v>GLTP297</v>
          </cell>
          <cell r="C161">
            <v>2</v>
          </cell>
          <cell r="D161" t="str">
            <v>20/12/2019</v>
          </cell>
          <cell r="E161" t="str">
            <v>PARAMESHA M G</v>
          </cell>
          <cell r="F161" t="str">
            <v>S/O GURUVEGOWDA</v>
          </cell>
          <cell r="G161" t="str">
            <v>BASAVESHWARA NAGAR</v>
          </cell>
          <cell r="H161">
            <v>655</v>
          </cell>
          <cell r="I161">
            <v>771</v>
          </cell>
          <cell r="J161">
            <v>116</v>
          </cell>
          <cell r="K161">
            <v>3</v>
          </cell>
        </row>
        <row r="162">
          <cell r="B162" t="str">
            <v>GLTP298</v>
          </cell>
          <cell r="C162">
            <v>3</v>
          </cell>
          <cell r="D162" t="str">
            <v>20/12/2019</v>
          </cell>
          <cell r="E162" t="str">
            <v>D N PRAKASH</v>
          </cell>
          <cell r="F162" t="str">
            <v>S/O NETHRA PALAKSHA</v>
          </cell>
          <cell r="G162" t="str">
            <v>BASAVESHWARA NAGAR</v>
          </cell>
          <cell r="H162">
            <v>1402</v>
          </cell>
          <cell r="I162">
            <v>1402</v>
          </cell>
          <cell r="J162">
            <v>0</v>
          </cell>
          <cell r="K162">
            <v>5</v>
          </cell>
        </row>
        <row r="163">
          <cell r="B163" t="str">
            <v>GLTP299</v>
          </cell>
          <cell r="C163">
            <v>2</v>
          </cell>
          <cell r="D163" t="str">
            <v>24/12/2019</v>
          </cell>
          <cell r="E163" t="str">
            <v>RANGASWAMY</v>
          </cell>
          <cell r="F163" t="str">
            <v>S/O SANNEGOWDA</v>
          </cell>
          <cell r="G163" t="str">
            <v>DEVARAYAPATTANA</v>
          </cell>
          <cell r="H163">
            <v>680</v>
          </cell>
          <cell r="I163">
            <v>750</v>
          </cell>
          <cell r="J163">
            <v>70</v>
          </cell>
          <cell r="K163">
            <v>2</v>
          </cell>
        </row>
        <row r="164">
          <cell r="B164" t="str">
            <v>GLTP300</v>
          </cell>
          <cell r="C164">
            <v>1</v>
          </cell>
          <cell r="D164" t="str">
            <v>30/12/2019</v>
          </cell>
          <cell r="E164" t="str">
            <v>H L SURESH</v>
          </cell>
          <cell r="F164" t="str">
            <v>S/O C B LINGARAJU</v>
          </cell>
          <cell r="G164" t="str">
            <v>MANACHANAHALLI</v>
          </cell>
          <cell r="H164">
            <v>2296</v>
          </cell>
          <cell r="I164">
            <v>2417</v>
          </cell>
          <cell r="J164">
            <v>121</v>
          </cell>
          <cell r="K164">
            <v>2</v>
          </cell>
        </row>
        <row r="165">
          <cell r="B165" t="str">
            <v>GLTP301</v>
          </cell>
          <cell r="C165">
            <v>2</v>
          </cell>
          <cell r="D165" t="str">
            <v>01/01/2020</v>
          </cell>
          <cell r="E165" t="str">
            <v>MADHU PRAKASH K J</v>
          </cell>
          <cell r="F165" t="str">
            <v>W/O VIVEKANANDA</v>
          </cell>
          <cell r="G165" t="str">
            <v>BASAVESHWARA NAGAR</v>
          </cell>
          <cell r="H165">
            <v>1472</v>
          </cell>
          <cell r="I165">
            <v>1657</v>
          </cell>
          <cell r="J165">
            <v>185</v>
          </cell>
          <cell r="K165">
            <v>4</v>
          </cell>
          <cell r="L165">
            <v>3.02</v>
          </cell>
        </row>
        <row r="166">
          <cell r="B166" t="str">
            <v>GLTP302</v>
          </cell>
          <cell r="C166">
            <v>1</v>
          </cell>
          <cell r="D166" t="str">
            <v>09/01/2020</v>
          </cell>
          <cell r="E166" t="str">
            <v>RAJEGOWDA</v>
          </cell>
          <cell r="F166" t="str">
            <v>S/O LATE BASAVEGOWDA</v>
          </cell>
          <cell r="G166" t="str">
            <v>BASAVESHWARA NAGARA</v>
          </cell>
          <cell r="H166">
            <v>396</v>
          </cell>
          <cell r="I166">
            <v>438</v>
          </cell>
          <cell r="J166">
            <v>42</v>
          </cell>
          <cell r="K166">
            <v>4</v>
          </cell>
        </row>
        <row r="167">
          <cell r="B167" t="str">
            <v>GLTP303</v>
          </cell>
          <cell r="C167">
            <v>1</v>
          </cell>
          <cell r="D167" t="str">
            <v>02/01/2020</v>
          </cell>
          <cell r="E167" t="str">
            <v>NAGARAJU K S</v>
          </cell>
          <cell r="F167" t="str">
            <v>S/O SHANKARASHETTY</v>
          </cell>
          <cell r="G167" t="str">
            <v>MANICHANA HALLI MNL</v>
          </cell>
          <cell r="H167">
            <v>738</v>
          </cell>
          <cell r="I167">
            <v>751</v>
          </cell>
          <cell r="J167">
            <v>13</v>
          </cell>
          <cell r="K167">
            <v>1</v>
          </cell>
          <cell r="L167">
            <v>1.83</v>
          </cell>
        </row>
        <row r="168">
          <cell r="B168" t="str">
            <v>GLTP304</v>
          </cell>
          <cell r="C168">
            <v>1</v>
          </cell>
          <cell r="D168" t="str">
            <v>09/01/2020</v>
          </cell>
          <cell r="E168" t="str">
            <v>DEVAKI</v>
          </cell>
          <cell r="F168" t="str">
            <v>W/O SATYANARAYANA</v>
          </cell>
          <cell r="G168" t="str">
            <v>handinakere,hsn</v>
          </cell>
          <cell r="H168">
            <v>75</v>
          </cell>
          <cell r="I168">
            <v>109</v>
          </cell>
          <cell r="J168">
            <v>34</v>
          </cell>
          <cell r="K168">
            <v>5</v>
          </cell>
        </row>
        <row r="169">
          <cell r="B169" t="str">
            <v>GLTP305</v>
          </cell>
          <cell r="C169">
            <v>2</v>
          </cell>
          <cell r="D169" t="str">
            <v>01/02/2020</v>
          </cell>
          <cell r="E169" t="str">
            <v>G K RAMESH</v>
          </cell>
          <cell r="F169" t="str">
            <v>S/O KALEGOWDA</v>
          </cell>
          <cell r="G169" t="str">
            <v>MANACHANAHALLI</v>
          </cell>
          <cell r="H169">
            <v>754</v>
          </cell>
          <cell r="I169">
            <v>936</v>
          </cell>
          <cell r="J169">
            <v>182</v>
          </cell>
          <cell r="K169">
            <v>4</v>
          </cell>
        </row>
        <row r="170">
          <cell r="B170" t="str">
            <v>GLTP306</v>
          </cell>
          <cell r="C170">
            <v>1</v>
          </cell>
          <cell r="D170" t="str">
            <v>10/02/2020</v>
          </cell>
          <cell r="E170" t="str">
            <v>SURESH</v>
          </cell>
          <cell r="F170" t="str">
            <v>S/O DASEGOWDA</v>
          </cell>
          <cell r="G170" t="str">
            <v>HOOVINAHALLIKAVALU</v>
          </cell>
          <cell r="H170">
            <v>113</v>
          </cell>
          <cell r="I170">
            <v>134</v>
          </cell>
          <cell r="J170">
            <v>21</v>
          </cell>
          <cell r="K170">
            <v>3</v>
          </cell>
        </row>
        <row r="171">
          <cell r="B171" t="str">
            <v>GLTP307</v>
          </cell>
          <cell r="C171">
            <v>2</v>
          </cell>
          <cell r="D171" t="str">
            <v>12/02/2020</v>
          </cell>
          <cell r="E171" t="str">
            <v>H G PRAKASH</v>
          </cell>
          <cell r="F171" t="str">
            <v>S/O RAJEGOWDA</v>
          </cell>
          <cell r="G171" t="str">
            <v>BASAVESHWARA NAGARA</v>
          </cell>
          <cell r="H171">
            <v>116</v>
          </cell>
          <cell r="I171">
            <v>117</v>
          </cell>
          <cell r="J171">
            <v>1</v>
          </cell>
          <cell r="K171">
            <v>3</v>
          </cell>
        </row>
        <row r="172">
          <cell r="B172" t="str">
            <v>GLTP308</v>
          </cell>
          <cell r="C172">
            <v>2</v>
          </cell>
          <cell r="D172" t="str">
            <v>13/02/2020</v>
          </cell>
          <cell r="E172" t="str">
            <v>DINESH</v>
          </cell>
          <cell r="F172" t="str">
            <v>S/O RAJEGOWDA</v>
          </cell>
          <cell r="G172" t="str">
            <v>BASAVESHVARA NAGARA</v>
          </cell>
          <cell r="H172">
            <v>1111</v>
          </cell>
          <cell r="I172">
            <v>1279</v>
          </cell>
          <cell r="J172">
            <v>168</v>
          </cell>
          <cell r="K172">
            <v>3</v>
          </cell>
          <cell r="L172">
            <v>2.48</v>
          </cell>
        </row>
        <row r="173">
          <cell r="B173" t="str">
            <v>GLTP309</v>
          </cell>
          <cell r="C173">
            <v>1</v>
          </cell>
          <cell r="D173" t="str">
            <v>13/02/2020</v>
          </cell>
          <cell r="E173" t="str">
            <v>BASAVARAJU</v>
          </cell>
          <cell r="F173" t="str">
            <v>S/O SHRINIVASA</v>
          </cell>
          <cell r="G173" t="str">
            <v>MANACHANAHALLI</v>
          </cell>
          <cell r="H173">
            <v>180</v>
          </cell>
          <cell r="I173">
            <v>225</v>
          </cell>
          <cell r="J173">
            <v>45</v>
          </cell>
          <cell r="K173">
            <v>3</v>
          </cell>
          <cell r="L173">
            <v>0.86</v>
          </cell>
        </row>
        <row r="174">
          <cell r="B174" t="str">
            <v>GLTP310</v>
          </cell>
          <cell r="C174">
            <v>2</v>
          </cell>
          <cell r="D174" t="str">
            <v>13/02/2020</v>
          </cell>
          <cell r="E174" t="str">
            <v>RAKESH</v>
          </cell>
          <cell r="F174" t="str">
            <v>S/O SUBRAMANYA</v>
          </cell>
          <cell r="G174" t="str">
            <v>MANACHANAHALLI</v>
          </cell>
          <cell r="H174">
            <v>1506</v>
          </cell>
          <cell r="I174">
            <v>1594</v>
          </cell>
          <cell r="J174">
            <v>88</v>
          </cell>
          <cell r="K174">
            <v>4</v>
          </cell>
        </row>
        <row r="175">
          <cell r="B175" t="str">
            <v>GLTP311</v>
          </cell>
          <cell r="C175">
            <v>1</v>
          </cell>
          <cell r="D175" t="str">
            <v>13/02/2020</v>
          </cell>
          <cell r="E175" t="str">
            <v>PANDU K A</v>
          </cell>
          <cell r="F175" t="str">
            <v>S/O K N ANNAYYA</v>
          </cell>
          <cell r="G175" t="str">
            <v>MANACHANAHALLI</v>
          </cell>
          <cell r="H175">
            <v>233</v>
          </cell>
          <cell r="I175">
            <v>252</v>
          </cell>
          <cell r="J175">
            <v>19</v>
          </cell>
          <cell r="K175">
            <v>3</v>
          </cell>
        </row>
        <row r="176">
          <cell r="B176" t="str">
            <v>GLTP312</v>
          </cell>
          <cell r="C176">
            <v>1</v>
          </cell>
          <cell r="D176" t="str">
            <v>17/02/2020</v>
          </cell>
          <cell r="E176" t="str">
            <v>RAMESH S K</v>
          </cell>
          <cell r="F176" t="str">
            <v>S/O KRISHNEGOWDA</v>
          </cell>
          <cell r="G176" t="str">
            <v>DEVARAYAPATTANA</v>
          </cell>
          <cell r="H176">
            <v>490</v>
          </cell>
          <cell r="I176">
            <v>606</v>
          </cell>
          <cell r="J176">
            <v>116</v>
          </cell>
          <cell r="K176">
            <v>4</v>
          </cell>
        </row>
        <row r="177">
          <cell r="B177" t="str">
            <v>GLTP313</v>
          </cell>
          <cell r="C177">
            <v>1</v>
          </cell>
          <cell r="D177" t="str">
            <v>17/02/2020</v>
          </cell>
          <cell r="E177" t="str">
            <v>JAGADEESHA</v>
          </cell>
          <cell r="F177" t="str">
            <v>S/O EREGOWDA</v>
          </cell>
          <cell r="G177" t="str">
            <v>SHANKADAKOPPALU</v>
          </cell>
          <cell r="H177">
            <v>38</v>
          </cell>
          <cell r="I177">
            <v>59</v>
          </cell>
          <cell r="J177">
            <v>21</v>
          </cell>
          <cell r="K177">
            <v>4</v>
          </cell>
        </row>
        <row r="178">
          <cell r="B178" t="str">
            <v>GLTP314</v>
          </cell>
          <cell r="C178">
            <v>1</v>
          </cell>
          <cell r="D178" t="str">
            <v>17/02/2020</v>
          </cell>
          <cell r="E178" t="str">
            <v>SHIVANANJEGOWDA</v>
          </cell>
          <cell r="F178" t="str">
            <v>S/O LATE MARIRANGEGOWDA</v>
          </cell>
          <cell r="G178" t="str">
            <v>AREKAL HOSALLI</v>
          </cell>
          <cell r="H178">
            <v>1060</v>
          </cell>
          <cell r="I178">
            <v>1110</v>
          </cell>
          <cell r="J178">
            <v>50</v>
          </cell>
          <cell r="K178">
            <v>4</v>
          </cell>
        </row>
        <row r="179">
          <cell r="B179" t="str">
            <v>GLTP315</v>
          </cell>
          <cell r="C179">
            <v>1</v>
          </cell>
          <cell r="D179" t="str">
            <v>17/02/2020</v>
          </cell>
          <cell r="E179" t="str">
            <v>H M YOGENDRA</v>
          </cell>
          <cell r="F179" t="str">
            <v>S/O LATE MALLEGOWDA</v>
          </cell>
          <cell r="G179" t="str">
            <v>MANACHANAHALLI</v>
          </cell>
          <cell r="H179">
            <v>607</v>
          </cell>
          <cell r="I179">
            <v>625</v>
          </cell>
          <cell r="J179">
            <v>18</v>
          </cell>
          <cell r="K179">
            <v>3</v>
          </cell>
        </row>
        <row r="180">
          <cell r="B180" t="str">
            <v>GLTP316</v>
          </cell>
          <cell r="C180">
            <v>2</v>
          </cell>
          <cell r="D180" t="str">
            <v>24/02/2020</v>
          </cell>
          <cell r="E180" t="str">
            <v>SATHISHA</v>
          </cell>
          <cell r="F180" t="str">
            <v>S/O LATE GANGADARA</v>
          </cell>
          <cell r="G180" t="str">
            <v>ASHOKA NAGARA</v>
          </cell>
          <cell r="H180">
            <v>512</v>
          </cell>
          <cell r="I180">
            <v>544</v>
          </cell>
          <cell r="J180">
            <v>32</v>
          </cell>
          <cell r="K180">
            <v>4</v>
          </cell>
          <cell r="L180">
            <v>1.57</v>
          </cell>
        </row>
        <row r="181">
          <cell r="B181" t="str">
            <v>GLTP317</v>
          </cell>
          <cell r="C181">
            <v>1</v>
          </cell>
          <cell r="D181" t="str">
            <v>24/02/2020</v>
          </cell>
          <cell r="E181" t="str">
            <v>RAJEGOWDA</v>
          </cell>
          <cell r="F181" t="str">
            <v>S/O SINGRI GOWDA</v>
          </cell>
          <cell r="G181" t="str">
            <v>UDDURU</v>
          </cell>
          <cell r="H181">
            <v>718</v>
          </cell>
          <cell r="I181">
            <v>718</v>
          </cell>
          <cell r="J181">
            <v>0</v>
          </cell>
          <cell r="K181">
            <v>3</v>
          </cell>
        </row>
        <row r="182">
          <cell r="B182" t="str">
            <v>GLTP318</v>
          </cell>
          <cell r="C182">
            <v>1</v>
          </cell>
          <cell r="D182" t="str">
            <v>26/02/2020</v>
          </cell>
          <cell r="E182" t="str">
            <v xml:space="preserve">SHANTHAMANI </v>
          </cell>
          <cell r="F182" t="str">
            <v>W/O KRISHNEGOWDA</v>
          </cell>
          <cell r="G182" t="str">
            <v>MANICHANA HALLI MNL</v>
          </cell>
          <cell r="H182">
            <v>15</v>
          </cell>
          <cell r="I182">
            <v>92</v>
          </cell>
          <cell r="J182">
            <v>77</v>
          </cell>
          <cell r="K182">
            <v>2</v>
          </cell>
        </row>
        <row r="183">
          <cell r="B183" t="str">
            <v>GLTP319</v>
          </cell>
          <cell r="C183">
            <v>2</v>
          </cell>
          <cell r="D183" t="str">
            <v>27/02/2020</v>
          </cell>
          <cell r="E183" t="str">
            <v xml:space="preserve">M D PUTTASWAMY </v>
          </cell>
          <cell r="F183" t="str">
            <v>S/O LATE  DYAVEGOWDA</v>
          </cell>
          <cell r="G183" t="str">
            <v>MANICHANA HALLI MNL</v>
          </cell>
          <cell r="H183">
            <v>100</v>
          </cell>
          <cell r="I183">
            <v>100</v>
          </cell>
          <cell r="J183">
            <v>0</v>
          </cell>
          <cell r="K183">
            <v>1</v>
          </cell>
        </row>
        <row r="184">
          <cell r="B184" t="str">
            <v>GLTP320</v>
          </cell>
          <cell r="C184">
            <v>11</v>
          </cell>
          <cell r="D184" t="str">
            <v>03/03/2020</v>
          </cell>
          <cell r="E184" t="str">
            <v>SUDHARSHAN</v>
          </cell>
          <cell r="F184" t="str">
            <v>S/O LT VASAPPA GOWDA</v>
          </cell>
          <cell r="G184" t="str">
            <v>GUDDENAHALLI</v>
          </cell>
          <cell r="H184">
            <v>4742</v>
          </cell>
          <cell r="I184">
            <v>4769</v>
          </cell>
          <cell r="J184">
            <v>27</v>
          </cell>
          <cell r="K184">
            <v>5</v>
          </cell>
        </row>
        <row r="185">
          <cell r="B185" t="str">
            <v>GLTP321</v>
          </cell>
          <cell r="C185">
            <v>2</v>
          </cell>
          <cell r="D185" t="str">
            <v>03/03/2020</v>
          </cell>
          <cell r="E185" t="str">
            <v xml:space="preserve">L R NAGARAJ </v>
          </cell>
          <cell r="F185" t="str">
            <v>S/O REVANNA SHETTI</v>
          </cell>
          <cell r="G185" t="str">
            <v>HOOVINA HALLI KAVALU HKL</v>
          </cell>
          <cell r="H185">
            <v>1208</v>
          </cell>
          <cell r="I185">
            <v>1353</v>
          </cell>
          <cell r="J185">
            <v>145</v>
          </cell>
          <cell r="K185">
            <v>3</v>
          </cell>
          <cell r="L185">
            <v>4.34</v>
          </cell>
        </row>
        <row r="186">
          <cell r="B186" t="str">
            <v>GLTP322</v>
          </cell>
          <cell r="C186">
            <v>2</v>
          </cell>
          <cell r="D186" t="str">
            <v>08/03/2020</v>
          </cell>
          <cell r="E186" t="str">
            <v xml:space="preserve">C R YASHODA </v>
          </cell>
          <cell r="F186" t="str">
            <v>W/O H K SHIVARAM</v>
          </cell>
          <cell r="G186" t="str">
            <v>UDHUR URL</v>
          </cell>
          <cell r="H186">
            <v>973</v>
          </cell>
          <cell r="I186">
            <v>1045</v>
          </cell>
          <cell r="J186">
            <v>72</v>
          </cell>
          <cell r="K186">
            <v>3</v>
          </cell>
        </row>
        <row r="187">
          <cell r="B187" t="str">
            <v>GLTP323</v>
          </cell>
          <cell r="C187">
            <v>1</v>
          </cell>
          <cell r="D187" t="str">
            <v>10/03/2020</v>
          </cell>
          <cell r="E187" t="str">
            <v xml:space="preserve">SWAMY M R </v>
          </cell>
          <cell r="F187" t="str">
            <v>S/O RANGEGOWDA</v>
          </cell>
          <cell r="G187" t="str">
            <v>MANICHANA HALLI MNL</v>
          </cell>
          <cell r="H187">
            <v>84</v>
          </cell>
          <cell r="I187">
            <v>84</v>
          </cell>
          <cell r="J187">
            <v>0</v>
          </cell>
          <cell r="K187">
            <v>4</v>
          </cell>
        </row>
        <row r="188">
          <cell r="B188" t="str">
            <v>GLTP324</v>
          </cell>
          <cell r="C188">
            <v>2</v>
          </cell>
          <cell r="D188" t="str">
            <v>16/03/2020</v>
          </cell>
          <cell r="E188" t="str">
            <v>G B SAROJAMMA</v>
          </cell>
          <cell r="F188" t="str">
            <v>W/O THAMMEGOWDA</v>
          </cell>
          <cell r="G188" t="str">
            <v>YARE HALLI YHL</v>
          </cell>
          <cell r="H188">
            <v>270</v>
          </cell>
          <cell r="I188">
            <v>389</v>
          </cell>
          <cell r="J188">
            <v>119</v>
          </cell>
          <cell r="K188">
            <v>4</v>
          </cell>
        </row>
        <row r="189">
          <cell r="B189" t="str">
            <v>GLTP325</v>
          </cell>
          <cell r="C189">
            <v>1</v>
          </cell>
          <cell r="D189" t="str">
            <v>16/03/2020</v>
          </cell>
          <cell r="E189" t="str">
            <v>ASHOKA S P</v>
          </cell>
          <cell r="F189" t="str">
            <v>S/O PUTTEGOWDA</v>
          </cell>
          <cell r="G189" t="str">
            <v>GUDDENAHALLY</v>
          </cell>
          <cell r="H189">
            <v>123</v>
          </cell>
          <cell r="I189">
            <v>145</v>
          </cell>
          <cell r="J189">
            <v>22</v>
          </cell>
          <cell r="K189">
            <v>4</v>
          </cell>
        </row>
        <row r="190">
          <cell r="B190" t="str">
            <v>GLTP326</v>
          </cell>
          <cell r="C190">
            <v>2</v>
          </cell>
          <cell r="D190" t="str">
            <v>20/03/2020</v>
          </cell>
          <cell r="E190" t="str">
            <v>HARISH</v>
          </cell>
          <cell r="F190" t="str">
            <v>S/O NAGANNA</v>
          </cell>
          <cell r="G190" t="str">
            <v>MANACHANAHALLI</v>
          </cell>
          <cell r="H190">
            <v>79</v>
          </cell>
          <cell r="I190">
            <v>99</v>
          </cell>
          <cell r="J190">
            <v>20</v>
          </cell>
          <cell r="K190">
            <v>4</v>
          </cell>
        </row>
        <row r="191">
          <cell r="B191" t="str">
            <v>GLTP327</v>
          </cell>
          <cell r="C191">
            <v>2</v>
          </cell>
          <cell r="D191" t="str">
            <v>20/03/2020</v>
          </cell>
          <cell r="E191" t="str">
            <v>CHAITHRALI S M URF CHAILI</v>
          </cell>
          <cell r="F191" t="str">
            <v>W/O MANJUNATH</v>
          </cell>
          <cell r="G191" t="str">
            <v>MANACHANAHALLI</v>
          </cell>
          <cell r="H191">
            <v>913</v>
          </cell>
          <cell r="I191">
            <v>1020</v>
          </cell>
          <cell r="J191">
            <v>107</v>
          </cell>
          <cell r="K191">
            <v>3</v>
          </cell>
          <cell r="L191">
            <v>4.7</v>
          </cell>
        </row>
        <row r="192">
          <cell r="B192" t="str">
            <v>GLTP328</v>
          </cell>
          <cell r="C192">
            <v>2</v>
          </cell>
          <cell r="D192" t="str">
            <v>08/05/2020</v>
          </cell>
          <cell r="E192" t="str">
            <v>T M DHANAPALA</v>
          </cell>
          <cell r="F192" t="str">
            <v>S/O MALLESHAGOWDA</v>
          </cell>
          <cell r="G192" t="str">
            <v>BELUR ROAD L</v>
          </cell>
          <cell r="H192">
            <v>1745</v>
          </cell>
          <cell r="I192">
            <v>1842</v>
          </cell>
          <cell r="J192">
            <v>97</v>
          </cell>
          <cell r="K192">
            <v>2</v>
          </cell>
          <cell r="L192">
            <v>2.0499999999999998</v>
          </cell>
          <cell r="M192">
            <v>4.9999999999999822E-2</v>
          </cell>
          <cell r="N192">
            <v>-7802</v>
          </cell>
        </row>
        <row r="193">
          <cell r="B193" t="str">
            <v>GLTP329</v>
          </cell>
          <cell r="C193">
            <v>2</v>
          </cell>
          <cell r="D193" t="str">
            <v>11/05/2020</v>
          </cell>
          <cell r="E193" t="str">
            <v>L YATHINDRA</v>
          </cell>
          <cell r="F193" t="str">
            <v>S/O Y LAKSHMEGOWDA</v>
          </cell>
          <cell r="G193" t="str">
            <v>BASAVESHWARA NAGARA HSN</v>
          </cell>
          <cell r="H193">
            <v>1020</v>
          </cell>
          <cell r="I193">
            <v>1047</v>
          </cell>
          <cell r="J193">
            <v>27</v>
          </cell>
          <cell r="K193">
            <v>1</v>
          </cell>
          <cell r="L193">
            <v>3.58</v>
          </cell>
          <cell r="M193">
            <v>1.58</v>
          </cell>
          <cell r="N193">
            <v>-7802</v>
          </cell>
        </row>
        <row r="194">
          <cell r="B194" t="str">
            <v>GLTP330</v>
          </cell>
          <cell r="C194">
            <v>1</v>
          </cell>
          <cell r="D194" t="str">
            <v>13/05/2020</v>
          </cell>
          <cell r="E194" t="str">
            <v>GIDDAMMA</v>
          </cell>
          <cell r="F194" t="str">
            <v>W/O VENKATEGOWDA</v>
          </cell>
          <cell r="G194" t="str">
            <v>YARE HALLI YHL</v>
          </cell>
          <cell r="H194">
            <v>209</v>
          </cell>
          <cell r="I194">
            <v>247</v>
          </cell>
          <cell r="J194">
            <v>38</v>
          </cell>
          <cell r="K194">
            <v>5</v>
          </cell>
        </row>
        <row r="195">
          <cell r="B195" t="str">
            <v>GLTP331</v>
          </cell>
          <cell r="C195">
            <v>1</v>
          </cell>
          <cell r="D195" t="str">
            <v>13/05/2020</v>
          </cell>
          <cell r="E195" t="str">
            <v>CHANDREGOWDA</v>
          </cell>
          <cell r="F195" t="str">
            <v>S/O LATE MANJEGOWDA</v>
          </cell>
          <cell r="G195" t="str">
            <v>DHUDHAGADHAVAHALLY</v>
          </cell>
          <cell r="H195">
            <v>1492</v>
          </cell>
          <cell r="I195">
            <v>1571</v>
          </cell>
          <cell r="J195">
            <v>79</v>
          </cell>
        </row>
        <row r="196">
          <cell r="B196" t="str">
            <v>GLTP332</v>
          </cell>
          <cell r="C196">
            <v>1</v>
          </cell>
          <cell r="D196" t="str">
            <v>13/05/2020</v>
          </cell>
          <cell r="E196" t="str">
            <v>YALAKKI GOWDA</v>
          </cell>
          <cell r="F196" t="str">
            <v>S/O HANUMANTHE GOWDA</v>
          </cell>
          <cell r="G196" t="str">
            <v>BELUR ROAD L</v>
          </cell>
          <cell r="H196">
            <v>993</v>
          </cell>
          <cell r="I196">
            <v>1040</v>
          </cell>
          <cell r="J196">
            <v>47</v>
          </cell>
          <cell r="K196">
            <v>4</v>
          </cell>
        </row>
        <row r="197">
          <cell r="B197" t="str">
            <v>GLTP333</v>
          </cell>
          <cell r="C197">
            <v>1</v>
          </cell>
          <cell r="D197" t="str">
            <v>14/05/2020</v>
          </cell>
          <cell r="E197" t="str">
            <v>SHIVAMMA</v>
          </cell>
          <cell r="F197" t="str">
            <v>W/O M B MANJEGOWDA</v>
          </cell>
          <cell r="G197" t="str">
            <v>MANICHANA HALLI MNL</v>
          </cell>
          <cell r="H197">
            <v>187</v>
          </cell>
          <cell r="I197">
            <v>187</v>
          </cell>
          <cell r="J197">
            <v>0</v>
          </cell>
          <cell r="K197">
            <v>3</v>
          </cell>
          <cell r="M197">
            <v>-1</v>
          </cell>
          <cell r="N197">
            <v>-3901</v>
          </cell>
        </row>
        <row r="198">
          <cell r="B198" t="str">
            <v>GLTP334</v>
          </cell>
          <cell r="C198">
            <v>1</v>
          </cell>
          <cell r="D198" t="str">
            <v>16/05/2020</v>
          </cell>
          <cell r="E198" t="str">
            <v>THIMMEGOWDA</v>
          </cell>
          <cell r="F198" t="str">
            <v>S/O HANUMANTHE GOWDA</v>
          </cell>
          <cell r="G198" t="str">
            <v>SIGEEGOUDDAKAVALU</v>
          </cell>
          <cell r="H198">
            <v>273</v>
          </cell>
          <cell r="I198">
            <v>282</v>
          </cell>
          <cell r="J198">
            <v>9</v>
          </cell>
          <cell r="K198">
            <v>4</v>
          </cell>
        </row>
        <row r="199">
          <cell r="B199" t="str">
            <v>GLTP335</v>
          </cell>
          <cell r="C199">
            <v>2</v>
          </cell>
          <cell r="D199" t="str">
            <v>21/05/2020</v>
          </cell>
          <cell r="E199" t="str">
            <v xml:space="preserve">RAMA </v>
          </cell>
          <cell r="F199" t="str">
            <v>S/O RANGAPPA</v>
          </cell>
          <cell r="G199" t="str">
            <v>MANACHANAHALLI</v>
          </cell>
          <cell r="H199">
            <v>730</v>
          </cell>
          <cell r="I199">
            <v>839</v>
          </cell>
          <cell r="J199">
            <v>109</v>
          </cell>
        </row>
        <row r="200">
          <cell r="B200" t="str">
            <v>GLTP336</v>
          </cell>
          <cell r="C200">
            <v>2</v>
          </cell>
          <cell r="D200" t="str">
            <v>21/05/2020</v>
          </cell>
          <cell r="E200" t="str">
            <v>MANJEGOWDA</v>
          </cell>
          <cell r="F200" t="str">
            <v>S/O CHIKKEGOWDA</v>
          </cell>
          <cell r="G200" t="str">
            <v>ASHOKA NAGARA</v>
          </cell>
          <cell r="H200">
            <v>667</v>
          </cell>
          <cell r="I200">
            <v>795</v>
          </cell>
          <cell r="J200">
            <v>128</v>
          </cell>
          <cell r="K200">
            <v>3</v>
          </cell>
          <cell r="L200">
            <v>2.46</v>
          </cell>
        </row>
        <row r="201">
          <cell r="B201" t="str">
            <v>GLTP337</v>
          </cell>
          <cell r="C201">
            <v>5</v>
          </cell>
          <cell r="D201" t="str">
            <v>23/05/2020</v>
          </cell>
          <cell r="E201" t="str">
            <v>COMMISSIONER CMC</v>
          </cell>
          <cell r="F201" t="str">
            <v>NEAR GREEN SQURE LAYOUT</v>
          </cell>
          <cell r="G201" t="str">
            <v>MANICHANA HALLI MNL</v>
          </cell>
          <cell r="H201">
            <v>17367</v>
          </cell>
          <cell r="I201">
            <v>19157</v>
          </cell>
          <cell r="J201">
            <v>1790</v>
          </cell>
          <cell r="K201">
            <v>4</v>
          </cell>
          <cell r="M201">
            <v>-5</v>
          </cell>
          <cell r="N201">
            <v>-17304</v>
          </cell>
        </row>
        <row r="202">
          <cell r="B202" t="str">
            <v>GLTP338</v>
          </cell>
          <cell r="C202">
            <v>2</v>
          </cell>
          <cell r="D202" t="str">
            <v>16/06/2020</v>
          </cell>
          <cell r="E202" t="str">
            <v>B C KESHAVASHETTI</v>
          </cell>
          <cell r="F202" t="str">
            <v>S/O CHANNASHETTI</v>
          </cell>
          <cell r="G202" t="str">
            <v>ASHOKA NAGARA</v>
          </cell>
          <cell r="H202">
            <v>360</v>
          </cell>
          <cell r="I202">
            <v>399</v>
          </cell>
          <cell r="J202">
            <v>39</v>
          </cell>
          <cell r="K202">
            <v>4</v>
          </cell>
        </row>
        <row r="203">
          <cell r="B203" t="str">
            <v>GLTP339</v>
          </cell>
          <cell r="C203">
            <v>1</v>
          </cell>
          <cell r="D203" t="str">
            <v>16/06/2020</v>
          </cell>
          <cell r="E203" t="str">
            <v>YATHIKALA</v>
          </cell>
          <cell r="F203" t="str">
            <v>W/O ACHUTH KUMAR</v>
          </cell>
          <cell r="G203" t="str">
            <v>MANICHANAHALLI</v>
          </cell>
          <cell r="H203">
            <v>680</v>
          </cell>
          <cell r="I203">
            <v>714</v>
          </cell>
          <cell r="J203">
            <v>34</v>
          </cell>
          <cell r="K203">
            <v>3</v>
          </cell>
        </row>
        <row r="204">
          <cell r="B204" t="str">
            <v>GLTP340</v>
          </cell>
          <cell r="C204">
            <v>1</v>
          </cell>
          <cell r="D204" t="str">
            <v>16/06/2020</v>
          </cell>
          <cell r="E204" t="str">
            <v>GANGHADHARA B N</v>
          </cell>
          <cell r="F204" t="str">
            <v>S/O LATE NARASIMAIAH</v>
          </cell>
          <cell r="G204" t="str">
            <v>MANICHANA HALLI MNL</v>
          </cell>
          <cell r="H204">
            <v>107</v>
          </cell>
          <cell r="I204">
            <v>179</v>
          </cell>
          <cell r="J204">
            <v>72</v>
          </cell>
          <cell r="K204">
            <v>4</v>
          </cell>
        </row>
        <row r="205">
          <cell r="B205" t="str">
            <v>GLTP341</v>
          </cell>
          <cell r="C205">
            <v>3</v>
          </cell>
          <cell r="D205" t="str">
            <v>26/06/2020</v>
          </cell>
          <cell r="E205" t="str">
            <v>SHIVEGOWDA</v>
          </cell>
          <cell r="F205" t="str">
            <v>S/O MANJEGOWDA</v>
          </cell>
          <cell r="G205" t="str">
            <v>MANICHANA HALLI MNL</v>
          </cell>
          <cell r="H205">
            <v>94</v>
          </cell>
          <cell r="I205">
            <v>136</v>
          </cell>
          <cell r="J205">
            <v>42</v>
          </cell>
          <cell r="K205">
            <v>3</v>
          </cell>
        </row>
        <row r="206">
          <cell r="B206" t="str">
            <v>GLTP342</v>
          </cell>
          <cell r="C206">
            <v>3</v>
          </cell>
          <cell r="D206" t="str">
            <v>26/06/2020</v>
          </cell>
          <cell r="E206" t="str">
            <v>S B GOWTHAM</v>
          </cell>
          <cell r="F206" t="str">
            <v>S/O S S BASAVARAJU</v>
          </cell>
          <cell r="G206" t="str">
            <v>MANICHANA HALLI MNL</v>
          </cell>
          <cell r="H206">
            <v>5333</v>
          </cell>
          <cell r="I206">
            <v>5459</v>
          </cell>
          <cell r="J206">
            <v>126</v>
          </cell>
          <cell r="K206">
            <v>4</v>
          </cell>
          <cell r="L206">
            <v>3.35</v>
          </cell>
        </row>
        <row r="207">
          <cell r="B207" t="str">
            <v>GLTP343</v>
          </cell>
          <cell r="C207">
            <v>1</v>
          </cell>
          <cell r="D207" t="str">
            <v>06/07/2020</v>
          </cell>
          <cell r="E207" t="str">
            <v>ABHILASHA M N</v>
          </cell>
          <cell r="F207" t="str">
            <v>S/O NAGARAJA</v>
          </cell>
          <cell r="G207" t="str">
            <v>MANICHANA HALLI MNL</v>
          </cell>
          <cell r="H207">
            <v>224</v>
          </cell>
          <cell r="I207">
            <v>247</v>
          </cell>
          <cell r="J207">
            <v>23</v>
          </cell>
          <cell r="K207">
            <v>3</v>
          </cell>
          <cell r="M207">
            <v>-1</v>
          </cell>
          <cell r="N207">
            <v>-3461</v>
          </cell>
        </row>
        <row r="208">
          <cell r="B208" t="str">
            <v>GLTP344</v>
          </cell>
          <cell r="C208">
            <v>2</v>
          </cell>
          <cell r="D208" t="str">
            <v>06/07/2020</v>
          </cell>
          <cell r="E208" t="str">
            <v>K M KUMARI</v>
          </cell>
          <cell r="F208" t="str">
            <v>W/O JAYARAM</v>
          </cell>
          <cell r="G208" t="str">
            <v>MANICHANA HALLI MNL</v>
          </cell>
          <cell r="H208">
            <v>218</v>
          </cell>
          <cell r="I208">
            <v>262</v>
          </cell>
          <cell r="J208">
            <v>44</v>
          </cell>
          <cell r="K208">
            <v>4</v>
          </cell>
        </row>
        <row r="209">
          <cell r="B209" t="str">
            <v>GLTP345</v>
          </cell>
          <cell r="C209">
            <v>1</v>
          </cell>
          <cell r="D209" t="str">
            <v>06/07/2020</v>
          </cell>
          <cell r="E209" t="str">
            <v>CHANDRIKA</v>
          </cell>
          <cell r="F209" t="str">
            <v>W/O G R PROMODH</v>
          </cell>
          <cell r="G209" t="str">
            <v>HASSAN</v>
          </cell>
          <cell r="H209">
            <v>319</v>
          </cell>
          <cell r="I209">
            <v>422</v>
          </cell>
          <cell r="J209">
            <v>103</v>
          </cell>
          <cell r="K209">
            <v>5</v>
          </cell>
          <cell r="L209">
            <v>2.08</v>
          </cell>
        </row>
        <row r="210">
          <cell r="B210" t="str">
            <v>GLTP346</v>
          </cell>
          <cell r="C210">
            <v>2</v>
          </cell>
          <cell r="D210" t="str">
            <v>09/07/2020</v>
          </cell>
          <cell r="E210" t="str">
            <v>NAGARAJU M</v>
          </cell>
          <cell r="F210" t="str">
            <v>S/O LATE MALLASHETTI</v>
          </cell>
          <cell r="G210" t="str">
            <v>KALLEKERE HUSURU</v>
          </cell>
          <cell r="H210">
            <v>5476</v>
          </cell>
          <cell r="I210">
            <v>5641</v>
          </cell>
          <cell r="J210">
            <v>165</v>
          </cell>
        </row>
        <row r="211">
          <cell r="B211" t="str">
            <v>GLTP347</v>
          </cell>
          <cell r="C211">
            <v>2</v>
          </cell>
          <cell r="D211" t="str">
            <v>09/07/2020</v>
          </cell>
          <cell r="E211" t="str">
            <v>GOWRAMMA</v>
          </cell>
          <cell r="F211" t="str">
            <v>W/ORANGEGOWDA</v>
          </cell>
          <cell r="G211" t="str">
            <v>DEVARAYAPATTANA</v>
          </cell>
          <cell r="H211">
            <v>610</v>
          </cell>
          <cell r="I211">
            <v>627</v>
          </cell>
          <cell r="J211">
            <v>17</v>
          </cell>
          <cell r="K211">
            <v>4</v>
          </cell>
          <cell r="M211">
            <v>-2</v>
          </cell>
          <cell r="N211">
            <v>-7802</v>
          </cell>
        </row>
        <row r="212">
          <cell r="B212" t="str">
            <v>GLTP348</v>
          </cell>
          <cell r="C212">
            <v>2</v>
          </cell>
          <cell r="D212" t="str">
            <v>09/07/2020</v>
          </cell>
          <cell r="E212" t="str">
            <v xml:space="preserve">RAMESH H R </v>
          </cell>
          <cell r="F212" t="str">
            <v>S/O RANGEGOWDA H R</v>
          </cell>
          <cell r="G212" t="str">
            <v>BASAVESHVARA NAGARA</v>
          </cell>
          <cell r="H212">
            <v>0</v>
          </cell>
          <cell r="I212">
            <v>45</v>
          </cell>
          <cell r="J212">
            <v>45</v>
          </cell>
          <cell r="K212">
            <v>2</v>
          </cell>
        </row>
        <row r="213">
          <cell r="B213" t="str">
            <v>GLTP349</v>
          </cell>
          <cell r="C213">
            <v>2</v>
          </cell>
          <cell r="D213" t="str">
            <v>09/07/2020</v>
          </cell>
          <cell r="E213" t="str">
            <v xml:space="preserve">H V RAMANARAJU </v>
          </cell>
          <cell r="F213" t="str">
            <v>S/O H S VENKATESHA MURTHI</v>
          </cell>
          <cell r="G213" t="str">
            <v>BASAVESHVARA NAGARA</v>
          </cell>
          <cell r="H213">
            <v>13</v>
          </cell>
          <cell r="I213">
            <v>25</v>
          </cell>
          <cell r="J213">
            <v>12</v>
          </cell>
          <cell r="K213">
            <v>4</v>
          </cell>
        </row>
        <row r="214">
          <cell r="B214" t="str">
            <v>GLTP350</v>
          </cell>
          <cell r="C214">
            <v>2</v>
          </cell>
          <cell r="D214" t="str">
            <v>21/07/2020</v>
          </cell>
          <cell r="E214" t="str">
            <v>PADHMINI</v>
          </cell>
          <cell r="F214" t="str">
            <v>W/O SHRINATH</v>
          </cell>
          <cell r="G214" t="str">
            <v>GUDDENAHALLI</v>
          </cell>
          <cell r="H214">
            <v>2114</v>
          </cell>
          <cell r="I214">
            <v>2280</v>
          </cell>
          <cell r="J214">
            <v>166</v>
          </cell>
          <cell r="K214">
            <v>3</v>
          </cell>
          <cell r="L214">
            <v>3.48</v>
          </cell>
        </row>
        <row r="215">
          <cell r="B215" t="str">
            <v>GLTP351</v>
          </cell>
          <cell r="C215">
            <v>2</v>
          </cell>
          <cell r="D215" t="str">
            <v>03/08/2020</v>
          </cell>
          <cell r="E215" t="str">
            <v>H N VISHWANATH NANJUNDSHETTY</v>
          </cell>
          <cell r="F215" t="str">
            <v>S/O NANJUNDSHETTY</v>
          </cell>
          <cell r="G215" t="str">
            <v>GUDDENAHALLI</v>
          </cell>
          <cell r="H215">
            <v>3312</v>
          </cell>
          <cell r="I215">
            <v>3478</v>
          </cell>
          <cell r="J215">
            <v>166</v>
          </cell>
          <cell r="K215">
            <v>2</v>
          </cell>
          <cell r="L215">
            <v>2.25</v>
          </cell>
          <cell r="M215">
            <v>0.25</v>
          </cell>
          <cell r="N215">
            <v>-7802</v>
          </cell>
        </row>
        <row r="216">
          <cell r="B216" t="str">
            <v>GLTP352</v>
          </cell>
          <cell r="C216">
            <v>1</v>
          </cell>
          <cell r="D216" t="str">
            <v>03/08/2020</v>
          </cell>
          <cell r="E216" t="str">
            <v>H C SATHISH CHANDRASHEKHARA</v>
          </cell>
          <cell r="F216" t="str">
            <v>S/O CHANDRASHEKHAR</v>
          </cell>
          <cell r="G216" t="str">
            <v>MANACHANAHALLI</v>
          </cell>
          <cell r="H216">
            <v>149</v>
          </cell>
          <cell r="I216">
            <v>168</v>
          </cell>
          <cell r="J216">
            <v>19</v>
          </cell>
          <cell r="K216">
            <v>3</v>
          </cell>
        </row>
        <row r="217">
          <cell r="B217" t="str">
            <v>GLTP353</v>
          </cell>
          <cell r="C217">
            <v>2</v>
          </cell>
          <cell r="D217" t="str">
            <v>14/08/2020</v>
          </cell>
          <cell r="E217" t="str">
            <v>M K RANGEGOWDA KRISHNEGOWDA</v>
          </cell>
          <cell r="F217" t="str">
            <v>S/O KRISHNEGOWDA</v>
          </cell>
          <cell r="G217" t="str">
            <v>GUDDENAHALLI</v>
          </cell>
          <cell r="H217">
            <v>1057</v>
          </cell>
          <cell r="I217">
            <v>1057</v>
          </cell>
          <cell r="J217">
            <v>0</v>
          </cell>
          <cell r="K217">
            <v>4</v>
          </cell>
        </row>
        <row r="218">
          <cell r="B218" t="str">
            <v>GLTP354</v>
          </cell>
          <cell r="C218">
            <v>1</v>
          </cell>
          <cell r="D218" t="str">
            <v>16/08/2020</v>
          </cell>
          <cell r="E218" t="str">
            <v>T P MANJEGOWDA PAPEGOWDA</v>
          </cell>
          <cell r="F218" t="str">
            <v>S/O  PAPEGOWDA</v>
          </cell>
          <cell r="G218" t="str">
            <v>ASHOKA NAGARA</v>
          </cell>
          <cell r="H218">
            <v>236</v>
          </cell>
          <cell r="I218">
            <v>236</v>
          </cell>
          <cell r="J218">
            <v>0</v>
          </cell>
          <cell r="K218">
            <v>4</v>
          </cell>
          <cell r="L218">
            <v>1.93</v>
          </cell>
        </row>
        <row r="219">
          <cell r="B219" t="str">
            <v>GLTP355</v>
          </cell>
          <cell r="C219">
            <v>2</v>
          </cell>
          <cell r="D219" t="str">
            <v>20/08/2020</v>
          </cell>
          <cell r="E219" t="str">
            <v xml:space="preserve">RANI R </v>
          </cell>
          <cell r="F219" t="str">
            <v>W/O VEERESH S</v>
          </cell>
          <cell r="G219" t="str">
            <v>BASAVESHWARA NAGARA</v>
          </cell>
          <cell r="H219">
            <v>596</v>
          </cell>
          <cell r="I219">
            <v>604</v>
          </cell>
          <cell r="J219">
            <v>8</v>
          </cell>
          <cell r="K219">
            <v>4</v>
          </cell>
        </row>
        <row r="220">
          <cell r="B220" t="str">
            <v>GLTP355</v>
          </cell>
          <cell r="C220">
            <v>2</v>
          </cell>
          <cell r="D220" t="str">
            <v>20/08/2020</v>
          </cell>
          <cell r="E220" t="str">
            <v xml:space="preserve">RANI R </v>
          </cell>
          <cell r="F220" t="str">
            <v>W/O VEERESH S</v>
          </cell>
          <cell r="G220" t="str">
            <v>BASAVESHWARA NAGARA</v>
          </cell>
          <cell r="H220">
            <v>604</v>
          </cell>
          <cell r="I220">
            <v>672</v>
          </cell>
          <cell r="J220">
            <v>68</v>
          </cell>
          <cell r="K220">
            <v>4</v>
          </cell>
          <cell r="N220">
            <v>-7802</v>
          </cell>
        </row>
        <row r="221">
          <cell r="B221" t="str">
            <v>GLTP356</v>
          </cell>
          <cell r="C221">
            <v>2</v>
          </cell>
          <cell r="D221" t="str">
            <v>21/08/2020</v>
          </cell>
          <cell r="E221" t="str">
            <v>L MANJEGOWDA</v>
          </cell>
          <cell r="F221" t="str">
            <v>S/O  LATE LAKKEGOWDA</v>
          </cell>
          <cell r="G221" t="str">
            <v>UDDUR</v>
          </cell>
          <cell r="H221">
            <v>287</v>
          </cell>
          <cell r="I221">
            <v>323</v>
          </cell>
          <cell r="J221">
            <v>36</v>
          </cell>
          <cell r="K221">
            <v>3</v>
          </cell>
          <cell r="M221">
            <v>-2</v>
          </cell>
          <cell r="N221">
            <v>-7802</v>
          </cell>
        </row>
        <row r="222">
          <cell r="B222" t="str">
            <v>GLTP357</v>
          </cell>
          <cell r="C222">
            <v>2</v>
          </cell>
          <cell r="D222" t="str">
            <v>02/09/2020</v>
          </cell>
          <cell r="E222" t="str">
            <v xml:space="preserve">G C ASHOKA </v>
          </cell>
          <cell r="F222" t="str">
            <v>S/O LATE CHANDREGOWDA</v>
          </cell>
          <cell r="G222" t="str">
            <v>HANDINAKERE</v>
          </cell>
          <cell r="H222">
            <v>1295</v>
          </cell>
          <cell r="I222">
            <v>1330</v>
          </cell>
          <cell r="J222">
            <v>35</v>
          </cell>
          <cell r="K222">
            <v>3</v>
          </cell>
        </row>
        <row r="223">
          <cell r="B223" t="str">
            <v>GLTP358</v>
          </cell>
          <cell r="C223">
            <v>1</v>
          </cell>
          <cell r="D223" t="str">
            <v>10/09/2020</v>
          </cell>
          <cell r="E223" t="str">
            <v xml:space="preserve">NANDISHA C M </v>
          </cell>
          <cell r="F223" t="str">
            <v>S/O MALLIKARJUNAPPA</v>
          </cell>
          <cell r="G223" t="str">
            <v>BASAVESHWARA NAGARA</v>
          </cell>
          <cell r="H223">
            <v>673</v>
          </cell>
          <cell r="I223">
            <v>739</v>
          </cell>
          <cell r="J223">
            <v>66</v>
          </cell>
          <cell r="K223">
            <v>3</v>
          </cell>
          <cell r="L223">
            <v>2.2999999999999998</v>
          </cell>
          <cell r="M223">
            <v>1.2999999999999998</v>
          </cell>
          <cell r="N223">
            <v>-3901</v>
          </cell>
        </row>
        <row r="224">
          <cell r="B224" t="str">
            <v>GLTP359</v>
          </cell>
          <cell r="C224">
            <v>2</v>
          </cell>
          <cell r="D224" t="str">
            <v>10/09/2020</v>
          </cell>
          <cell r="E224" t="str">
            <v>R CHANDRASHEKER</v>
          </cell>
          <cell r="F224" t="str">
            <v>CONSTRUCTION OF B C POST METRIC THREE HOSTEL BUILDINGS</v>
          </cell>
          <cell r="G224" t="str">
            <v>GUDDENAHALLI</v>
          </cell>
          <cell r="H224">
            <v>9576</v>
          </cell>
          <cell r="I224">
            <v>10123</v>
          </cell>
          <cell r="J224">
            <v>547</v>
          </cell>
          <cell r="K224">
            <v>4</v>
          </cell>
        </row>
        <row r="225">
          <cell r="B225" t="str">
            <v>GLTP360</v>
          </cell>
          <cell r="C225">
            <v>1</v>
          </cell>
          <cell r="D225" t="str">
            <v>14/09/2020</v>
          </cell>
          <cell r="E225" t="str">
            <v xml:space="preserve">PARAMESH </v>
          </cell>
          <cell r="F225" t="str">
            <v>S/O RANGEGOWDA</v>
          </cell>
          <cell r="G225" t="str">
            <v>YAREHALLI</v>
          </cell>
          <cell r="H225">
            <v>1205</v>
          </cell>
          <cell r="I225">
            <v>1293</v>
          </cell>
          <cell r="J225">
            <v>88</v>
          </cell>
          <cell r="K225">
            <v>3</v>
          </cell>
          <cell r="L225">
            <v>2.65</v>
          </cell>
          <cell r="M225">
            <v>1.65</v>
          </cell>
          <cell r="N225">
            <v>-3901</v>
          </cell>
        </row>
        <row r="226">
          <cell r="B226" t="str">
            <v>GLTP361</v>
          </cell>
          <cell r="C226">
            <v>2</v>
          </cell>
          <cell r="D226" t="str">
            <v>14/09/2020</v>
          </cell>
          <cell r="E226" t="str">
            <v>S P ASHOKA PUTTEGOWDA</v>
          </cell>
          <cell r="F226" t="str">
            <v>0,GUDDENAHALLI ASHOKA NAGARA</v>
          </cell>
          <cell r="G226" t="str">
            <v>GUDDENAHALLI ASHOKA NAGARA</v>
          </cell>
          <cell r="H226">
            <v>523</v>
          </cell>
          <cell r="I226">
            <v>525</v>
          </cell>
          <cell r="J226">
            <v>2</v>
          </cell>
          <cell r="K226">
            <v>2</v>
          </cell>
        </row>
        <row r="227">
          <cell r="B227" t="str">
            <v>GLTP362</v>
          </cell>
          <cell r="C227">
            <v>1</v>
          </cell>
          <cell r="D227" t="str">
            <v>21/09/2020</v>
          </cell>
          <cell r="E227" t="str">
            <v>GANGEGOWDA CHALUVEGOWDA</v>
          </cell>
          <cell r="F227" t="str">
            <v>0,UDDURU</v>
          </cell>
          <cell r="G227" t="str">
            <v>UDDURU</v>
          </cell>
          <cell r="H227">
            <v>556</v>
          </cell>
          <cell r="I227">
            <v>558</v>
          </cell>
          <cell r="J227">
            <v>2</v>
          </cell>
          <cell r="K227">
            <v>3</v>
          </cell>
        </row>
        <row r="228">
          <cell r="B228" t="str">
            <v>GLTP363</v>
          </cell>
          <cell r="C228">
            <v>2</v>
          </cell>
          <cell r="D228" t="str">
            <v>21/09/2020</v>
          </cell>
          <cell r="E228" t="str">
            <v>H V RAMANARAJU S/O VENKATESH MURTHY</v>
          </cell>
          <cell r="F228" t="str">
            <v>0,BASAVESHWARA NAGARA</v>
          </cell>
          <cell r="G228" t="str">
            <v>BASAVESHWARA NAGARA</v>
          </cell>
          <cell r="H228">
            <v>268</v>
          </cell>
          <cell r="I228">
            <v>286</v>
          </cell>
          <cell r="J228">
            <v>18</v>
          </cell>
          <cell r="K228">
            <v>4</v>
          </cell>
        </row>
        <row r="229">
          <cell r="B229" t="str">
            <v>GLTP364</v>
          </cell>
          <cell r="C229">
            <v>2</v>
          </cell>
          <cell r="D229" t="str">
            <v>21/09/2020</v>
          </cell>
          <cell r="E229" t="str">
            <v>MANJULA JAYALAKSHAMA</v>
          </cell>
          <cell r="F229" t="str">
            <v>0,GUDDENHALLI</v>
          </cell>
          <cell r="G229" t="str">
            <v>GUDDENHALLI</v>
          </cell>
          <cell r="H229">
            <v>909</v>
          </cell>
          <cell r="I229">
            <v>1032</v>
          </cell>
          <cell r="J229">
            <v>123</v>
          </cell>
          <cell r="K229">
            <v>4</v>
          </cell>
        </row>
        <row r="230">
          <cell r="B230" t="str">
            <v>GLTP365</v>
          </cell>
          <cell r="C230">
            <v>2</v>
          </cell>
          <cell r="D230" t="str">
            <v>25/09/2020</v>
          </cell>
          <cell r="E230" t="str">
            <v>G KAVITHA DR H R NARAYANASWAMY</v>
          </cell>
          <cell r="F230" t="str">
            <v>0,ASHOKA NAGARA</v>
          </cell>
          <cell r="G230" t="str">
            <v>ASHOKA NAGARA</v>
          </cell>
          <cell r="H230">
            <v>1905</v>
          </cell>
          <cell r="I230">
            <v>1932</v>
          </cell>
          <cell r="J230">
            <v>27</v>
          </cell>
          <cell r="K230">
            <v>2</v>
          </cell>
          <cell r="M230">
            <v>-2</v>
          </cell>
          <cell r="N230">
            <v>-7802</v>
          </cell>
        </row>
        <row r="231">
          <cell r="B231" t="str">
            <v>GLTP366</v>
          </cell>
          <cell r="C231">
            <v>2</v>
          </cell>
          <cell r="D231" t="str">
            <v>05/10/2020</v>
          </cell>
          <cell r="E231" t="str">
            <v>GIDDAMMA LATE VENKATEGOWDA</v>
          </cell>
          <cell r="F231" t="str">
            <v>0,YAREHALLI</v>
          </cell>
          <cell r="G231" t="str">
            <v>YAREHALLI</v>
          </cell>
          <cell r="H231">
            <v>1220</v>
          </cell>
          <cell r="I231">
            <v>1304</v>
          </cell>
          <cell r="J231">
            <v>84</v>
          </cell>
          <cell r="K231">
            <v>1</v>
          </cell>
          <cell r="L231">
            <v>3.01</v>
          </cell>
        </row>
        <row r="232">
          <cell r="B232" t="str">
            <v>GLTP367</v>
          </cell>
          <cell r="C232">
            <v>1</v>
          </cell>
          <cell r="D232" t="str">
            <v>05/10/2020</v>
          </cell>
          <cell r="E232" t="str">
            <v>GIDDAMMA LATE VENKATEGOWDA</v>
          </cell>
          <cell r="F232" t="str">
            <v>0,YAREHALLI</v>
          </cell>
          <cell r="G232" t="str">
            <v>YAREHALLI</v>
          </cell>
          <cell r="H232">
            <v>647</v>
          </cell>
          <cell r="I232">
            <v>755</v>
          </cell>
          <cell r="J232">
            <v>108</v>
          </cell>
          <cell r="K232">
            <v>4</v>
          </cell>
          <cell r="M232">
            <v>-1</v>
          </cell>
          <cell r="N232">
            <v>-3901</v>
          </cell>
        </row>
        <row r="233">
          <cell r="B233" t="str">
            <v>GLTP368</v>
          </cell>
          <cell r="C233">
            <v>1</v>
          </cell>
          <cell r="D233" t="str">
            <v>19/10/2020</v>
          </cell>
          <cell r="E233" t="str">
            <v>BHARTHI NINGARAJU</v>
          </cell>
          <cell r="F233" t="str">
            <v>0,BASAVESHWARA NAGARA</v>
          </cell>
          <cell r="G233" t="str">
            <v>BASAVESHWARA NAGARA</v>
          </cell>
          <cell r="H233">
            <v>303</v>
          </cell>
          <cell r="I233">
            <v>324</v>
          </cell>
          <cell r="J233">
            <v>21</v>
          </cell>
          <cell r="K233">
            <v>3</v>
          </cell>
          <cell r="M233">
            <v>-1</v>
          </cell>
          <cell r="N233">
            <v>-3901</v>
          </cell>
        </row>
        <row r="234">
          <cell r="B234" t="str">
            <v>GLTP369</v>
          </cell>
          <cell r="C234">
            <v>2</v>
          </cell>
          <cell r="D234" t="str">
            <v>19/10/2020</v>
          </cell>
          <cell r="E234" t="str">
            <v>H L SURESH C B LINGARAJU</v>
          </cell>
          <cell r="F234" t="str">
            <v>0,MANACHANAHALLI</v>
          </cell>
          <cell r="G234" t="str">
            <v>MANACHANAHALLI</v>
          </cell>
          <cell r="H234">
            <v>671</v>
          </cell>
          <cell r="I234">
            <v>734</v>
          </cell>
          <cell r="J234">
            <v>63</v>
          </cell>
          <cell r="K234">
            <v>3</v>
          </cell>
        </row>
        <row r="235">
          <cell r="B235" t="str">
            <v>GLTP370</v>
          </cell>
          <cell r="C235">
            <v>2</v>
          </cell>
          <cell r="D235" t="str">
            <v>06/11/2020</v>
          </cell>
          <cell r="E235" t="str">
            <v>C M PUSHAPA PUTTARAJU</v>
          </cell>
          <cell r="F235" t="str">
            <v>0,GUDDENAHALLI</v>
          </cell>
          <cell r="G235" t="str">
            <v>GUDDENAHALLI</v>
          </cell>
          <cell r="H235">
            <v>2720</v>
          </cell>
          <cell r="I235">
            <v>2973</v>
          </cell>
          <cell r="J235">
            <v>253</v>
          </cell>
          <cell r="K235">
            <v>4</v>
          </cell>
        </row>
        <row r="236">
          <cell r="B236" t="str">
            <v>GLTP371</v>
          </cell>
          <cell r="C236">
            <v>1</v>
          </cell>
          <cell r="D236" t="str">
            <v>06/11/2020</v>
          </cell>
          <cell r="E236" t="str">
            <v>RENUKA RAJESH D P</v>
          </cell>
          <cell r="F236" t="str">
            <v>0,MANACHANAHALLI</v>
          </cell>
          <cell r="G236" t="str">
            <v>MANACHANAHALLI</v>
          </cell>
          <cell r="H236">
            <v>176</v>
          </cell>
          <cell r="I236">
            <v>189</v>
          </cell>
          <cell r="J236">
            <v>13</v>
          </cell>
          <cell r="K236">
            <v>1</v>
          </cell>
        </row>
        <row r="237">
          <cell r="B237" t="str">
            <v>GLTP372</v>
          </cell>
          <cell r="C237">
            <v>2</v>
          </cell>
          <cell r="D237" t="str">
            <v>15/11/2020</v>
          </cell>
          <cell r="E237" t="str">
            <v>MURTHY JAYANNAGOWDA</v>
          </cell>
          <cell r="F237" t="str">
            <v>0,ASHOKA NAGARA</v>
          </cell>
          <cell r="G237" t="str">
            <v>ASHOKA NAGARA</v>
          </cell>
          <cell r="H237">
            <v>291</v>
          </cell>
          <cell r="I237">
            <v>302</v>
          </cell>
          <cell r="J237">
            <v>11</v>
          </cell>
          <cell r="K237">
            <v>1</v>
          </cell>
        </row>
        <row r="238">
          <cell r="B238" t="str">
            <v>GLTP373</v>
          </cell>
          <cell r="C238">
            <v>1</v>
          </cell>
          <cell r="D238" t="str">
            <v>15/11/2020</v>
          </cell>
          <cell r="E238" t="str">
            <v>CHANDREGOWDA RAMEGOWDA</v>
          </cell>
          <cell r="F238" t="str">
            <v>0,UDDUR</v>
          </cell>
          <cell r="G238" t="str">
            <v>UDDUR</v>
          </cell>
          <cell r="H238">
            <v>47</v>
          </cell>
          <cell r="I238">
            <v>58</v>
          </cell>
          <cell r="J238">
            <v>11</v>
          </cell>
          <cell r="K238">
            <v>4</v>
          </cell>
          <cell r="L238">
            <v>0.3</v>
          </cell>
        </row>
        <row r="239">
          <cell r="B239" t="str">
            <v>GLTP374</v>
          </cell>
          <cell r="C239">
            <v>3</v>
          </cell>
          <cell r="D239">
            <v>44156</v>
          </cell>
          <cell r="E239" t="str">
            <v>SUMANGALA N S ASHOKA</v>
          </cell>
          <cell r="F239" t="str">
            <v>0,MUGALURU KINDIPURA</v>
          </cell>
          <cell r="G239" t="str">
            <v>MUGALURU KINDIPURA</v>
          </cell>
          <cell r="H239">
            <v>140</v>
          </cell>
          <cell r="I239">
            <v>262</v>
          </cell>
          <cell r="J239">
            <v>122</v>
          </cell>
          <cell r="K239">
            <v>4</v>
          </cell>
        </row>
        <row r="240">
          <cell r="B240" t="str">
            <v>GLTP375</v>
          </cell>
          <cell r="C240">
            <v>2</v>
          </cell>
          <cell r="D240">
            <v>44159</v>
          </cell>
          <cell r="E240" t="str">
            <v>K V SUDHA P SHIVANNA</v>
          </cell>
          <cell r="F240" t="str">
            <v>0,DEVARAYAPATTANA</v>
          </cell>
          <cell r="G240" t="str">
            <v>DEVARAYAPATTANA</v>
          </cell>
          <cell r="H240">
            <v>410</v>
          </cell>
          <cell r="I240">
            <v>413</v>
          </cell>
          <cell r="J240">
            <v>3</v>
          </cell>
          <cell r="K240">
            <v>2</v>
          </cell>
        </row>
        <row r="241">
          <cell r="B241" t="str">
            <v>GLTP376</v>
          </cell>
          <cell r="C241">
            <v>2</v>
          </cell>
          <cell r="D241">
            <v>44162</v>
          </cell>
          <cell r="E241" t="str">
            <v>H R RAMESH RANGEGOWDA</v>
          </cell>
          <cell r="F241" t="str">
            <v>0,BASAVESHWARA NAGARA</v>
          </cell>
          <cell r="G241" t="str">
            <v>BASAVESHWARA NAGARA</v>
          </cell>
          <cell r="H241">
            <v>634</v>
          </cell>
          <cell r="I241">
            <v>669</v>
          </cell>
          <cell r="J241">
            <v>35</v>
          </cell>
          <cell r="K241">
            <v>5</v>
          </cell>
          <cell r="M241">
            <v>-2</v>
          </cell>
          <cell r="N241">
            <v>-7800</v>
          </cell>
        </row>
        <row r="242">
          <cell r="B242" t="str">
            <v>GLTP377</v>
          </cell>
          <cell r="C242">
            <v>2</v>
          </cell>
          <cell r="D242">
            <v>44169</v>
          </cell>
          <cell r="E242" t="str">
            <v>RUDRESH  K P PANCHAKSHARAIAH</v>
          </cell>
          <cell r="F242" t="str">
            <v>0,GUDDENAHALLI</v>
          </cell>
          <cell r="G242" t="str">
            <v>GUDDENAHALLI</v>
          </cell>
          <cell r="H242">
            <v>1014</v>
          </cell>
          <cell r="I242">
            <v>1140</v>
          </cell>
          <cell r="J242">
            <v>126</v>
          </cell>
          <cell r="K242">
            <v>5</v>
          </cell>
          <cell r="L242">
            <v>2.75</v>
          </cell>
          <cell r="M242">
            <v>0.75</v>
          </cell>
          <cell r="N242">
            <v>-7802</v>
          </cell>
        </row>
        <row r="243">
          <cell r="B243" t="str">
            <v>GLTP378</v>
          </cell>
          <cell r="C243">
            <v>1</v>
          </cell>
          <cell r="D243">
            <v>44172</v>
          </cell>
          <cell r="E243" t="str">
            <v>NAVEEN BV VENKATESH BH</v>
          </cell>
          <cell r="F243" t="str">
            <v>O,HASSAN</v>
          </cell>
          <cell r="G243" t="str">
            <v>HASSAN</v>
          </cell>
          <cell r="H243">
            <v>6263</v>
          </cell>
          <cell r="I243">
            <v>6368</v>
          </cell>
          <cell r="J243">
            <v>105</v>
          </cell>
          <cell r="K243">
            <v>4</v>
          </cell>
          <cell r="L243">
            <v>1.6</v>
          </cell>
        </row>
        <row r="244">
          <cell r="B244" t="str">
            <v>GLTP379</v>
          </cell>
          <cell r="C244">
            <v>1</v>
          </cell>
          <cell r="D244">
            <v>44170</v>
          </cell>
          <cell r="E244" t="str">
            <v>T M SEEMA KASEPA</v>
          </cell>
          <cell r="F244" t="str">
            <v>0,MANACHANAHALLI</v>
          </cell>
          <cell r="G244" t="str">
            <v>MANACHANAHALLI</v>
          </cell>
          <cell r="H244">
            <v>2424</v>
          </cell>
          <cell r="I244">
            <v>2475</v>
          </cell>
          <cell r="J244">
            <v>51</v>
          </cell>
          <cell r="K244">
            <v>1</v>
          </cell>
        </row>
        <row r="245">
          <cell r="B245" t="str">
            <v>GLTP380</v>
          </cell>
          <cell r="C245">
            <v>2</v>
          </cell>
          <cell r="D245">
            <v>44170</v>
          </cell>
          <cell r="E245" t="str">
            <v>PRAKSHA K R RANGEGOWDA</v>
          </cell>
          <cell r="F245" t="str">
            <v>0,MANACHANAHALLI BASAVESHWARA NAGARA</v>
          </cell>
          <cell r="G245" t="str">
            <v>MANACHANAHALLI BASAVESHWARA NAGARA</v>
          </cell>
          <cell r="H245">
            <v>731</v>
          </cell>
          <cell r="I245">
            <v>794</v>
          </cell>
          <cell r="J245">
            <v>63</v>
          </cell>
          <cell r="K245">
            <v>5</v>
          </cell>
          <cell r="L245">
            <v>2.46</v>
          </cell>
        </row>
        <row r="246">
          <cell r="B246" t="str">
            <v>GLTP381</v>
          </cell>
          <cell r="C246">
            <v>2</v>
          </cell>
          <cell r="D246">
            <v>44170</v>
          </cell>
          <cell r="E246" t="str">
            <v>CHANDRASHEKHAR KRISHNEGOWDA</v>
          </cell>
          <cell r="F246" t="str">
            <v>0,ASHOKA NAGARA</v>
          </cell>
          <cell r="G246" t="str">
            <v>ASHOKA NAGARA</v>
          </cell>
          <cell r="H246">
            <v>1046</v>
          </cell>
          <cell r="I246">
            <v>1131</v>
          </cell>
          <cell r="J246">
            <v>85</v>
          </cell>
          <cell r="K246">
            <v>5</v>
          </cell>
          <cell r="M246">
            <v>-2</v>
          </cell>
          <cell r="N246">
            <v>-7802</v>
          </cell>
        </row>
        <row r="247">
          <cell r="B247" t="str">
            <v>GLTP382</v>
          </cell>
          <cell r="C247">
            <v>2</v>
          </cell>
          <cell r="D247">
            <v>44176</v>
          </cell>
          <cell r="E247" t="str">
            <v>SAVITHA S V MANJUNATH B S</v>
          </cell>
          <cell r="F247" t="str">
            <v>0,MANACHANAHALLI</v>
          </cell>
          <cell r="G247" t="str">
            <v>MANACHANAHALLI</v>
          </cell>
          <cell r="H247">
            <v>728</v>
          </cell>
          <cell r="I247">
            <v>772</v>
          </cell>
          <cell r="J247">
            <v>44</v>
          </cell>
          <cell r="K247">
            <v>4</v>
          </cell>
          <cell r="L247">
            <v>3</v>
          </cell>
          <cell r="M247">
            <v>1</v>
          </cell>
          <cell r="N247">
            <v>-7802</v>
          </cell>
        </row>
        <row r="248">
          <cell r="B248" t="str">
            <v>GLTP383</v>
          </cell>
          <cell r="C248">
            <v>2</v>
          </cell>
          <cell r="D248">
            <v>44176</v>
          </cell>
          <cell r="E248" t="str">
            <v>B L BASAVARAJU LAKKEGOWDA</v>
          </cell>
          <cell r="F248" t="str">
            <v>0,BASAVESHWARA NAGARA 2ND CROSS HASSAN</v>
          </cell>
          <cell r="G248" t="str">
            <v>BASAVESHWARA NAGARA 2ND CROSS HASSAN</v>
          </cell>
          <cell r="H248">
            <v>496</v>
          </cell>
          <cell r="I248">
            <v>552</v>
          </cell>
          <cell r="J248">
            <v>56</v>
          </cell>
          <cell r="K248">
            <v>4</v>
          </cell>
          <cell r="L248">
            <v>2.0099999999999998</v>
          </cell>
          <cell r="M248">
            <v>9.9999999999997868E-3</v>
          </cell>
          <cell r="N248">
            <v>-7802</v>
          </cell>
        </row>
        <row r="249">
          <cell r="B249" t="str">
            <v>GLTP384</v>
          </cell>
          <cell r="C249">
            <v>1</v>
          </cell>
          <cell r="D249">
            <v>44176</v>
          </cell>
          <cell r="E249" t="str">
            <v>YOGEGOWDA A V VENKATEGOWDA</v>
          </cell>
          <cell r="F249" t="str">
            <v>0,GUDDENAHALLI ASHOKANAGARA</v>
          </cell>
          <cell r="G249" t="str">
            <v>GUDDENAHALLI ASHOKANAGARA</v>
          </cell>
          <cell r="H249">
            <v>221</v>
          </cell>
          <cell r="I249">
            <v>221</v>
          </cell>
          <cell r="J249">
            <v>0</v>
          </cell>
          <cell r="K249">
            <v>3</v>
          </cell>
        </row>
        <row r="250">
          <cell r="B250" t="str">
            <v>GLTP385</v>
          </cell>
          <cell r="C250">
            <v>1</v>
          </cell>
          <cell r="D250">
            <v>44176</v>
          </cell>
          <cell r="E250" t="str">
            <v>MADHUGOWDA RANGEGOWDA</v>
          </cell>
          <cell r="F250" t="str">
            <v>0,DODDAGADDUVALLI</v>
          </cell>
          <cell r="G250" t="str">
            <v>DODDAGADDUVALLI</v>
          </cell>
          <cell r="H250">
            <v>470</v>
          </cell>
          <cell r="I250">
            <v>473</v>
          </cell>
          <cell r="J250">
            <v>3</v>
          </cell>
          <cell r="K250">
            <v>4</v>
          </cell>
        </row>
        <row r="251">
          <cell r="B251" t="str">
            <v>GLTP386</v>
          </cell>
          <cell r="C251">
            <v>2</v>
          </cell>
          <cell r="D251">
            <v>44179</v>
          </cell>
          <cell r="E251" t="str">
            <v>THANU K L LOHITHAKSHA</v>
          </cell>
          <cell r="F251" t="str">
            <v>0,GUDDENAHALLI</v>
          </cell>
          <cell r="G251" t="str">
            <v>GUDDENAHALLI</v>
          </cell>
          <cell r="H251">
            <v>1523</v>
          </cell>
          <cell r="I251">
            <v>1702</v>
          </cell>
          <cell r="J251">
            <v>179</v>
          </cell>
          <cell r="K251">
            <v>4</v>
          </cell>
          <cell r="L251">
            <v>2.25</v>
          </cell>
          <cell r="M251">
            <v>0.25</v>
          </cell>
          <cell r="N251">
            <v>-7802</v>
          </cell>
        </row>
        <row r="252">
          <cell r="B252" t="str">
            <v>GLTP387</v>
          </cell>
          <cell r="C252">
            <v>1</v>
          </cell>
          <cell r="D252">
            <v>44182</v>
          </cell>
          <cell r="E252" t="str">
            <v>RATHNA D C PARAMESHA</v>
          </cell>
          <cell r="F252" t="str">
            <v>0,HANDIKERE</v>
          </cell>
          <cell r="G252" t="str">
            <v>HANDIKERE</v>
          </cell>
          <cell r="H252">
            <v>75</v>
          </cell>
          <cell r="I252">
            <v>102</v>
          </cell>
          <cell r="J252">
            <v>27</v>
          </cell>
          <cell r="K252">
            <v>4</v>
          </cell>
        </row>
        <row r="253">
          <cell r="B253" t="str">
            <v>GLTP388</v>
          </cell>
          <cell r="C253">
            <v>2</v>
          </cell>
          <cell r="D253">
            <v>44182</v>
          </cell>
          <cell r="E253" t="str">
            <v>K J CHANDREGOWDA THIMMARAYIGOWDA</v>
          </cell>
          <cell r="F253" t="str">
            <v>0,HENDINAKERE</v>
          </cell>
          <cell r="G253" t="str">
            <v>HENDINAKERE</v>
          </cell>
          <cell r="H253">
            <v>546</v>
          </cell>
          <cell r="I253">
            <v>634</v>
          </cell>
          <cell r="J253">
            <v>88</v>
          </cell>
          <cell r="K253">
            <v>5</v>
          </cell>
        </row>
        <row r="254">
          <cell r="B254" t="str">
            <v>GLTP389</v>
          </cell>
          <cell r="C254">
            <v>2</v>
          </cell>
          <cell r="D254">
            <v>44183</v>
          </cell>
          <cell r="E254" t="str">
            <v>Y C MOHAN CHIKKEGOWDA</v>
          </cell>
          <cell r="F254" t="str">
            <v>0,HANDINAKERE</v>
          </cell>
          <cell r="G254" t="str">
            <v>HANDINAKERE</v>
          </cell>
          <cell r="H254">
            <v>507</v>
          </cell>
          <cell r="I254">
            <v>626</v>
          </cell>
          <cell r="J254">
            <v>119</v>
          </cell>
        </row>
        <row r="255">
          <cell r="B255" t="str">
            <v>GLTP390</v>
          </cell>
          <cell r="C255">
            <v>2</v>
          </cell>
          <cell r="D255">
            <v>44184</v>
          </cell>
          <cell r="E255" t="str">
            <v>M M PURUSHOTHAMA MANJEGOWDA</v>
          </cell>
          <cell r="F255" t="str">
            <v>0,GUDDENAHALLI</v>
          </cell>
          <cell r="G255" t="str">
            <v>GUDDENAHALLI</v>
          </cell>
          <cell r="H255">
            <v>332</v>
          </cell>
          <cell r="I255">
            <v>428</v>
          </cell>
          <cell r="J255">
            <v>96</v>
          </cell>
          <cell r="K255">
            <v>3</v>
          </cell>
          <cell r="M255">
            <v>-2</v>
          </cell>
          <cell r="N255">
            <v>-7802</v>
          </cell>
        </row>
        <row r="256">
          <cell r="B256" t="str">
            <v>GLTP391</v>
          </cell>
          <cell r="C256">
            <v>2</v>
          </cell>
          <cell r="D256">
            <v>44184</v>
          </cell>
          <cell r="E256" t="str">
            <v>K C PALAKSHA CHANNABASAVAIAH</v>
          </cell>
          <cell r="F256" t="str">
            <v>0,GUDDENAHALLI</v>
          </cell>
          <cell r="G256" t="str">
            <v>GUDDENAHALLI</v>
          </cell>
          <cell r="H256">
            <v>748</v>
          </cell>
          <cell r="I256">
            <v>1027</v>
          </cell>
          <cell r="J256">
            <v>279</v>
          </cell>
          <cell r="K256">
            <v>5</v>
          </cell>
          <cell r="L256">
            <v>3.88</v>
          </cell>
          <cell r="M256">
            <v>1.88</v>
          </cell>
          <cell r="N256">
            <v>-7802</v>
          </cell>
        </row>
        <row r="257">
          <cell r="B257" t="str">
            <v>GLTP392</v>
          </cell>
          <cell r="C257">
            <v>2</v>
          </cell>
          <cell r="D257">
            <v>44184</v>
          </cell>
          <cell r="E257" t="str">
            <v>H P JAYAPRAKSH H D PUTTASWAMIGOWDA</v>
          </cell>
          <cell r="F257" t="str">
            <v>0,ASHOKA NAGARA BADAVANE</v>
          </cell>
          <cell r="G257" t="str">
            <v>ASHOKA NAGARA BADAVANE</v>
          </cell>
          <cell r="H257">
            <v>833</v>
          </cell>
          <cell r="I257">
            <v>860</v>
          </cell>
          <cell r="J257">
            <v>27</v>
          </cell>
          <cell r="K257">
            <v>2</v>
          </cell>
        </row>
        <row r="258">
          <cell r="B258" t="str">
            <v>GLTP393</v>
          </cell>
          <cell r="C258">
            <v>1</v>
          </cell>
          <cell r="D258">
            <v>44188</v>
          </cell>
          <cell r="E258" t="str">
            <v>M S VIJAYAKUMAR MANJUNATHA</v>
          </cell>
          <cell r="F258" t="str">
            <v>0,HANDINAKERE</v>
          </cell>
          <cell r="G258" t="str">
            <v>HANDINAKERE</v>
          </cell>
          <cell r="H258">
            <v>451</v>
          </cell>
          <cell r="I258">
            <v>575</v>
          </cell>
          <cell r="J258">
            <v>124</v>
          </cell>
          <cell r="K258">
            <v>4</v>
          </cell>
          <cell r="L258">
            <v>2.17</v>
          </cell>
        </row>
        <row r="259">
          <cell r="B259" t="str">
            <v>GLTP394</v>
          </cell>
          <cell r="C259">
            <v>1</v>
          </cell>
          <cell r="D259">
            <v>44189</v>
          </cell>
          <cell r="E259" t="str">
            <v>B G VISHWANATHASHETTY GOVINDASHETTY</v>
          </cell>
          <cell r="F259" t="str">
            <v>0,MANACHANAHALLI BASAVESHWARA NAGARA</v>
          </cell>
          <cell r="G259" t="str">
            <v>MANACHANAHALLI BASAVESHWARA NAGARA</v>
          </cell>
          <cell r="H259">
            <v>1930</v>
          </cell>
          <cell r="I259">
            <v>2008</v>
          </cell>
          <cell r="J259">
            <v>78</v>
          </cell>
          <cell r="K259">
            <v>4</v>
          </cell>
          <cell r="L259">
            <v>1.28</v>
          </cell>
        </row>
        <row r="260">
          <cell r="B260" t="str">
            <v>GLTP395</v>
          </cell>
          <cell r="C260">
            <v>2</v>
          </cell>
          <cell r="D260">
            <v>44189</v>
          </cell>
          <cell r="E260" t="str">
            <v>MANJULA NAGARAJU R T</v>
          </cell>
          <cell r="F260" t="str">
            <v>0,MANACHANAHALLI</v>
          </cell>
          <cell r="G260" t="str">
            <v>MANACHANAHALLI</v>
          </cell>
          <cell r="H260">
            <v>332</v>
          </cell>
          <cell r="I260">
            <v>343</v>
          </cell>
          <cell r="J260">
            <v>11</v>
          </cell>
          <cell r="K260">
            <v>5</v>
          </cell>
          <cell r="M260">
            <v>-2</v>
          </cell>
          <cell r="N260">
            <v>-8120</v>
          </cell>
        </row>
        <row r="261">
          <cell r="B261" t="str">
            <v>GLTP396</v>
          </cell>
          <cell r="C261">
            <v>2</v>
          </cell>
          <cell r="D261">
            <v>44193</v>
          </cell>
          <cell r="E261" t="str">
            <v>UMA CHANDREGOWDA</v>
          </cell>
          <cell r="F261" t="str">
            <v>0,ASHOKA NAGARA</v>
          </cell>
          <cell r="G261" t="str">
            <v>ASHOKA NAGARA</v>
          </cell>
          <cell r="H261">
            <v>733</v>
          </cell>
          <cell r="I261">
            <v>759</v>
          </cell>
          <cell r="J261">
            <v>26</v>
          </cell>
          <cell r="K261">
            <v>3</v>
          </cell>
          <cell r="L261">
            <v>2.57</v>
          </cell>
          <cell r="M261">
            <v>0.56999999999999984</v>
          </cell>
          <cell r="N261">
            <v>-8120</v>
          </cell>
        </row>
        <row r="262">
          <cell r="B262" t="str">
            <v>GLTP397</v>
          </cell>
          <cell r="C262">
            <v>1</v>
          </cell>
          <cell r="D262">
            <v>44193</v>
          </cell>
          <cell r="E262" t="str">
            <v>KARIGOWDA KENCHEGOWDA</v>
          </cell>
          <cell r="F262" t="str">
            <v>0,HANDINAKERE</v>
          </cell>
          <cell r="G262" t="str">
            <v>HANDINAKERE</v>
          </cell>
          <cell r="H262">
            <v>39</v>
          </cell>
          <cell r="I262">
            <v>115</v>
          </cell>
          <cell r="J262">
            <v>76</v>
          </cell>
          <cell r="K262">
            <v>4</v>
          </cell>
        </row>
        <row r="263">
          <cell r="B263" t="str">
            <v>GLTP398</v>
          </cell>
          <cell r="C263">
            <v>2</v>
          </cell>
          <cell r="D263">
            <v>44193</v>
          </cell>
          <cell r="E263" t="str">
            <v>H C VEDAMURTHY C B CHANDRASHEKAR</v>
          </cell>
          <cell r="F263" t="str">
            <v>0,MANACHANAHALLI</v>
          </cell>
          <cell r="G263" t="str">
            <v>MANACHANAHALLI</v>
          </cell>
          <cell r="H263">
            <v>241</v>
          </cell>
          <cell r="I263">
            <v>297</v>
          </cell>
          <cell r="J263">
            <v>56</v>
          </cell>
        </row>
        <row r="264">
          <cell r="B264" t="str">
            <v>GLTP399</v>
          </cell>
          <cell r="C264">
            <v>2</v>
          </cell>
          <cell r="D264">
            <v>44195</v>
          </cell>
          <cell r="E264" t="str">
            <v>HARISHA GARAJEGOWDA URFA NAGANNA</v>
          </cell>
          <cell r="F264" t="str">
            <v>0,MANACHANAHALLI BASAVESHWARA NAGARA</v>
          </cell>
          <cell r="G264" t="str">
            <v>MANACHANAHALLI BASAVESHWARA NAGARA</v>
          </cell>
          <cell r="H264">
            <v>464</v>
          </cell>
          <cell r="I264">
            <v>549</v>
          </cell>
          <cell r="J264">
            <v>85</v>
          </cell>
          <cell r="K264">
            <v>5</v>
          </cell>
          <cell r="L264">
            <v>2.12</v>
          </cell>
          <cell r="M264">
            <v>0.12000000000000011</v>
          </cell>
          <cell r="N264">
            <v>-7802</v>
          </cell>
        </row>
        <row r="265">
          <cell r="B265" t="str">
            <v>GLTP400</v>
          </cell>
          <cell r="C265">
            <v>2</v>
          </cell>
          <cell r="D265">
            <v>44200</v>
          </cell>
          <cell r="E265" t="str">
            <v>RENUKA K K RAVI</v>
          </cell>
          <cell r="F265" t="str">
            <v>0,BASAVESHWARA NAGARA</v>
          </cell>
          <cell r="G265" t="str">
            <v>BASAVESHWARA NAGARA</v>
          </cell>
          <cell r="H265">
            <v>377</v>
          </cell>
          <cell r="I265">
            <v>438</v>
          </cell>
          <cell r="J265">
            <v>61</v>
          </cell>
          <cell r="K265">
            <v>3</v>
          </cell>
          <cell r="M265">
            <v>-2</v>
          </cell>
          <cell r="N265">
            <v>-8120</v>
          </cell>
        </row>
        <row r="266">
          <cell r="B266" t="str">
            <v>GLTP401</v>
          </cell>
          <cell r="C266">
            <v>2</v>
          </cell>
          <cell r="D266" t="str">
            <v>01/02/2021</v>
          </cell>
          <cell r="E266" t="str">
            <v>THIMMEGOWDA S/O RANGEGOWDA</v>
          </cell>
          <cell r="F266" t="str">
            <v>NA,MANACHANAHALLI</v>
          </cell>
          <cell r="G266" t="str">
            <v>MANACHANAHALLI</v>
          </cell>
          <cell r="H266">
            <v>678</v>
          </cell>
          <cell r="I266">
            <v>685</v>
          </cell>
          <cell r="J266">
            <v>7</v>
          </cell>
          <cell r="K266">
            <v>1</v>
          </cell>
          <cell r="L266">
            <v>2.2400000000000002</v>
          </cell>
          <cell r="M266">
            <v>0.24000000000000021</v>
          </cell>
          <cell r="N266">
            <v>0</v>
          </cell>
        </row>
        <row r="267">
          <cell r="B267" t="str">
            <v>GLTP402</v>
          </cell>
          <cell r="C267">
            <v>3</v>
          </cell>
          <cell r="D267" t="str">
            <v>15/02/2021</v>
          </cell>
          <cell r="E267" t="str">
            <v>PUTTASWAMY J P PUTTAIAHA</v>
          </cell>
          <cell r="F267" t="str">
            <v>NA,MANACHANAHALLI</v>
          </cell>
          <cell r="G267" t="str">
            <v>MANACHANAHALLI</v>
          </cell>
          <cell r="H267">
            <v>516</v>
          </cell>
          <cell r="I267">
            <v>531</v>
          </cell>
          <cell r="J267">
            <v>15</v>
          </cell>
          <cell r="K267">
            <v>3</v>
          </cell>
          <cell r="M267">
            <v>-3</v>
          </cell>
          <cell r="N267">
            <v>-8120</v>
          </cell>
        </row>
        <row r="268">
          <cell r="B268" t="str">
            <v>GLTP403</v>
          </cell>
          <cell r="C268">
            <v>2</v>
          </cell>
          <cell r="D268" t="str">
            <v>15/02/2021</v>
          </cell>
          <cell r="E268" t="str">
            <v>ASHOK G B S/O BASAVARAJAPPA</v>
          </cell>
          <cell r="F268" t="str">
            <v>NA,MANACHANAHALLI</v>
          </cell>
          <cell r="G268" t="str">
            <v>MANACHANAHALLI</v>
          </cell>
          <cell r="H268">
            <v>863</v>
          </cell>
          <cell r="I268">
            <v>872</v>
          </cell>
          <cell r="J268">
            <v>9</v>
          </cell>
          <cell r="K268">
            <v>2</v>
          </cell>
          <cell r="M268">
            <v>-2</v>
          </cell>
          <cell r="N268">
            <v>-8120</v>
          </cell>
        </row>
        <row r="269">
          <cell r="B269" t="str">
            <v>GLTP404</v>
          </cell>
          <cell r="C269">
            <v>2</v>
          </cell>
          <cell r="D269" t="str">
            <v>18/02/2021</v>
          </cell>
          <cell r="E269" t="str">
            <v>PRATHIBHA H G W/O NAGESH C T</v>
          </cell>
          <cell r="F269" t="str">
            <v>NA,KANDLI</v>
          </cell>
          <cell r="G269" t="str">
            <v>KANDLI</v>
          </cell>
          <cell r="H269">
            <v>266</v>
          </cell>
          <cell r="I269">
            <v>272</v>
          </cell>
          <cell r="J269">
            <v>6</v>
          </cell>
          <cell r="K269">
            <v>2</v>
          </cell>
          <cell r="M269">
            <v>-2</v>
          </cell>
          <cell r="N269">
            <v>-8120</v>
          </cell>
        </row>
        <row r="270">
          <cell r="B270" t="str">
            <v>GLTP405</v>
          </cell>
          <cell r="C270">
            <v>1</v>
          </cell>
          <cell r="D270" t="str">
            <v>01/03/2021</v>
          </cell>
          <cell r="E270" t="str">
            <v>ASHOK KUMAR M G S/O LATE M SIDDAPPA</v>
          </cell>
          <cell r="F270" t="str">
            <v>NA,BASAVESHWARA NAGARA</v>
          </cell>
          <cell r="G270" t="str">
            <v>BASAVESHWARA NAGARA</v>
          </cell>
          <cell r="H270">
            <v>4521</v>
          </cell>
          <cell r="I270">
            <v>4589</v>
          </cell>
          <cell r="J270">
            <v>68</v>
          </cell>
          <cell r="K270">
            <v>3</v>
          </cell>
          <cell r="N270">
            <v>-4060</v>
          </cell>
        </row>
        <row r="271">
          <cell r="B271" t="str">
            <v>GLTP406</v>
          </cell>
          <cell r="C271">
            <v>1</v>
          </cell>
          <cell r="D271" t="str">
            <v>01/03/2021</v>
          </cell>
          <cell r="E271" t="str">
            <v>PRAKASHA S/O RANGE GOWDA</v>
          </cell>
          <cell r="F271" t="str">
            <v>NA,MANACHANAHALLI</v>
          </cell>
          <cell r="G271" t="str">
            <v>MANACHANAHALLI</v>
          </cell>
          <cell r="H271">
            <v>543</v>
          </cell>
          <cell r="I271">
            <v>570</v>
          </cell>
          <cell r="J271">
            <v>27</v>
          </cell>
          <cell r="K271">
            <v>4</v>
          </cell>
          <cell r="M271">
            <v>-1</v>
          </cell>
          <cell r="N271">
            <v>-4060</v>
          </cell>
        </row>
        <row r="272">
          <cell r="B272" t="str">
            <v>GLTP407</v>
          </cell>
          <cell r="C272">
            <v>1</v>
          </cell>
          <cell r="D272" t="str">
            <v>08/03/2021</v>
          </cell>
          <cell r="E272" t="str">
            <v>SAVITHIRI W/O MOHAN KUMAR</v>
          </cell>
          <cell r="F272" t="str">
            <v>0,HOOVINAHALLI KAVALU</v>
          </cell>
          <cell r="G272" t="str">
            <v>HOOVINAHALLI KAVALU</v>
          </cell>
          <cell r="H272">
            <v>1063</v>
          </cell>
          <cell r="I272">
            <v>1132</v>
          </cell>
          <cell r="J272">
            <v>69</v>
          </cell>
          <cell r="K272">
            <v>4</v>
          </cell>
          <cell r="M272">
            <v>-1</v>
          </cell>
          <cell r="N272">
            <v>-4060</v>
          </cell>
        </row>
        <row r="273">
          <cell r="B273" t="str">
            <v>GLTP408</v>
          </cell>
          <cell r="C273">
            <v>2</v>
          </cell>
          <cell r="D273" t="str">
            <v>08/03/2021</v>
          </cell>
          <cell r="E273" t="str">
            <v>YOGEGOWDA S/O VENKATEGOWDA</v>
          </cell>
          <cell r="F273" t="str">
            <v>NA,GUDDENAHALLI ASHOKA NAGARA</v>
          </cell>
          <cell r="G273" t="str">
            <v>GUDDENAHALLI ASHOKA NAGARA</v>
          </cell>
          <cell r="H273">
            <v>628</v>
          </cell>
          <cell r="I273">
            <v>692</v>
          </cell>
          <cell r="J273">
            <v>64</v>
          </cell>
        </row>
        <row r="274">
          <cell r="B274" t="str">
            <v>GLTP409</v>
          </cell>
          <cell r="C274">
            <v>2</v>
          </cell>
          <cell r="D274" t="str">
            <v>08/03/2021</v>
          </cell>
          <cell r="E274" t="str">
            <v>KOMALA W/O VEERASHETTY</v>
          </cell>
          <cell r="F274" t="str">
            <v>NA,MANACHANAHALLI</v>
          </cell>
          <cell r="G274" t="str">
            <v>MANACHANAHALLI</v>
          </cell>
          <cell r="H274">
            <v>644</v>
          </cell>
          <cell r="I274">
            <v>768</v>
          </cell>
          <cell r="J274">
            <v>124</v>
          </cell>
          <cell r="K274">
            <v>4</v>
          </cell>
          <cell r="L274">
            <v>6</v>
          </cell>
          <cell r="M274">
            <v>4</v>
          </cell>
          <cell r="N274">
            <v>-8120</v>
          </cell>
        </row>
        <row r="275">
          <cell r="B275" t="str">
            <v>GLTP410</v>
          </cell>
          <cell r="C275">
            <v>2</v>
          </cell>
          <cell r="D275" t="str">
            <v>08/03/2021</v>
          </cell>
          <cell r="E275" t="str">
            <v>PALAKSHA S/O PAPEGOWDA</v>
          </cell>
          <cell r="F275" t="str">
            <v>NA,GUDDENAHALLI</v>
          </cell>
          <cell r="G275" t="str">
            <v>GUDDENAHALLI</v>
          </cell>
          <cell r="H275">
            <v>938</v>
          </cell>
          <cell r="I275">
            <v>1017</v>
          </cell>
          <cell r="J275">
            <v>79</v>
          </cell>
          <cell r="K275">
            <v>4</v>
          </cell>
          <cell r="L275">
            <v>4.5</v>
          </cell>
          <cell r="M275">
            <v>2.5</v>
          </cell>
          <cell r="N275">
            <v>-8120</v>
          </cell>
        </row>
        <row r="276">
          <cell r="B276" t="str">
            <v>GLTP411</v>
          </cell>
          <cell r="C276">
            <v>2</v>
          </cell>
          <cell r="D276" t="str">
            <v>08/03/2021</v>
          </cell>
          <cell r="E276" t="str">
            <v>P SAVITHA W/O H V NAGESH</v>
          </cell>
          <cell r="F276" t="str">
            <v>NA,BASAVESHWARA NAGARA</v>
          </cell>
          <cell r="G276" t="str">
            <v>BASAVESHWARA NAGARA</v>
          </cell>
          <cell r="H276">
            <v>637</v>
          </cell>
          <cell r="I276">
            <v>681</v>
          </cell>
          <cell r="J276">
            <v>44</v>
          </cell>
          <cell r="K276">
            <v>4</v>
          </cell>
          <cell r="L276">
            <v>2.39</v>
          </cell>
          <cell r="M276">
            <v>0.39000000000000012</v>
          </cell>
          <cell r="N276">
            <v>-8120</v>
          </cell>
        </row>
        <row r="277">
          <cell r="B277" t="str">
            <v>GLTP412</v>
          </cell>
          <cell r="C277">
            <v>2</v>
          </cell>
          <cell r="D277" t="str">
            <v>08/03/2021</v>
          </cell>
          <cell r="E277" t="str">
            <v>PRAVEEN  H R S/O RATHANARAJU H P</v>
          </cell>
          <cell r="F277" t="str">
            <v>NA,MANACHANAHALLI</v>
          </cell>
          <cell r="G277" t="str">
            <v>MANACHANAHALLI</v>
          </cell>
          <cell r="H277">
            <v>339</v>
          </cell>
          <cell r="I277">
            <v>356</v>
          </cell>
          <cell r="J277">
            <v>17</v>
          </cell>
          <cell r="K277">
            <v>3</v>
          </cell>
          <cell r="M277">
            <v>-2</v>
          </cell>
          <cell r="N277">
            <v>-8120</v>
          </cell>
        </row>
        <row r="278">
          <cell r="B278" t="str">
            <v>GLTP413</v>
          </cell>
          <cell r="C278">
            <v>2</v>
          </cell>
          <cell r="D278" t="str">
            <v>15/03/2021</v>
          </cell>
          <cell r="E278" t="str">
            <v>NAGESHA M S S/O SHANMUKHAYYA</v>
          </cell>
          <cell r="F278" t="str">
            <v xml:space="preserve">NA,MANACHANAHALLI </v>
          </cell>
          <cell r="G278" t="str">
            <v xml:space="preserve">MANACHANAHALLI </v>
          </cell>
          <cell r="H278">
            <v>519</v>
          </cell>
          <cell r="I278">
            <v>625</v>
          </cell>
          <cell r="J278">
            <v>106</v>
          </cell>
          <cell r="K278">
            <v>5</v>
          </cell>
          <cell r="L278">
            <v>2.57</v>
          </cell>
          <cell r="M278">
            <v>0.56999999999999984</v>
          </cell>
          <cell r="N278">
            <v>-8120</v>
          </cell>
        </row>
        <row r="279">
          <cell r="B279" t="str">
            <v>GLTP414</v>
          </cell>
          <cell r="C279">
            <v>1</v>
          </cell>
          <cell r="D279" t="str">
            <v>15/03/2021</v>
          </cell>
          <cell r="E279" t="str">
            <v>H K RAMESH S/O LATE H R KRISHNAMURTHY</v>
          </cell>
          <cell r="F279" t="str">
            <v>NA,HANDINAKERE MANACHANAHALLI</v>
          </cell>
          <cell r="G279" t="str">
            <v>HANDINAKERE MANACHANAHALLI</v>
          </cell>
          <cell r="H279">
            <v>137</v>
          </cell>
          <cell r="I279">
            <v>201</v>
          </cell>
          <cell r="J279">
            <v>64</v>
          </cell>
          <cell r="K279">
            <v>3</v>
          </cell>
          <cell r="M279">
            <v>-1</v>
          </cell>
          <cell r="N279">
            <v>-4060</v>
          </cell>
        </row>
        <row r="280">
          <cell r="B280" t="str">
            <v>GLTP415</v>
          </cell>
          <cell r="C280">
            <v>1</v>
          </cell>
          <cell r="D280" t="str">
            <v>15/03/2021</v>
          </cell>
          <cell r="E280" t="str">
            <v>DEVEGOWDA S/O THIMMEGOWDA</v>
          </cell>
          <cell r="F280" t="str">
            <v>NA,UDDURU</v>
          </cell>
          <cell r="G280" t="str">
            <v>UDDURU</v>
          </cell>
          <cell r="H280">
            <v>121</v>
          </cell>
          <cell r="I280">
            <v>175</v>
          </cell>
          <cell r="J280">
            <v>54</v>
          </cell>
          <cell r="K280">
            <v>5</v>
          </cell>
          <cell r="L280">
            <v>1.43</v>
          </cell>
          <cell r="M280">
            <v>0.42999999999999994</v>
          </cell>
          <cell r="N280">
            <v>-4060</v>
          </cell>
        </row>
        <row r="281">
          <cell r="B281" t="str">
            <v>GLTP416</v>
          </cell>
          <cell r="C281">
            <v>2</v>
          </cell>
          <cell r="D281" t="str">
            <v>18/03/2021</v>
          </cell>
          <cell r="E281" t="str">
            <v>MALATHI A W/O RAVIKUMAR</v>
          </cell>
          <cell r="F281" t="str">
            <v>NA,HOOVINAHALLIKAVALU</v>
          </cell>
          <cell r="G281" t="str">
            <v>HOOVINAHALLIKAVALU</v>
          </cell>
          <cell r="H281">
            <v>1355</v>
          </cell>
          <cell r="I281">
            <v>1422</v>
          </cell>
          <cell r="J281">
            <v>67</v>
          </cell>
          <cell r="K281">
            <v>2</v>
          </cell>
          <cell r="M281">
            <v>-2</v>
          </cell>
          <cell r="N281">
            <v>-8120</v>
          </cell>
        </row>
        <row r="282">
          <cell r="B282" t="str">
            <v>GLTP417</v>
          </cell>
          <cell r="C282">
            <v>2</v>
          </cell>
          <cell r="D282" t="str">
            <v>19/03/2021</v>
          </cell>
          <cell r="E282" t="str">
            <v>B B SHIVANNA S/O BOREGOWDA</v>
          </cell>
          <cell r="F282" t="str">
            <v>NA,ASHOKANAGARA</v>
          </cell>
          <cell r="G282" t="str">
            <v>ASHOKANAGARA</v>
          </cell>
          <cell r="H282">
            <v>288</v>
          </cell>
          <cell r="I282">
            <v>393</v>
          </cell>
          <cell r="J282">
            <v>105</v>
          </cell>
          <cell r="K282">
            <v>5</v>
          </cell>
          <cell r="L282">
            <v>3</v>
          </cell>
          <cell r="M282">
            <v>1</v>
          </cell>
          <cell r="N282">
            <v>-8120</v>
          </cell>
        </row>
        <row r="283">
          <cell r="B283" t="str">
            <v>GLTP418</v>
          </cell>
          <cell r="C283">
            <v>3</v>
          </cell>
          <cell r="D283" t="str">
            <v>20/03/2021</v>
          </cell>
          <cell r="E283" t="str">
            <v>H D HARSHA S/O H R DODDAIAH</v>
          </cell>
          <cell r="F283" t="str">
            <v>0,BASAWESHVARANAGARA</v>
          </cell>
          <cell r="G283" t="str">
            <v>BASAWESHVARANAGARA</v>
          </cell>
          <cell r="H283">
            <v>3773</v>
          </cell>
          <cell r="I283">
            <v>4218</v>
          </cell>
          <cell r="J283">
            <v>445</v>
          </cell>
          <cell r="K283">
            <v>4</v>
          </cell>
          <cell r="L283">
            <v>4.5</v>
          </cell>
          <cell r="M283">
            <v>1.5</v>
          </cell>
          <cell r="N283">
            <v>-12180</v>
          </cell>
        </row>
        <row r="284">
          <cell r="B284" t="str">
            <v>GLTP419</v>
          </cell>
          <cell r="C284">
            <v>2</v>
          </cell>
          <cell r="D284" t="str">
            <v>21/03/2021</v>
          </cell>
          <cell r="E284" t="str">
            <v>CHINNASWAMY S/O KARIYAYYA</v>
          </cell>
          <cell r="F284" t="str">
            <v>NA,MANACHANAHALLI</v>
          </cell>
          <cell r="G284" t="str">
            <v>MANACHANAHALLI</v>
          </cell>
          <cell r="H284">
            <v>3314</v>
          </cell>
          <cell r="I284">
            <v>3583</v>
          </cell>
          <cell r="J284">
            <v>269</v>
          </cell>
          <cell r="K284">
            <v>5</v>
          </cell>
          <cell r="L284">
            <v>2.5</v>
          </cell>
        </row>
        <row r="285">
          <cell r="B285" t="str">
            <v>GLTP420</v>
          </cell>
          <cell r="C285">
            <v>1</v>
          </cell>
          <cell r="D285" t="str">
            <v>29/03/2021</v>
          </cell>
          <cell r="E285" t="str">
            <v>MAHESH H S S/O SUBBEGOWDA</v>
          </cell>
          <cell r="F285" t="str">
            <v>NA,MANACHANAHALLI</v>
          </cell>
          <cell r="G285" t="str">
            <v>MANACHANAHALLI</v>
          </cell>
          <cell r="H285">
            <v>125</v>
          </cell>
          <cell r="I285">
            <v>163</v>
          </cell>
          <cell r="J285">
            <v>38</v>
          </cell>
        </row>
        <row r="286">
          <cell r="B286" t="str">
            <v>GLTP421</v>
          </cell>
          <cell r="C286">
            <v>2</v>
          </cell>
          <cell r="D286" t="str">
            <v>29/03/2021</v>
          </cell>
          <cell r="E286" t="str">
            <v>A M CHANDRASHEKAR S/O K R MANJACHARI</v>
          </cell>
          <cell r="F286" t="str">
            <v>NA,GUDDENAHALLI</v>
          </cell>
          <cell r="G286" t="str">
            <v>GUDDENAHALLI</v>
          </cell>
          <cell r="H286">
            <v>407</v>
          </cell>
          <cell r="I286">
            <v>411</v>
          </cell>
          <cell r="J286">
            <v>4</v>
          </cell>
          <cell r="K286">
            <v>4</v>
          </cell>
          <cell r="M286">
            <v>-2</v>
          </cell>
          <cell r="N286">
            <v>-8120</v>
          </cell>
        </row>
        <row r="287">
          <cell r="B287" t="str">
            <v>GLTP422</v>
          </cell>
          <cell r="C287">
            <v>2</v>
          </cell>
          <cell r="D287" t="str">
            <v>01/04/2021</v>
          </cell>
          <cell r="E287" t="str">
            <v>HEMALATHA D B W/OR ANGASWAMY T N</v>
          </cell>
          <cell r="F287" t="str">
            <v>NA,HANUMANTHAPURA</v>
          </cell>
          <cell r="G287" t="str">
            <v>HANUMANTHAPURA</v>
          </cell>
          <cell r="H287">
            <v>777</v>
          </cell>
          <cell r="I287">
            <v>780</v>
          </cell>
          <cell r="J287">
            <v>3</v>
          </cell>
          <cell r="K287">
            <v>1</v>
          </cell>
          <cell r="L287">
            <v>2.5</v>
          </cell>
          <cell r="M287">
            <v>0.5</v>
          </cell>
          <cell r="N287">
            <v>-8120</v>
          </cell>
        </row>
        <row r="288">
          <cell r="B288" t="str">
            <v>GLTP423</v>
          </cell>
          <cell r="C288">
            <v>2</v>
          </cell>
          <cell r="D288">
            <v>44293</v>
          </cell>
          <cell r="E288" t="str">
            <v>RAVI H S S/O SHIVEGOWDA</v>
          </cell>
          <cell r="F288" t="str">
            <v>NA,GUDDENAHALLI</v>
          </cell>
          <cell r="G288" t="str">
            <v>GUDDENAHALLI</v>
          </cell>
          <cell r="H288">
            <v>554</v>
          </cell>
          <cell r="I288">
            <v>586</v>
          </cell>
          <cell r="J288">
            <v>32</v>
          </cell>
          <cell r="K288">
            <v>4</v>
          </cell>
          <cell r="M288">
            <v>-2</v>
          </cell>
          <cell r="N288">
            <v>-8120</v>
          </cell>
        </row>
        <row r="289">
          <cell r="B289" t="str">
            <v>GLTP424</v>
          </cell>
          <cell r="C289">
            <v>2</v>
          </cell>
          <cell r="D289">
            <v>44293</v>
          </cell>
          <cell r="E289" t="str">
            <v>C MAHESH S/O CHANNEGOWDA</v>
          </cell>
          <cell r="F289" t="str">
            <v>NA,KORAHALLI</v>
          </cell>
          <cell r="G289" t="str">
            <v>KORAHALLI</v>
          </cell>
          <cell r="H289">
            <v>907</v>
          </cell>
          <cell r="I289">
            <v>1127</v>
          </cell>
          <cell r="J289">
            <v>220</v>
          </cell>
          <cell r="K289">
            <v>4</v>
          </cell>
          <cell r="L289">
            <v>5.5</v>
          </cell>
          <cell r="M289">
            <v>3.5</v>
          </cell>
          <cell r="N289">
            <v>-8120</v>
          </cell>
        </row>
        <row r="290">
          <cell r="B290" t="str">
            <v>GLTP425</v>
          </cell>
          <cell r="C290">
            <v>1</v>
          </cell>
          <cell r="D290">
            <v>44293</v>
          </cell>
          <cell r="E290" t="str">
            <v>RAJEGOWDA S/O UYALEGOWDA</v>
          </cell>
          <cell r="F290" t="str">
            <v>NA,HOONALLIKAVALU</v>
          </cell>
          <cell r="G290" t="str">
            <v>HOONALLIKAVALU</v>
          </cell>
          <cell r="H290">
            <v>132</v>
          </cell>
          <cell r="I290">
            <v>135</v>
          </cell>
          <cell r="J290">
            <v>3</v>
          </cell>
          <cell r="K290">
            <v>4</v>
          </cell>
          <cell r="L290">
            <v>1.07</v>
          </cell>
        </row>
        <row r="291">
          <cell r="B291" t="str">
            <v>GLTP426</v>
          </cell>
          <cell r="C291">
            <v>1</v>
          </cell>
          <cell r="D291">
            <v>44293</v>
          </cell>
          <cell r="E291" t="str">
            <v>SIDDE GOWDA S/O BORE GOWDA</v>
          </cell>
          <cell r="F291" t="str">
            <v>0,UDDURU</v>
          </cell>
          <cell r="G291" t="str">
            <v>UDDURU</v>
          </cell>
          <cell r="H291">
            <v>88</v>
          </cell>
          <cell r="I291">
            <v>88</v>
          </cell>
          <cell r="J291">
            <v>0</v>
          </cell>
          <cell r="K291">
            <v>4</v>
          </cell>
        </row>
        <row r="292">
          <cell r="B292" t="str">
            <v>GLTP427</v>
          </cell>
          <cell r="C292">
            <v>1</v>
          </cell>
          <cell r="D292">
            <v>44293</v>
          </cell>
          <cell r="E292" t="str">
            <v>BANASHANKARI W/O H J DRUVAKUMAR</v>
          </cell>
          <cell r="F292" t="str">
            <v>NA,MANACHANAHALLI</v>
          </cell>
          <cell r="G292" t="str">
            <v>MANACHANAHALLI</v>
          </cell>
          <cell r="H292">
            <v>64</v>
          </cell>
          <cell r="I292">
            <v>99</v>
          </cell>
          <cell r="J292">
            <v>35</v>
          </cell>
          <cell r="K292">
            <v>3</v>
          </cell>
          <cell r="L292">
            <v>1.23</v>
          </cell>
        </row>
        <row r="293">
          <cell r="B293" t="str">
            <v>GLTP428</v>
          </cell>
          <cell r="C293">
            <v>2</v>
          </cell>
          <cell r="D293" t="str">
            <v>23/04/2021</v>
          </cell>
          <cell r="E293" t="str">
            <v>NAGENDRA H K S/O KRISHNEGOWDA H P</v>
          </cell>
          <cell r="F293" t="str">
            <v>NA,DEVARAYAPATTANA</v>
          </cell>
          <cell r="G293" t="str">
            <v>DEVARAYAPATTANA</v>
          </cell>
          <cell r="H293">
            <v>660</v>
          </cell>
          <cell r="I293">
            <v>662</v>
          </cell>
          <cell r="J293">
            <v>2</v>
          </cell>
          <cell r="K293">
            <v>5</v>
          </cell>
          <cell r="M293">
            <v>-2</v>
          </cell>
          <cell r="N293">
            <v>-8120</v>
          </cell>
        </row>
        <row r="294">
          <cell r="B294" t="str">
            <v>GLTP429</v>
          </cell>
          <cell r="C294">
            <v>2</v>
          </cell>
          <cell r="D294" t="str">
            <v>23/04/2021</v>
          </cell>
          <cell r="E294" t="str">
            <v>MADHU B S S/O SANGAPPA</v>
          </cell>
          <cell r="F294" t="str">
            <v>NA,CHANNAPATTANA</v>
          </cell>
          <cell r="G294" t="str">
            <v>CHANNAPATTANA</v>
          </cell>
          <cell r="H294">
            <v>819</v>
          </cell>
          <cell r="I294">
            <v>914</v>
          </cell>
          <cell r="J294">
            <v>95</v>
          </cell>
          <cell r="K294">
            <v>5</v>
          </cell>
          <cell r="L294">
            <v>2.25</v>
          </cell>
          <cell r="M294">
            <v>0.25</v>
          </cell>
          <cell r="N294">
            <v>-8120</v>
          </cell>
        </row>
        <row r="295">
          <cell r="B295" t="str">
            <v>GLTP430</v>
          </cell>
          <cell r="C295">
            <v>2</v>
          </cell>
          <cell r="D295" t="str">
            <v>23/04/2021</v>
          </cell>
          <cell r="E295" t="str">
            <v>C V BASAVARAJA S/O VENKATEGOWDA</v>
          </cell>
          <cell r="F295" t="str">
            <v>NA,MANICHANAHALLI</v>
          </cell>
          <cell r="G295" t="str">
            <v>MANICHANAHALLI</v>
          </cell>
          <cell r="H295">
            <v>222</v>
          </cell>
          <cell r="I295">
            <v>674</v>
          </cell>
          <cell r="K295">
            <v>3</v>
          </cell>
          <cell r="M295">
            <v>-2</v>
          </cell>
          <cell r="N295">
            <v>-8120</v>
          </cell>
        </row>
        <row r="296">
          <cell r="B296" t="str">
            <v>GLTP431</v>
          </cell>
          <cell r="C296">
            <v>1</v>
          </cell>
          <cell r="D296" t="str">
            <v>23/04/2021</v>
          </cell>
          <cell r="E296" t="str">
            <v>MANJUNAHA S/O LATE JAVAREGOWDA</v>
          </cell>
          <cell r="F296" t="str">
            <v>NA,MANACHANAHALLI</v>
          </cell>
          <cell r="G296" t="str">
            <v>MANACHANAHALLI</v>
          </cell>
          <cell r="H296">
            <v>7210</v>
          </cell>
          <cell r="I296">
            <v>7486</v>
          </cell>
          <cell r="J296">
            <v>276</v>
          </cell>
          <cell r="K296">
            <v>4</v>
          </cell>
          <cell r="L296">
            <v>2.2200000000000002</v>
          </cell>
        </row>
        <row r="297">
          <cell r="B297" t="str">
            <v>GLTP432</v>
          </cell>
          <cell r="N297">
            <v>-8120</v>
          </cell>
        </row>
        <row r="298">
          <cell r="B298" t="str">
            <v>GLTP433</v>
          </cell>
          <cell r="C298">
            <v>1</v>
          </cell>
          <cell r="D298" t="str">
            <v>13/05/2021</v>
          </cell>
          <cell r="E298" t="str">
            <v>HARSHITHA K W/O KUMAR</v>
          </cell>
          <cell r="F298" t="str">
            <v>0,HOOVINAHALLI KAVALU</v>
          </cell>
          <cell r="G298" t="str">
            <v>HOOVINAHALLI KAVALU</v>
          </cell>
          <cell r="H298">
            <v>1015</v>
          </cell>
          <cell r="I298">
            <v>1094</v>
          </cell>
          <cell r="J298">
            <v>79</v>
          </cell>
          <cell r="K298">
            <v>4</v>
          </cell>
          <cell r="M298">
            <v>-1</v>
          </cell>
          <cell r="N298">
            <v>-4060</v>
          </cell>
        </row>
        <row r="299">
          <cell r="B299" t="str">
            <v>GLTP434</v>
          </cell>
          <cell r="C299">
            <v>2</v>
          </cell>
          <cell r="D299" t="str">
            <v>20/05/2021</v>
          </cell>
          <cell r="E299" t="str">
            <v>C S MADHU S/O SWAMY</v>
          </cell>
          <cell r="F299" t="str">
            <v>NA,MANACHANAHALLI</v>
          </cell>
          <cell r="G299" t="str">
            <v>MANACHANAHALLI</v>
          </cell>
          <cell r="H299">
            <v>660</v>
          </cell>
          <cell r="I299">
            <v>674</v>
          </cell>
          <cell r="J299">
            <v>14</v>
          </cell>
          <cell r="K299">
            <v>4</v>
          </cell>
          <cell r="M299">
            <v>-2</v>
          </cell>
          <cell r="N299">
            <v>-8120</v>
          </cell>
        </row>
        <row r="300">
          <cell r="B300" t="str">
            <v>GLTP435</v>
          </cell>
          <cell r="C300">
            <v>2</v>
          </cell>
          <cell r="D300" t="str">
            <v>20/05/2021</v>
          </cell>
          <cell r="E300" t="str">
            <v>AKSHATHA W/O GIRISH D S</v>
          </cell>
          <cell r="F300" t="str">
            <v>0,ASHOKANAGARA</v>
          </cell>
          <cell r="G300" t="str">
            <v>ASHOKANAGARA</v>
          </cell>
          <cell r="H300">
            <v>1116</v>
          </cell>
          <cell r="I300">
            <v>1254</v>
          </cell>
          <cell r="J300">
            <v>138</v>
          </cell>
          <cell r="K300">
            <v>4</v>
          </cell>
          <cell r="M300">
            <v>-2</v>
          </cell>
          <cell r="N300">
            <v>-8120</v>
          </cell>
        </row>
        <row r="301">
          <cell r="B301" t="str">
            <v>GLTP436</v>
          </cell>
          <cell r="C301">
            <v>1</v>
          </cell>
          <cell r="D301" t="str">
            <v>25/05/2021</v>
          </cell>
          <cell r="E301" t="str">
            <v>D H CHANDAN S/O D S HEGGADEGOWDA</v>
          </cell>
          <cell r="F301" t="str">
            <v>NA,MANACHANAHALLI</v>
          </cell>
          <cell r="G301" t="str">
            <v>MANACHANAHALLI</v>
          </cell>
          <cell r="H301">
            <v>1476</v>
          </cell>
          <cell r="I301">
            <v>1509</v>
          </cell>
          <cell r="J301">
            <v>33</v>
          </cell>
          <cell r="K301">
            <v>2</v>
          </cell>
          <cell r="M301">
            <v>-1</v>
          </cell>
          <cell r="N301">
            <v>-4060</v>
          </cell>
        </row>
        <row r="302">
          <cell r="B302" t="str">
            <v>GLTP437</v>
          </cell>
          <cell r="C302">
            <v>2</v>
          </cell>
          <cell r="D302" t="str">
            <v>07/06/2021</v>
          </cell>
          <cell r="E302" t="str">
            <v>KARI BASAVARAJU A E S/O ESHWARAPPA A C</v>
          </cell>
          <cell r="F302" t="str">
            <v>NA,MANACHANAHALLI</v>
          </cell>
          <cell r="G302" t="str">
            <v>MANACHANAHALLI</v>
          </cell>
          <cell r="H302">
            <v>512</v>
          </cell>
          <cell r="I302">
            <v>536</v>
          </cell>
          <cell r="J302">
            <v>24</v>
          </cell>
          <cell r="K302">
            <v>3</v>
          </cell>
          <cell r="M302">
            <v>-2</v>
          </cell>
          <cell r="N302">
            <v>-8120</v>
          </cell>
        </row>
        <row r="303">
          <cell r="B303" t="str">
            <v>GLTP438</v>
          </cell>
          <cell r="C303">
            <v>2</v>
          </cell>
          <cell r="D303" t="str">
            <v>12/06/2021</v>
          </cell>
          <cell r="E303" t="str">
            <v>MANJUNATHA N P  UR MANJAPPA S/O PAPANNA</v>
          </cell>
          <cell r="F303" t="str">
            <v>0,GUDDENAHALLI</v>
          </cell>
          <cell r="G303" t="str">
            <v>GUDDENAHALLI</v>
          </cell>
          <cell r="H303">
            <v>960</v>
          </cell>
          <cell r="I303">
            <v>1037</v>
          </cell>
          <cell r="J303">
            <v>77</v>
          </cell>
          <cell r="K303">
            <v>5</v>
          </cell>
          <cell r="M303">
            <v>-2</v>
          </cell>
          <cell r="N303">
            <v>-8120</v>
          </cell>
        </row>
        <row r="304">
          <cell r="B304" t="str">
            <v>GLTP439</v>
          </cell>
          <cell r="C304">
            <v>2</v>
          </cell>
          <cell r="D304" t="str">
            <v>12/06/2021</v>
          </cell>
          <cell r="E304" t="str">
            <v>BASAVARAJU S S/O SHRINIVAS</v>
          </cell>
          <cell r="F304" t="str">
            <v>0,MANACHANAHALLI</v>
          </cell>
          <cell r="G304" t="str">
            <v>MANACHANAHALLI</v>
          </cell>
          <cell r="H304">
            <v>317</v>
          </cell>
          <cell r="I304">
            <v>335</v>
          </cell>
          <cell r="J304">
            <v>18</v>
          </cell>
          <cell r="K304">
            <v>3</v>
          </cell>
          <cell r="N304">
            <v>-8120</v>
          </cell>
        </row>
        <row r="305">
          <cell r="B305" t="str">
            <v>GLTP440</v>
          </cell>
          <cell r="C305">
            <v>2</v>
          </cell>
          <cell r="D305" t="str">
            <v>28/06/2021</v>
          </cell>
          <cell r="E305" t="str">
            <v>CHANDRASHEKAR MN S/O NANJAPPA</v>
          </cell>
          <cell r="F305" t="str">
            <v>NA,MANACHANAHALLI</v>
          </cell>
          <cell r="G305" t="str">
            <v>MANACHANAHALLI</v>
          </cell>
          <cell r="H305">
            <v>3577</v>
          </cell>
          <cell r="I305">
            <v>3962</v>
          </cell>
          <cell r="J305">
            <v>385</v>
          </cell>
          <cell r="N305">
            <v>-8120</v>
          </cell>
        </row>
        <row r="306">
          <cell r="B306" t="str">
            <v>GLTP441</v>
          </cell>
          <cell r="C306">
            <v>1</v>
          </cell>
          <cell r="D306" t="str">
            <v>03/07/2021</v>
          </cell>
          <cell r="E306" t="str">
            <v>SHILPA D ASHOK W/O ASHOKA</v>
          </cell>
          <cell r="F306" t="str">
            <v>NA,UGANE</v>
          </cell>
          <cell r="G306" t="str">
            <v>UGANE</v>
          </cell>
          <cell r="H306">
            <v>544</v>
          </cell>
          <cell r="I306">
            <v>544</v>
          </cell>
          <cell r="J306">
            <v>0</v>
          </cell>
          <cell r="K306">
            <v>4</v>
          </cell>
          <cell r="M306">
            <v>-1</v>
          </cell>
          <cell r="N306">
            <v>-4060</v>
          </cell>
        </row>
        <row r="307">
          <cell r="B307" t="str">
            <v>GLTP442</v>
          </cell>
          <cell r="C307">
            <v>2</v>
          </cell>
          <cell r="D307" t="str">
            <v>03/07/2021</v>
          </cell>
          <cell r="E307" t="str">
            <v>ACHUTHA H C S/O CHALUVE GOWDA</v>
          </cell>
          <cell r="F307" t="str">
            <v>0,ASHOKANAGARA</v>
          </cell>
          <cell r="G307" t="str">
            <v>ASHOKANAGARA</v>
          </cell>
          <cell r="H307">
            <v>3641</v>
          </cell>
          <cell r="I307">
            <v>3728</v>
          </cell>
          <cell r="J307">
            <v>87</v>
          </cell>
          <cell r="K307">
            <v>5</v>
          </cell>
          <cell r="L307">
            <v>2.25</v>
          </cell>
          <cell r="M307">
            <v>0.25</v>
          </cell>
          <cell r="N307">
            <v>-8120</v>
          </cell>
        </row>
        <row r="308">
          <cell r="B308" t="str">
            <v>GLTP443</v>
          </cell>
          <cell r="C308">
            <v>1</v>
          </cell>
          <cell r="D308" t="str">
            <v>05/07/2021</v>
          </cell>
          <cell r="E308" t="str">
            <v>GIDDEGOWDA S/O GOVINDEGOWDA</v>
          </cell>
          <cell r="F308" t="str">
            <v>NA,UDDURU</v>
          </cell>
          <cell r="G308" t="str">
            <v>UDDURU</v>
          </cell>
          <cell r="H308">
            <v>68</v>
          </cell>
          <cell r="I308">
            <v>68</v>
          </cell>
          <cell r="J308">
            <v>0</v>
          </cell>
          <cell r="K308">
            <v>3</v>
          </cell>
          <cell r="N308">
            <v>-4060</v>
          </cell>
        </row>
        <row r="309">
          <cell r="B309" t="str">
            <v>GLTP444</v>
          </cell>
          <cell r="C309">
            <v>1</v>
          </cell>
          <cell r="D309" t="str">
            <v>07/07/2021</v>
          </cell>
          <cell r="E309" t="str">
            <v>P SURESH S/O PUTTAIAH</v>
          </cell>
          <cell r="F309" t="str">
            <v>NA,MANACHANAHALLI</v>
          </cell>
          <cell r="G309" t="str">
            <v>MANACHANAHALLI</v>
          </cell>
          <cell r="H309">
            <v>975</v>
          </cell>
          <cell r="I309">
            <v>1055</v>
          </cell>
          <cell r="J309">
            <v>80</v>
          </cell>
          <cell r="K309">
            <v>3</v>
          </cell>
          <cell r="N309">
            <v>-4060</v>
          </cell>
        </row>
        <row r="310">
          <cell r="B310" t="str">
            <v>GLTP445</v>
          </cell>
          <cell r="C310">
            <v>5</v>
          </cell>
          <cell r="D310" t="str">
            <v>07/07/2021</v>
          </cell>
          <cell r="E310" t="str">
            <v xml:space="preserve">ATC TELECOM INFRASTRUTURE PVT LTD </v>
          </cell>
          <cell r="F310" t="str">
            <v>0,MANACHANAHALLI</v>
          </cell>
          <cell r="G310" t="str">
            <v>MANACHANAHALLI</v>
          </cell>
          <cell r="H310">
            <v>16470</v>
          </cell>
          <cell r="I310">
            <v>18020</v>
          </cell>
          <cell r="J310">
            <v>1550</v>
          </cell>
          <cell r="K310">
            <v>3</v>
          </cell>
          <cell r="M310">
            <v>-5</v>
          </cell>
          <cell r="N310">
            <v>-20300</v>
          </cell>
        </row>
        <row r="311">
          <cell r="B311" t="str">
            <v>GLTP446</v>
          </cell>
          <cell r="C311">
            <v>2</v>
          </cell>
          <cell r="D311" t="str">
            <v>08/07/2021</v>
          </cell>
          <cell r="E311" t="str">
            <v>KUMAR S/I MUDALIGOWDA</v>
          </cell>
          <cell r="F311" t="str">
            <v>NA,MANACHANAHALLI</v>
          </cell>
          <cell r="G311" t="str">
            <v>MANACHANAHALLI</v>
          </cell>
          <cell r="H311">
            <v>589</v>
          </cell>
          <cell r="I311">
            <v>779</v>
          </cell>
          <cell r="J311">
            <v>190</v>
          </cell>
          <cell r="K311">
            <v>3</v>
          </cell>
          <cell r="L311">
            <v>3.39</v>
          </cell>
          <cell r="M311">
            <v>1.3900000000000001</v>
          </cell>
          <cell r="N311">
            <v>-8120</v>
          </cell>
        </row>
        <row r="312">
          <cell r="B312" t="str">
            <v>GLTP447</v>
          </cell>
          <cell r="C312">
            <v>1</v>
          </cell>
          <cell r="D312" t="str">
            <v>13/07/2021</v>
          </cell>
          <cell r="E312" t="str">
            <v>B H GANESHA MURTHY S/O LATE HIRIYANNAYYA</v>
          </cell>
          <cell r="F312" t="str">
            <v>NA,MANACHANAHALLI</v>
          </cell>
          <cell r="G312" t="str">
            <v>MANACHANAHALLI</v>
          </cell>
          <cell r="H312">
            <v>609</v>
          </cell>
          <cell r="I312">
            <v>992</v>
          </cell>
          <cell r="J312">
            <v>383</v>
          </cell>
          <cell r="K312">
            <v>5</v>
          </cell>
          <cell r="N312">
            <v>-4060</v>
          </cell>
        </row>
        <row r="313">
          <cell r="B313" t="str">
            <v>GLTP448</v>
          </cell>
          <cell r="C313">
            <v>1</v>
          </cell>
          <cell r="D313" t="str">
            <v>13/07/2021</v>
          </cell>
          <cell r="E313" t="str">
            <v>G PRADEEP S/O B V GOVINDASHETTY</v>
          </cell>
          <cell r="F313" t="str">
            <v>NA,MANACHANAHALLI</v>
          </cell>
          <cell r="G313" t="str">
            <v>MANACHANAHALLI</v>
          </cell>
          <cell r="H313">
            <v>846</v>
          </cell>
          <cell r="I313">
            <v>1021</v>
          </cell>
          <cell r="J313">
            <v>175</v>
          </cell>
          <cell r="K313">
            <v>4</v>
          </cell>
        </row>
        <row r="314">
          <cell r="B314" t="str">
            <v>GLTP449</v>
          </cell>
          <cell r="C314">
            <v>1</v>
          </cell>
          <cell r="D314" t="str">
            <v>14/07/2021</v>
          </cell>
          <cell r="E314" t="str">
            <v>YOGEESHAPPA S/O LATE BASAPPA</v>
          </cell>
          <cell r="F314" t="str">
            <v>0,BASAWESHVARA NAGARA</v>
          </cell>
          <cell r="G314" t="str">
            <v>BASAWESHVARA NAGARA</v>
          </cell>
          <cell r="H314">
            <v>5831</v>
          </cell>
          <cell r="I314">
            <v>6096</v>
          </cell>
          <cell r="J314">
            <v>265</v>
          </cell>
          <cell r="K314">
            <v>4</v>
          </cell>
          <cell r="L314">
            <v>1.0900000000000001</v>
          </cell>
        </row>
        <row r="315">
          <cell r="B315" t="str">
            <v>GLTP450</v>
          </cell>
          <cell r="C315">
            <v>1</v>
          </cell>
          <cell r="D315" t="str">
            <v>14/07/2021</v>
          </cell>
          <cell r="E315" t="str">
            <v>H S MURULI S/O LATE NINGASHETTY</v>
          </cell>
          <cell r="F315" t="str">
            <v>NA,DEVARAYAPATTANA</v>
          </cell>
          <cell r="G315" t="str">
            <v>DEVARAYAPATTANA</v>
          </cell>
          <cell r="H315">
            <v>672</v>
          </cell>
          <cell r="I315">
            <v>771</v>
          </cell>
          <cell r="J315">
            <v>99</v>
          </cell>
          <cell r="K315">
            <v>1</v>
          </cell>
          <cell r="L315">
            <v>2.36</v>
          </cell>
          <cell r="M315">
            <v>1.3599999999999999</v>
          </cell>
          <cell r="N315">
            <v>0</v>
          </cell>
        </row>
        <row r="316">
          <cell r="B316" t="str">
            <v>GLTP451</v>
          </cell>
          <cell r="C316">
            <v>2</v>
          </cell>
          <cell r="D316" t="str">
            <v>14/07/2021</v>
          </cell>
          <cell r="E316" t="str">
            <v>VINAY SHANKAR M S/O P S MADHUSUDHAN NAYAK</v>
          </cell>
          <cell r="F316" t="str">
            <v>NA,MANACHANAHALLI</v>
          </cell>
          <cell r="G316" t="str">
            <v>MANACHANAHALLI</v>
          </cell>
          <cell r="H316">
            <v>350</v>
          </cell>
          <cell r="I316">
            <v>378</v>
          </cell>
          <cell r="J316">
            <v>28</v>
          </cell>
          <cell r="K316">
            <v>2</v>
          </cell>
          <cell r="M316">
            <v>-2</v>
          </cell>
          <cell r="N316">
            <v>0</v>
          </cell>
        </row>
        <row r="317">
          <cell r="B317" t="str">
            <v>GLTP452</v>
          </cell>
          <cell r="C317">
            <v>10</v>
          </cell>
          <cell r="D317" t="str">
            <v>02-08-2021</v>
          </cell>
          <cell r="E317" t="str">
            <v>SUJATHA M M</v>
          </cell>
          <cell r="F317" t="str">
            <v>GUDDENAHALLI</v>
          </cell>
          <cell r="H317">
            <v>5998</v>
          </cell>
          <cell r="I317">
            <v>6168</v>
          </cell>
          <cell r="J317">
            <v>170</v>
          </cell>
          <cell r="K317">
            <v>2</v>
          </cell>
          <cell r="L317">
            <v>3.89</v>
          </cell>
          <cell r="M317">
            <v>-6.1099999999999994</v>
          </cell>
          <cell r="N317">
            <v>0</v>
          </cell>
        </row>
        <row r="318">
          <cell r="B318" t="str">
            <v>GLTP453</v>
          </cell>
          <cell r="C318">
            <v>1</v>
          </cell>
          <cell r="D318" t="str">
            <v>10-08-2021</v>
          </cell>
          <cell r="E318" t="str">
            <v>SUNEETHA H M</v>
          </cell>
          <cell r="F318" t="str">
            <v>DEVARAYAPATTANA</v>
          </cell>
          <cell r="H318">
            <v>474</v>
          </cell>
          <cell r="I318">
            <v>523</v>
          </cell>
          <cell r="J318">
            <v>49</v>
          </cell>
          <cell r="K318">
            <v>2</v>
          </cell>
          <cell r="M318">
            <v>-1</v>
          </cell>
          <cell r="N318">
            <v>-4060</v>
          </cell>
        </row>
        <row r="319">
          <cell r="B319" t="str">
            <v>GLTP454</v>
          </cell>
          <cell r="C319">
            <v>2</v>
          </cell>
          <cell r="D319" t="str">
            <v>10-08-2021</v>
          </cell>
          <cell r="E319" t="str">
            <v>M C DIWAKAR</v>
          </cell>
          <cell r="F319" t="str">
            <v>ASHOKA NAGARA</v>
          </cell>
          <cell r="H319">
            <v>827</v>
          </cell>
          <cell r="I319">
            <v>847</v>
          </cell>
          <cell r="J319">
            <v>20</v>
          </cell>
          <cell r="K319">
            <v>4</v>
          </cell>
          <cell r="M319">
            <v>-2</v>
          </cell>
          <cell r="N319">
            <v>-8120</v>
          </cell>
        </row>
        <row r="320">
          <cell r="B320" t="str">
            <v>GLTP455</v>
          </cell>
          <cell r="C320">
            <v>1</v>
          </cell>
          <cell r="D320" t="str">
            <v>20-09-2021</v>
          </cell>
          <cell r="E320" t="str">
            <v>dharmesha</v>
          </cell>
          <cell r="F320" t="str">
            <v>yarehalli</v>
          </cell>
          <cell r="H320">
            <v>180</v>
          </cell>
          <cell r="I320">
            <v>230</v>
          </cell>
          <cell r="J320">
            <v>50</v>
          </cell>
          <cell r="K320">
            <v>3</v>
          </cell>
          <cell r="M320">
            <v>-1</v>
          </cell>
          <cell r="N320">
            <v>0</v>
          </cell>
        </row>
        <row r="321">
          <cell r="B321" t="str">
            <v>GLTP456</v>
          </cell>
          <cell r="C321">
            <v>1</v>
          </cell>
          <cell r="D321" t="str">
            <v>20-09-2021</v>
          </cell>
          <cell r="E321" t="str">
            <v>K J VARADARAJU  S/O</v>
          </cell>
          <cell r="F321" t="str">
            <v>ASHOKANAGARA H H K</v>
          </cell>
          <cell r="G321" t="str">
            <v>ASHOKANAGARA H H K</v>
          </cell>
          <cell r="H321">
            <v>196</v>
          </cell>
          <cell r="I321">
            <v>263</v>
          </cell>
          <cell r="K321">
            <v>5</v>
          </cell>
          <cell r="L321">
            <v>2</v>
          </cell>
          <cell r="M321">
            <v>1</v>
          </cell>
          <cell r="N321">
            <v>0</v>
          </cell>
        </row>
        <row r="322">
          <cell r="B322" t="str">
            <v>GLTP457</v>
          </cell>
          <cell r="C322">
            <v>1</v>
          </cell>
          <cell r="D322" t="str">
            <v>20-09-2021</v>
          </cell>
          <cell r="E322" t="str">
            <v>RAMESH K A</v>
          </cell>
          <cell r="F322" t="str">
            <v>HOOVINAHALLIKAVAL</v>
          </cell>
          <cell r="H322">
            <v>62</v>
          </cell>
          <cell r="I322">
            <v>138</v>
          </cell>
          <cell r="J322">
            <v>76</v>
          </cell>
          <cell r="K322">
            <v>4</v>
          </cell>
          <cell r="M322">
            <v>-1</v>
          </cell>
          <cell r="N322">
            <v>0</v>
          </cell>
        </row>
        <row r="323">
          <cell r="B323" t="str">
            <v>GLTP458</v>
          </cell>
          <cell r="C323">
            <v>2</v>
          </cell>
          <cell r="D323" t="str">
            <v>20-09-2021</v>
          </cell>
          <cell r="E323" t="str">
            <v>H N GEETHA</v>
          </cell>
          <cell r="F323" t="str">
            <v>BASAVESHWRANAGARA</v>
          </cell>
          <cell r="H323">
            <v>0</v>
          </cell>
          <cell r="I323">
            <v>186</v>
          </cell>
          <cell r="J323">
            <v>186</v>
          </cell>
          <cell r="K323">
            <v>4</v>
          </cell>
          <cell r="L323">
            <v>4.75</v>
          </cell>
          <cell r="M323">
            <v>2.75</v>
          </cell>
          <cell r="N323">
            <v>0</v>
          </cell>
        </row>
        <row r="324">
          <cell r="B324" t="str">
            <v>GLTP459</v>
          </cell>
          <cell r="C324">
            <v>1</v>
          </cell>
          <cell r="D324" t="str">
            <v>20-09-2021</v>
          </cell>
          <cell r="E324" t="str">
            <v>SUNIL B R</v>
          </cell>
          <cell r="F324" t="str">
            <v>MARANAHALLI</v>
          </cell>
          <cell r="H324">
            <v>50</v>
          </cell>
          <cell r="I324">
            <v>79</v>
          </cell>
          <cell r="J324">
            <v>29</v>
          </cell>
          <cell r="K324">
            <v>3</v>
          </cell>
          <cell r="L324">
            <v>1.58</v>
          </cell>
        </row>
        <row r="325">
          <cell r="B325" t="str">
            <v>GLTP460</v>
          </cell>
          <cell r="C325">
            <v>2</v>
          </cell>
          <cell r="D325" t="str">
            <v>27-09-2021</v>
          </cell>
          <cell r="E325" t="str">
            <v>T M CHIDHANADA</v>
          </cell>
          <cell r="F325" t="str">
            <v>BASAVESHWARANAGARA</v>
          </cell>
          <cell r="H325">
            <v>952</v>
          </cell>
          <cell r="I325">
            <v>1035</v>
          </cell>
          <cell r="J325">
            <v>83</v>
          </cell>
          <cell r="K325">
            <v>4</v>
          </cell>
          <cell r="L325">
            <v>2.25</v>
          </cell>
          <cell r="M325">
            <v>0.25</v>
          </cell>
          <cell r="N325">
            <v>-8242</v>
          </cell>
        </row>
        <row r="326">
          <cell r="B326" t="str">
            <v>GLTP461</v>
          </cell>
          <cell r="C326">
            <v>2</v>
          </cell>
          <cell r="D326" t="str">
            <v>27-09-2021</v>
          </cell>
          <cell r="E326" t="str">
            <v>SHASHIDHARA</v>
          </cell>
          <cell r="F326" t="str">
            <v>MANACHANAHALLI</v>
          </cell>
          <cell r="H326">
            <v>149</v>
          </cell>
          <cell r="I326">
            <v>166</v>
          </cell>
          <cell r="J326">
            <v>17</v>
          </cell>
          <cell r="K326">
            <v>5</v>
          </cell>
          <cell r="M326">
            <v>-2</v>
          </cell>
          <cell r="N326">
            <v>0</v>
          </cell>
        </row>
        <row r="327">
          <cell r="B327" t="str">
            <v>GLTP462</v>
          </cell>
          <cell r="C327">
            <v>2</v>
          </cell>
          <cell r="D327" t="str">
            <v>04-10-2021</v>
          </cell>
          <cell r="E327" t="str">
            <v>BETTEGOWDA</v>
          </cell>
          <cell r="F327" t="str">
            <v>DEVARAYAPATTANA</v>
          </cell>
          <cell r="H327">
            <v>266</v>
          </cell>
          <cell r="I327">
            <v>336</v>
          </cell>
          <cell r="J327">
            <v>70</v>
          </cell>
          <cell r="K327">
            <v>5</v>
          </cell>
          <cell r="M327">
            <v>-2</v>
          </cell>
          <cell r="N327">
            <v>0</v>
          </cell>
        </row>
        <row r="328">
          <cell r="B328" t="str">
            <v>GLTP463</v>
          </cell>
          <cell r="C328">
            <v>2</v>
          </cell>
          <cell r="D328" t="str">
            <v>04-10-2021</v>
          </cell>
          <cell r="E328" t="str">
            <v>KESHAVAMURTHY</v>
          </cell>
          <cell r="F328" t="str">
            <v>DEVARAYAPATTANA</v>
          </cell>
          <cell r="H328">
            <v>131</v>
          </cell>
          <cell r="I328">
            <v>197</v>
          </cell>
          <cell r="J328">
            <v>66</v>
          </cell>
          <cell r="K328">
            <v>3</v>
          </cell>
          <cell r="L328">
            <v>3.24</v>
          </cell>
          <cell r="M328">
            <v>1.2400000000000002</v>
          </cell>
          <cell r="N328">
            <v>0</v>
          </cell>
        </row>
        <row r="329">
          <cell r="B329" t="str">
            <v>GLTP464</v>
          </cell>
          <cell r="C329">
            <v>1</v>
          </cell>
          <cell r="D329" t="str">
            <v>06-10-2021</v>
          </cell>
          <cell r="E329" t="str">
            <v>ACHUTH SHASTRI</v>
          </cell>
          <cell r="F329" t="str">
            <v>HANDINAKERE</v>
          </cell>
          <cell r="H329">
            <v>77</v>
          </cell>
          <cell r="I329">
            <v>77</v>
          </cell>
          <cell r="J329">
            <v>0</v>
          </cell>
          <cell r="K329">
            <v>4</v>
          </cell>
          <cell r="M329">
            <v>-1</v>
          </cell>
          <cell r="N329">
            <v>-4121</v>
          </cell>
        </row>
        <row r="330">
          <cell r="B330" t="str">
            <v>GLTP465</v>
          </cell>
          <cell r="C330">
            <v>2</v>
          </cell>
          <cell r="D330" t="str">
            <v>02-11-2021</v>
          </cell>
          <cell r="E330" t="str">
            <v>PRAKHASHA</v>
          </cell>
          <cell r="F330" t="str">
            <v>GUDDENAHALLI</v>
          </cell>
          <cell r="H330">
            <v>307</v>
          </cell>
          <cell r="I330">
            <v>346</v>
          </cell>
          <cell r="J330">
            <v>39</v>
          </cell>
          <cell r="K330">
            <v>5</v>
          </cell>
          <cell r="L330">
            <v>2.25</v>
          </cell>
          <cell r="M330">
            <v>0.25</v>
          </cell>
          <cell r="N330">
            <v>-8242</v>
          </cell>
        </row>
        <row r="331">
          <cell r="B331" t="str">
            <v>GLTP466A</v>
          </cell>
          <cell r="C331">
            <v>2</v>
          </cell>
          <cell r="D331" t="str">
            <v>17-11-2021</v>
          </cell>
          <cell r="E331" t="str">
            <v>POORNIMA A C W/O MOHAN T S</v>
          </cell>
          <cell r="H331">
            <v>299</v>
          </cell>
          <cell r="I331">
            <v>323</v>
          </cell>
          <cell r="J331">
            <v>24</v>
          </cell>
          <cell r="K331">
            <v>4</v>
          </cell>
          <cell r="M331">
            <v>-2</v>
          </cell>
          <cell r="N331">
            <v>-8242</v>
          </cell>
        </row>
        <row r="332">
          <cell r="B332" t="str">
            <v>GLTP467</v>
          </cell>
          <cell r="C332">
            <v>1</v>
          </cell>
          <cell r="D332" t="str">
            <v>17-11-2021</v>
          </cell>
          <cell r="E332" t="str">
            <v>MANJULAMMA C Y</v>
          </cell>
          <cell r="F332" t="str">
            <v>SMT POORNIMA</v>
          </cell>
          <cell r="G332" t="str">
            <v>BASAVESHWARANAGARA</v>
          </cell>
          <cell r="H332">
            <v>937</v>
          </cell>
          <cell r="I332">
            <v>1103</v>
          </cell>
          <cell r="J332">
            <v>166</v>
          </cell>
          <cell r="K332">
            <v>4</v>
          </cell>
          <cell r="M332">
            <v>-1</v>
          </cell>
          <cell r="N332">
            <v>0</v>
          </cell>
        </row>
        <row r="333">
          <cell r="B333" t="str">
            <v>GLTP468</v>
          </cell>
          <cell r="C333">
            <v>2</v>
          </cell>
          <cell r="D333" t="str">
            <v>17-11-2021</v>
          </cell>
          <cell r="E333" t="str">
            <v>SHASHIKUMAR C B</v>
          </cell>
          <cell r="F333" t="str">
            <v>MANACHANAHALLI</v>
          </cell>
          <cell r="H333">
            <v>300</v>
          </cell>
          <cell r="I333">
            <v>312</v>
          </cell>
          <cell r="J333">
            <v>12</v>
          </cell>
          <cell r="K333">
            <v>4</v>
          </cell>
          <cell r="M333">
            <v>-2</v>
          </cell>
          <cell r="N333">
            <v>-8242</v>
          </cell>
        </row>
        <row r="334">
          <cell r="B334" t="str">
            <v>GLTP469</v>
          </cell>
          <cell r="C334">
            <v>1</v>
          </cell>
          <cell r="D334" t="str">
            <v>18-11-2021</v>
          </cell>
          <cell r="E334" t="str">
            <v>JAYAMMA</v>
          </cell>
          <cell r="F334" t="str">
            <v>MANACHANALLI</v>
          </cell>
          <cell r="H334">
            <v>61</v>
          </cell>
          <cell r="I334">
            <v>75</v>
          </cell>
          <cell r="J334">
            <v>14</v>
          </cell>
          <cell r="K334">
            <v>4</v>
          </cell>
          <cell r="M334">
            <v>-1</v>
          </cell>
          <cell r="N334">
            <v>-4121</v>
          </cell>
        </row>
        <row r="335">
          <cell r="B335" t="str">
            <v>GLTP470</v>
          </cell>
          <cell r="C335">
            <v>2</v>
          </cell>
          <cell r="D335" t="str">
            <v>30-11-2021</v>
          </cell>
          <cell r="E335" t="str">
            <v>MUKTHESH KUMAR H D</v>
          </cell>
          <cell r="F335" t="str">
            <v>YAREHALLI</v>
          </cell>
          <cell r="H335">
            <v>31</v>
          </cell>
          <cell r="I335">
            <v>52</v>
          </cell>
          <cell r="J335">
            <v>21</v>
          </cell>
          <cell r="K335">
            <v>3</v>
          </cell>
          <cell r="L335">
            <v>2.81</v>
          </cell>
        </row>
        <row r="336">
          <cell r="B336" t="str">
            <v>GLTP471</v>
          </cell>
          <cell r="C336">
            <v>1</v>
          </cell>
          <cell r="D336" t="str">
            <v>30-11-2021</v>
          </cell>
          <cell r="E336" t="str">
            <v>KRISHNAMURTHY</v>
          </cell>
          <cell r="F336" t="str">
            <v>GUDDENAHALLI</v>
          </cell>
          <cell r="H336">
            <v>68</v>
          </cell>
          <cell r="I336">
            <v>110</v>
          </cell>
          <cell r="J336">
            <v>42</v>
          </cell>
          <cell r="K336">
            <v>2</v>
          </cell>
          <cell r="M336">
            <v>-1</v>
          </cell>
          <cell r="N336">
            <v>0</v>
          </cell>
        </row>
        <row r="337">
          <cell r="B337" t="str">
            <v>GLTP472</v>
          </cell>
          <cell r="C337">
            <v>2</v>
          </cell>
          <cell r="D337" t="str">
            <v>30-11-2021</v>
          </cell>
          <cell r="E337" t="str">
            <v>SHIVAKUMAR</v>
          </cell>
          <cell r="F337" t="str">
            <v>HARALAHALLI</v>
          </cell>
          <cell r="H337">
            <v>667</v>
          </cell>
          <cell r="I337">
            <v>713</v>
          </cell>
          <cell r="J337">
            <v>46</v>
          </cell>
          <cell r="K337">
            <v>4</v>
          </cell>
          <cell r="M337">
            <v>-2</v>
          </cell>
          <cell r="N337">
            <v>-8242</v>
          </cell>
        </row>
        <row r="338">
          <cell r="B338" t="str">
            <v>GLTP473</v>
          </cell>
          <cell r="C338">
            <v>2</v>
          </cell>
          <cell r="D338" t="str">
            <v>30-11-2021</v>
          </cell>
          <cell r="E338" t="str">
            <v>SMT JAYAMMA</v>
          </cell>
          <cell r="F338" t="str">
            <v>BASAVESHWARANAGARA</v>
          </cell>
          <cell r="H338">
            <v>2721</v>
          </cell>
          <cell r="I338">
            <v>2860</v>
          </cell>
          <cell r="J338">
            <v>139</v>
          </cell>
          <cell r="K338">
            <v>4</v>
          </cell>
          <cell r="L338">
            <v>2.75</v>
          </cell>
          <cell r="M338">
            <v>0.75</v>
          </cell>
          <cell r="N338">
            <v>-8242</v>
          </cell>
        </row>
        <row r="339">
          <cell r="B339" t="str">
            <v>GLTP474</v>
          </cell>
          <cell r="C339">
            <v>2</v>
          </cell>
          <cell r="D339" t="str">
            <v>03-12-2021</v>
          </cell>
          <cell r="E339" t="str">
            <v>T M ABISHEK</v>
          </cell>
          <cell r="F339" t="str">
            <v>S/O MAHADEVAPPA</v>
          </cell>
          <cell r="G339" t="str">
            <v>BASAVESHWARANAGARA</v>
          </cell>
          <cell r="H339">
            <v>265</v>
          </cell>
          <cell r="I339">
            <v>280</v>
          </cell>
          <cell r="J339">
            <v>15</v>
          </cell>
          <cell r="K339">
            <v>4</v>
          </cell>
          <cell r="M339">
            <v>-2</v>
          </cell>
          <cell r="N339">
            <v>-8242</v>
          </cell>
        </row>
        <row r="340">
          <cell r="B340" t="str">
            <v>GLTP475</v>
          </cell>
          <cell r="C340">
            <v>2</v>
          </cell>
          <cell r="D340" t="str">
            <v>03-12-2021</v>
          </cell>
          <cell r="E340" t="str">
            <v>PRAVEEN G</v>
          </cell>
          <cell r="F340" t="str">
            <v>BASAVESHWARANAGARA</v>
          </cell>
          <cell r="G340" t="str">
            <v>0</v>
          </cell>
          <cell r="H340">
            <v>229</v>
          </cell>
          <cell r="I340">
            <v>258</v>
          </cell>
          <cell r="J340">
            <v>29</v>
          </cell>
          <cell r="K340">
            <v>2</v>
          </cell>
          <cell r="M340">
            <v>-2</v>
          </cell>
          <cell r="N340">
            <v>-8242</v>
          </cell>
        </row>
        <row r="341">
          <cell r="B341" t="str">
            <v>GLTP476</v>
          </cell>
          <cell r="C341">
            <v>2</v>
          </cell>
          <cell r="D341" t="str">
            <v>13-12-2021</v>
          </cell>
          <cell r="E341" t="str">
            <v>H S NANDISH</v>
          </cell>
          <cell r="F341" t="str">
            <v>S/O SOMASHEKARAHIA</v>
          </cell>
          <cell r="G341" t="str">
            <v>0</v>
          </cell>
          <cell r="H341">
            <v>532</v>
          </cell>
          <cell r="I341">
            <v>625</v>
          </cell>
          <cell r="J341">
            <v>93</v>
          </cell>
          <cell r="K341">
            <v>4</v>
          </cell>
          <cell r="M341">
            <v>-2</v>
          </cell>
          <cell r="N341">
            <v>-8242</v>
          </cell>
        </row>
        <row r="342">
          <cell r="B342" t="str">
            <v>GLTP477</v>
          </cell>
          <cell r="C342">
            <v>2</v>
          </cell>
          <cell r="D342" t="str">
            <v>20-12-2021</v>
          </cell>
          <cell r="E342" t="str">
            <v xml:space="preserve">PREM KUMAR S R </v>
          </cell>
          <cell r="F342" t="str">
            <v>BASAVESHWARANAGARA</v>
          </cell>
          <cell r="G342" t="str">
            <v>0</v>
          </cell>
          <cell r="H342">
            <v>149</v>
          </cell>
          <cell r="I342">
            <v>156</v>
          </cell>
          <cell r="J342">
            <v>7</v>
          </cell>
          <cell r="K342">
            <v>4</v>
          </cell>
          <cell r="M342">
            <v>-2</v>
          </cell>
          <cell r="N342">
            <v>-8242</v>
          </cell>
        </row>
        <row r="343">
          <cell r="B343" t="str">
            <v>GLTP478</v>
          </cell>
          <cell r="C343">
            <v>1</v>
          </cell>
          <cell r="D343" t="str">
            <v>20-12-2021</v>
          </cell>
          <cell r="E343" t="str">
            <v>SWAMYGOWDA S/O</v>
          </cell>
          <cell r="F343" t="str">
            <v>DEVARAYAPATTANA</v>
          </cell>
          <cell r="H343">
            <v>240</v>
          </cell>
          <cell r="I343">
            <v>263</v>
          </cell>
          <cell r="J343">
            <v>23</v>
          </cell>
          <cell r="K343">
            <v>4</v>
          </cell>
          <cell r="L343">
            <v>1.5</v>
          </cell>
          <cell r="M343">
            <v>0.5</v>
          </cell>
          <cell r="N343">
            <v>-4120</v>
          </cell>
        </row>
        <row r="344">
          <cell r="B344" t="str">
            <v>GLTP479</v>
          </cell>
          <cell r="C344">
            <v>1</v>
          </cell>
          <cell r="D344" t="str">
            <v>21-12-2021</v>
          </cell>
          <cell r="E344" t="str">
            <v>NAGARAJU S/O</v>
          </cell>
          <cell r="F344" t="str">
            <v>YAREHALLI</v>
          </cell>
          <cell r="G344" t="str">
            <v>0</v>
          </cell>
          <cell r="H344">
            <v>331</v>
          </cell>
          <cell r="I344">
            <v>382</v>
          </cell>
          <cell r="J344">
            <v>51</v>
          </cell>
          <cell r="K344">
            <v>4</v>
          </cell>
          <cell r="M344">
            <v>-1</v>
          </cell>
          <cell r="N344">
            <v>-4121</v>
          </cell>
        </row>
        <row r="345">
          <cell r="B345" t="str">
            <v>GLTP480</v>
          </cell>
          <cell r="C345">
            <v>2</v>
          </cell>
          <cell r="D345" t="str">
            <v>21-12-2021</v>
          </cell>
          <cell r="E345" t="str">
            <v xml:space="preserve">H N MANIKANTA S/O </v>
          </cell>
          <cell r="F345" t="str">
            <v>DEVARAYAPATTANA</v>
          </cell>
          <cell r="G345" t="str">
            <v>0</v>
          </cell>
          <cell r="H345">
            <v>245</v>
          </cell>
          <cell r="I345">
            <v>249</v>
          </cell>
          <cell r="J345">
            <v>4</v>
          </cell>
          <cell r="K345">
            <v>3</v>
          </cell>
          <cell r="M345">
            <v>-2</v>
          </cell>
          <cell r="N345">
            <v>0</v>
          </cell>
        </row>
        <row r="346">
          <cell r="B346" t="str">
            <v>GLTP481</v>
          </cell>
          <cell r="C346">
            <v>2</v>
          </cell>
          <cell r="D346" t="str">
            <v>21-12-2021</v>
          </cell>
          <cell r="E346" t="str">
            <v xml:space="preserve">RAJASHETTY S/O </v>
          </cell>
          <cell r="F346" t="str">
            <v>ASHOKANAGARA</v>
          </cell>
          <cell r="G346" t="str">
            <v>ASHOKANAGARA</v>
          </cell>
          <cell r="H346">
            <v>153</v>
          </cell>
          <cell r="I346">
            <v>310</v>
          </cell>
          <cell r="J346">
            <v>157</v>
          </cell>
          <cell r="K346">
            <v>4</v>
          </cell>
          <cell r="M346">
            <v>-2</v>
          </cell>
          <cell r="N346">
            <v>-7460</v>
          </cell>
        </row>
        <row r="347">
          <cell r="B347" t="str">
            <v>GLTP482</v>
          </cell>
          <cell r="C347">
            <v>2</v>
          </cell>
          <cell r="D347" t="str">
            <v>21-12-2021</v>
          </cell>
          <cell r="E347" t="str">
            <v xml:space="preserve">YASHODHA W/O </v>
          </cell>
          <cell r="F347" t="str">
            <v>BASVESHWARANAGARA</v>
          </cell>
          <cell r="G347" t="str">
            <v>0</v>
          </cell>
          <cell r="H347">
            <v>180</v>
          </cell>
          <cell r="I347">
            <v>254</v>
          </cell>
          <cell r="J347">
            <v>74</v>
          </cell>
          <cell r="K347">
            <v>4</v>
          </cell>
          <cell r="M347">
            <v>-2</v>
          </cell>
          <cell r="N347">
            <v>-8242</v>
          </cell>
        </row>
        <row r="348">
          <cell r="B348" t="str">
            <v>GLTP483</v>
          </cell>
          <cell r="C348">
            <v>2</v>
          </cell>
          <cell r="D348" t="str">
            <v>21-12-2021</v>
          </cell>
          <cell r="E348" t="str">
            <v>JAGADEESHA S/O LATE</v>
          </cell>
          <cell r="F348" t="str">
            <v>ASHOKANAGARA</v>
          </cell>
          <cell r="G348" t="str">
            <v>0</v>
          </cell>
          <cell r="H348">
            <v>757</v>
          </cell>
          <cell r="I348">
            <v>810</v>
          </cell>
          <cell r="J348">
            <v>53</v>
          </cell>
          <cell r="K348">
            <v>4</v>
          </cell>
          <cell r="M348">
            <v>-2</v>
          </cell>
          <cell r="N348">
            <v>-8242</v>
          </cell>
        </row>
        <row r="349">
          <cell r="B349" t="str">
            <v>GLTP484</v>
          </cell>
          <cell r="C349">
            <v>2</v>
          </cell>
          <cell r="D349" t="str">
            <v>27-12-2021</v>
          </cell>
          <cell r="E349" t="str">
            <v>SUJATHANARAYANA W/O</v>
          </cell>
          <cell r="F349" t="str">
            <v>UDDUR</v>
          </cell>
          <cell r="G349" t="str">
            <v>BELUR ROAD L</v>
          </cell>
          <cell r="H349">
            <v>3622</v>
          </cell>
          <cell r="I349">
            <v>3622</v>
          </cell>
          <cell r="J349">
            <v>0</v>
          </cell>
          <cell r="K349">
            <v>4</v>
          </cell>
          <cell r="M349">
            <v>-2</v>
          </cell>
          <cell r="N349">
            <v>0</v>
          </cell>
        </row>
        <row r="350">
          <cell r="B350" t="str">
            <v>GLTP485</v>
          </cell>
          <cell r="C350">
            <v>2</v>
          </cell>
          <cell r="D350" t="str">
            <v>28-12-2021</v>
          </cell>
          <cell r="E350" t="str">
            <v xml:space="preserve">JYOTHI W/O </v>
          </cell>
          <cell r="F350" t="str">
            <v>CHINNENAHALLI</v>
          </cell>
          <cell r="G350" t="str">
            <v>CHINNENAHALLI</v>
          </cell>
          <cell r="H350">
            <v>145</v>
          </cell>
          <cell r="I350">
            <v>235</v>
          </cell>
          <cell r="J350">
            <v>90</v>
          </cell>
          <cell r="K350">
            <v>5</v>
          </cell>
          <cell r="L350">
            <v>2.5</v>
          </cell>
          <cell r="M350">
            <v>0.5</v>
          </cell>
          <cell r="N350">
            <v>0</v>
          </cell>
        </row>
        <row r="351">
          <cell r="B351" t="str">
            <v>GLTP486</v>
          </cell>
          <cell r="C351">
            <v>1</v>
          </cell>
          <cell r="D351" t="str">
            <v>30-12-2021</v>
          </cell>
          <cell r="E351" t="str">
            <v xml:space="preserve">GIDDEGOWDA S/O </v>
          </cell>
          <cell r="F351" t="str">
            <v>GUDDENAHALLI</v>
          </cell>
          <cell r="G351" t="str">
            <v>ASHOKNAGARA</v>
          </cell>
          <cell r="H351">
            <v>15</v>
          </cell>
          <cell r="I351">
            <v>70</v>
          </cell>
          <cell r="J351">
            <v>55</v>
          </cell>
          <cell r="K351">
            <v>4</v>
          </cell>
        </row>
        <row r="352">
          <cell r="B352" t="str">
            <v>GLTP487</v>
          </cell>
          <cell r="C352">
            <v>1</v>
          </cell>
          <cell r="D352" t="str">
            <v>30-12-2021</v>
          </cell>
          <cell r="E352" t="str">
            <v xml:space="preserve">TEJASVI D R S/O </v>
          </cell>
          <cell r="F352" t="str">
            <v>HOOVINAHALLI KAVAL</v>
          </cell>
          <cell r="G352" t="str">
            <v>HOOVINAHALLI KOPPALU</v>
          </cell>
          <cell r="H352">
            <v>131</v>
          </cell>
          <cell r="I352">
            <v>136</v>
          </cell>
          <cell r="J352">
            <v>5</v>
          </cell>
          <cell r="K352">
            <v>4</v>
          </cell>
          <cell r="M352">
            <v>-1</v>
          </cell>
          <cell r="N352">
            <v>-3730</v>
          </cell>
        </row>
        <row r="353">
          <cell r="B353" t="str">
            <v>GLTP488</v>
          </cell>
          <cell r="C353">
            <v>1</v>
          </cell>
          <cell r="D353" t="str">
            <v>12-01-2022</v>
          </cell>
          <cell r="E353" t="str">
            <v xml:space="preserve">RAKESH H Y S/O </v>
          </cell>
          <cell r="F353" t="str">
            <v>DEVARAYAPATTANA</v>
          </cell>
          <cell r="G353" t="str">
            <v>HOOVINAKALLI KAVALU</v>
          </cell>
          <cell r="H353">
            <v>58</v>
          </cell>
          <cell r="I353">
            <v>80</v>
          </cell>
          <cell r="J353">
            <v>22</v>
          </cell>
          <cell r="K353">
            <v>4</v>
          </cell>
          <cell r="M353">
            <v>-1</v>
          </cell>
          <cell r="N353">
            <v>-3730</v>
          </cell>
        </row>
        <row r="354">
          <cell r="B354" t="str">
            <v>GLTP489</v>
          </cell>
          <cell r="C354">
            <v>2</v>
          </cell>
          <cell r="D354" t="str">
            <v>12-01-2022</v>
          </cell>
          <cell r="E354" t="str">
            <v xml:space="preserve">KAMALAKSHI W/O </v>
          </cell>
          <cell r="F354" t="str">
            <v>HOOVINAHALLI</v>
          </cell>
          <cell r="G354" t="str">
            <v>HOOVINAHALLI KAVALU</v>
          </cell>
          <cell r="H354">
            <v>500</v>
          </cell>
          <cell r="I354">
            <v>558</v>
          </cell>
          <cell r="J354">
            <v>58</v>
          </cell>
          <cell r="K354">
            <v>4</v>
          </cell>
          <cell r="M354">
            <v>-2</v>
          </cell>
          <cell r="N354">
            <v>-7460</v>
          </cell>
        </row>
        <row r="355">
          <cell r="B355" t="str">
            <v>GLTP490</v>
          </cell>
          <cell r="C355">
            <v>1</v>
          </cell>
          <cell r="D355" t="str">
            <v>12-01-2022</v>
          </cell>
          <cell r="E355" t="str">
            <v xml:space="preserve">SMT GIDDAMMA W/O </v>
          </cell>
          <cell r="F355" t="str">
            <v>HANDINAKERE</v>
          </cell>
          <cell r="G355" t="str">
            <v>0</v>
          </cell>
          <cell r="H355">
            <v>263</v>
          </cell>
          <cell r="I355">
            <v>287</v>
          </cell>
          <cell r="J355">
            <v>24</v>
          </cell>
          <cell r="K355">
            <v>2</v>
          </cell>
          <cell r="M355">
            <v>-1</v>
          </cell>
          <cell r="N355">
            <v>0</v>
          </cell>
        </row>
        <row r="356">
          <cell r="B356" t="str">
            <v>GLTP491</v>
          </cell>
          <cell r="C356">
            <v>2</v>
          </cell>
          <cell r="D356" t="str">
            <v>20-01-2022</v>
          </cell>
          <cell r="E356" t="str">
            <v xml:space="preserve">MONOHARA Y C S/O </v>
          </cell>
          <cell r="F356" t="str">
            <v>YAREHALLI</v>
          </cell>
          <cell r="G356" t="str">
            <v>0</v>
          </cell>
          <cell r="H356">
            <v>2601</v>
          </cell>
          <cell r="I356">
            <v>2938</v>
          </cell>
          <cell r="J356">
            <v>337</v>
          </cell>
          <cell r="K356">
            <v>2</v>
          </cell>
          <cell r="M356">
            <v>-2</v>
          </cell>
          <cell r="N356">
            <v>0</v>
          </cell>
        </row>
        <row r="357">
          <cell r="B357" t="str">
            <v>GLTP492</v>
          </cell>
          <cell r="C357">
            <v>2</v>
          </cell>
          <cell r="D357" t="str">
            <v>20-01-2022</v>
          </cell>
          <cell r="E357" t="str">
            <v>MANJULA W/O</v>
          </cell>
          <cell r="F357" t="str">
            <v>BELUR ROAD HASSAN</v>
          </cell>
          <cell r="G357" t="str">
            <v>HOOVINAHALLI KOPPALU</v>
          </cell>
          <cell r="H357">
            <v>175</v>
          </cell>
          <cell r="I357">
            <v>191</v>
          </cell>
          <cell r="J357">
            <v>16</v>
          </cell>
          <cell r="K357">
            <v>4</v>
          </cell>
          <cell r="M357">
            <v>-2</v>
          </cell>
          <cell r="N357">
            <v>-7460</v>
          </cell>
        </row>
        <row r="358">
          <cell r="B358" t="str">
            <v>GLTP493</v>
          </cell>
          <cell r="C358">
            <v>2</v>
          </cell>
          <cell r="D358" t="str">
            <v>20-01-2022</v>
          </cell>
          <cell r="E358" t="str">
            <v xml:space="preserve">PUTTASWAMY S/O </v>
          </cell>
          <cell r="F358" t="str">
            <v>BASAVESHWARANAGARA</v>
          </cell>
          <cell r="G358" t="str">
            <v>BASAVESHWARANAGARA</v>
          </cell>
          <cell r="H358">
            <v>928</v>
          </cell>
          <cell r="I358">
            <v>945</v>
          </cell>
          <cell r="J358">
            <v>17</v>
          </cell>
          <cell r="K358">
            <v>2</v>
          </cell>
          <cell r="M358">
            <v>-2</v>
          </cell>
          <cell r="N358">
            <v>0</v>
          </cell>
        </row>
        <row r="359">
          <cell r="B359" t="str">
            <v>GLTP494</v>
          </cell>
          <cell r="C359">
            <v>2</v>
          </cell>
          <cell r="D359" t="str">
            <v>26-01-2022</v>
          </cell>
          <cell r="E359" t="str">
            <v>B S GOVINDASWAMY S/O LATE</v>
          </cell>
          <cell r="F359" t="str">
            <v>BASAVESHWARANAGARA</v>
          </cell>
          <cell r="G359" t="str">
            <v>BASAVESHWARA NAGARA HSN</v>
          </cell>
          <cell r="H359">
            <v>288</v>
          </cell>
          <cell r="I359">
            <v>318</v>
          </cell>
          <cell r="J359">
            <v>30</v>
          </cell>
          <cell r="K359">
            <v>4</v>
          </cell>
          <cell r="M359">
            <v>-2</v>
          </cell>
          <cell r="N359">
            <v>-7460</v>
          </cell>
        </row>
        <row r="360">
          <cell r="B360" t="str">
            <v>GLTP495</v>
          </cell>
          <cell r="C360">
            <v>2</v>
          </cell>
          <cell r="D360" t="str">
            <v>26-01-2022</v>
          </cell>
          <cell r="E360" t="str">
            <v>VISHWANATH S/O</v>
          </cell>
          <cell r="F360" t="str">
            <v>MANACHANAHALLI</v>
          </cell>
          <cell r="G360" t="str">
            <v>0</v>
          </cell>
          <cell r="H360">
            <v>182</v>
          </cell>
          <cell r="I360">
            <v>210</v>
          </cell>
          <cell r="J360">
            <v>28</v>
          </cell>
          <cell r="K360">
            <v>3</v>
          </cell>
          <cell r="M360">
            <v>-2</v>
          </cell>
          <cell r="N360">
            <v>0</v>
          </cell>
        </row>
        <row r="361">
          <cell r="B361" t="str">
            <v>GLTP496</v>
          </cell>
          <cell r="C361">
            <v>1</v>
          </cell>
          <cell r="D361" t="str">
            <v>02-03-2022</v>
          </cell>
          <cell r="E361" t="str">
            <v>SHIVANJEGOWDA</v>
          </cell>
          <cell r="F361" t="str">
            <v>S/O LATE MARIRANGEGOWDA
UDDUR</v>
          </cell>
          <cell r="G361" t="str">
            <v>UDDUR</v>
          </cell>
          <cell r="H361">
            <v>1334</v>
          </cell>
          <cell r="I361">
            <v>1411</v>
          </cell>
          <cell r="J361">
            <v>77</v>
          </cell>
          <cell r="K361">
            <v>4</v>
          </cell>
          <cell r="M361">
            <v>-1</v>
          </cell>
          <cell r="N361">
            <v>-3730</v>
          </cell>
        </row>
        <row r="362">
          <cell r="B362" t="str">
            <v>GLTP497</v>
          </cell>
          <cell r="C362">
            <v>2</v>
          </cell>
          <cell r="D362" t="str">
            <v>02-03-2022</v>
          </cell>
          <cell r="E362" t="str">
            <v>SMT GANDHARI</v>
          </cell>
          <cell r="F362" t="str">
            <v>W/O SUDHARSHANKUMAR
YAREHALLI</v>
          </cell>
          <cell r="G362" t="str">
            <v>YAREHALLI</v>
          </cell>
          <cell r="H362">
            <v>3099</v>
          </cell>
          <cell r="I362">
            <v>3126</v>
          </cell>
          <cell r="J362">
            <v>27</v>
          </cell>
          <cell r="K362">
            <v>5</v>
          </cell>
          <cell r="L362">
            <v>3.17</v>
          </cell>
          <cell r="M362">
            <v>1.17</v>
          </cell>
          <cell r="N362">
            <v>0</v>
          </cell>
        </row>
        <row r="363">
          <cell r="B363" t="str">
            <v>GLTP498</v>
          </cell>
          <cell r="C363">
            <v>1</v>
          </cell>
          <cell r="D363" t="str">
            <v>02-03-2022</v>
          </cell>
          <cell r="E363" t="str">
            <v>KUMAREGOWDA</v>
          </cell>
          <cell r="F363" t="str">
            <v>S/O ANNEGOWDA 
UDDUR</v>
          </cell>
          <cell r="G363" t="str">
            <v>UDHUR URL</v>
          </cell>
          <cell r="H363">
            <v>316</v>
          </cell>
          <cell r="I363">
            <v>365</v>
          </cell>
          <cell r="J363">
            <v>49</v>
          </cell>
          <cell r="K363">
            <v>4</v>
          </cell>
          <cell r="M363">
            <v>-1</v>
          </cell>
          <cell r="N363">
            <v>-3730</v>
          </cell>
        </row>
        <row r="364">
          <cell r="B364" t="str">
            <v>GLTP499</v>
          </cell>
          <cell r="C364">
            <v>1</v>
          </cell>
          <cell r="D364" t="str">
            <v>02-03-2022</v>
          </cell>
          <cell r="E364" t="str">
            <v>S SAGUNEGOWDA</v>
          </cell>
          <cell r="F364" t="str">
            <v>S/O SHINGRIGOWDA
UDDUR</v>
          </cell>
          <cell r="G364" t="str">
            <v>UDHUR URL</v>
          </cell>
          <cell r="H364">
            <v>89</v>
          </cell>
          <cell r="I364">
            <v>94</v>
          </cell>
          <cell r="J364">
            <v>5</v>
          </cell>
          <cell r="K364">
            <v>4</v>
          </cell>
          <cell r="M364">
            <v>-1</v>
          </cell>
          <cell r="N364">
            <v>-3730</v>
          </cell>
        </row>
        <row r="365">
          <cell r="B365" t="str">
            <v>GLTP500</v>
          </cell>
          <cell r="C365">
            <v>2</v>
          </cell>
          <cell r="D365" t="str">
            <v>02-03-2022</v>
          </cell>
          <cell r="E365" t="str">
            <v>DAYANANDA A, N</v>
          </cell>
          <cell r="F365" t="str">
            <v>S/O LATE NANJAPPA
BASAVESHWARANAGARA</v>
          </cell>
          <cell r="G365" t="str">
            <v>BASAVESHWARANAGARA</v>
          </cell>
          <cell r="H365">
            <v>157</v>
          </cell>
          <cell r="I365">
            <v>176</v>
          </cell>
          <cell r="J365">
            <v>19</v>
          </cell>
          <cell r="K365">
            <v>4</v>
          </cell>
          <cell r="M365">
            <v>-2</v>
          </cell>
          <cell r="N365">
            <v>-7460</v>
          </cell>
        </row>
        <row r="366">
          <cell r="B366" t="str">
            <v>GLTP501</v>
          </cell>
          <cell r="C366">
            <v>1</v>
          </cell>
          <cell r="D366" t="str">
            <v>02-03-2022</v>
          </cell>
          <cell r="E366" t="str">
            <v xml:space="preserve">S YOGANNA </v>
          </cell>
          <cell r="F366" t="str">
            <v>S/O SIDDEGOWDA
UDDUR</v>
          </cell>
          <cell r="G366" t="str">
            <v>UDHUR URL</v>
          </cell>
          <cell r="H366">
            <v>186</v>
          </cell>
          <cell r="I366">
            <v>212</v>
          </cell>
          <cell r="J366">
            <v>26</v>
          </cell>
          <cell r="K366">
            <v>4</v>
          </cell>
          <cell r="M366">
            <v>-1</v>
          </cell>
          <cell r="N366">
            <v>-3730</v>
          </cell>
        </row>
        <row r="367">
          <cell r="B367" t="str">
            <v>GLTP502</v>
          </cell>
          <cell r="C367">
            <v>2</v>
          </cell>
          <cell r="D367" t="str">
            <v>03-03-2022</v>
          </cell>
          <cell r="E367" t="str">
            <v>KAVISHKUMAR P U</v>
          </cell>
          <cell r="F367" t="str">
            <v>S/O VISHWAMURTHY 
BASAVESHWARA NAGARA</v>
          </cell>
          <cell r="G367" t="str">
            <v>BASAVESHVARANAGARA</v>
          </cell>
          <cell r="H367">
            <v>3</v>
          </cell>
          <cell r="I367">
            <v>31</v>
          </cell>
          <cell r="J367">
            <v>28</v>
          </cell>
          <cell r="K367">
            <v>4</v>
          </cell>
          <cell r="L367">
            <v>3.5</v>
          </cell>
          <cell r="M367">
            <v>1.5</v>
          </cell>
          <cell r="N367">
            <v>-7460</v>
          </cell>
        </row>
        <row r="368">
          <cell r="B368" t="str">
            <v>GLTP503</v>
          </cell>
          <cell r="C368">
            <v>2</v>
          </cell>
          <cell r="D368" t="str">
            <v>03-03-2022</v>
          </cell>
          <cell r="E368" t="str">
            <v>SWAMYA  H N</v>
          </cell>
          <cell r="F368" t="str">
            <v>S/O NAGARAJA
YAREHALLI</v>
          </cell>
          <cell r="G368" t="str">
            <v>ASHOKANAGARA</v>
          </cell>
          <cell r="H368">
            <v>321</v>
          </cell>
          <cell r="I368">
            <v>349</v>
          </cell>
          <cell r="J368">
            <v>28</v>
          </cell>
          <cell r="K368">
            <v>4</v>
          </cell>
          <cell r="M368">
            <v>-2</v>
          </cell>
          <cell r="N368">
            <v>-7460</v>
          </cell>
        </row>
        <row r="369">
          <cell r="B369" t="str">
            <v>gltp504</v>
          </cell>
          <cell r="C369">
            <v>1</v>
          </cell>
          <cell r="D369" t="str">
            <v>10-03-2022</v>
          </cell>
          <cell r="E369" t="str">
            <v>Devarajegowda</v>
          </cell>
          <cell r="F369" t="str">
            <v>s/o Veeregowda
Manachanahalli</v>
          </cell>
          <cell r="G369" t="str">
            <v>manachanahalli</v>
          </cell>
          <cell r="H369">
            <v>30</v>
          </cell>
          <cell r="I369">
            <v>37</v>
          </cell>
          <cell r="J369">
            <v>7</v>
          </cell>
          <cell r="K369">
            <v>5</v>
          </cell>
          <cell r="M369">
            <v>-1</v>
          </cell>
          <cell r="N369">
            <v>0</v>
          </cell>
        </row>
        <row r="370">
          <cell r="B370" t="str">
            <v>GLTP505</v>
          </cell>
          <cell r="C370">
            <v>2</v>
          </cell>
          <cell r="D370" t="str">
            <v>10-03-2022</v>
          </cell>
          <cell r="E370" t="str">
            <v>KUSUMA</v>
          </cell>
          <cell r="F370" t="str">
            <v>W/O MANJEGOWDA
MANACHANAHALLI</v>
          </cell>
          <cell r="G370" t="str">
            <v>MANACHANAHALLI</v>
          </cell>
          <cell r="H370">
            <v>56</v>
          </cell>
          <cell r="I370">
            <v>56</v>
          </cell>
          <cell r="J370">
            <v>0</v>
          </cell>
          <cell r="K370">
            <v>4</v>
          </cell>
          <cell r="M370">
            <v>-2</v>
          </cell>
          <cell r="N370">
            <v>-7460</v>
          </cell>
        </row>
        <row r="371">
          <cell r="B371" t="str">
            <v>GLTP506</v>
          </cell>
          <cell r="C371">
            <v>1</v>
          </cell>
          <cell r="D371" t="str">
            <v>20-03-2022</v>
          </cell>
          <cell r="E371" t="str">
            <v>GIDDEGOWDA</v>
          </cell>
          <cell r="F371" t="str">
            <v>S/O VENKATEGOWDA
HOOVINAHALLI KOPPALU</v>
          </cell>
          <cell r="G371" t="str">
            <v>HOOVINAHALLI KOPPALU</v>
          </cell>
          <cell r="H371">
            <v>988</v>
          </cell>
          <cell r="I371">
            <v>1184</v>
          </cell>
          <cell r="J371">
            <v>196</v>
          </cell>
          <cell r="K371">
            <v>4</v>
          </cell>
          <cell r="L371">
            <v>1.75</v>
          </cell>
          <cell r="M371">
            <v>0.75</v>
          </cell>
          <cell r="N371">
            <v>-3730</v>
          </cell>
        </row>
        <row r="372">
          <cell r="B372" t="str">
            <v>GLTP507</v>
          </cell>
          <cell r="C372">
            <v>1</v>
          </cell>
          <cell r="D372" t="str">
            <v>20-03-2022</v>
          </cell>
          <cell r="E372" t="str">
            <v>JAVAREGOWDA</v>
          </cell>
          <cell r="F372" t="str">
            <v>S/O VENKATEGOWDA
HOOVINAHALLIKAVAL</v>
          </cell>
          <cell r="G372" t="str">
            <v>MANACHANAHALLI</v>
          </cell>
          <cell r="H372">
            <v>55</v>
          </cell>
          <cell r="I372">
            <v>61</v>
          </cell>
          <cell r="J372">
            <v>6</v>
          </cell>
          <cell r="K372">
            <v>4</v>
          </cell>
          <cell r="M372">
            <v>-1</v>
          </cell>
          <cell r="N372">
            <v>-3730</v>
          </cell>
        </row>
        <row r="373">
          <cell r="B373" t="str">
            <v>GLTP508</v>
          </cell>
          <cell r="C373">
            <v>2</v>
          </cell>
          <cell r="D373" t="str">
            <v>20-03-2022</v>
          </cell>
          <cell r="E373" t="str">
            <v>G P JAYANTH</v>
          </cell>
          <cell r="F373" t="str">
            <v>S/O PONNAPPA 
BASAVESHWARANAGARA</v>
          </cell>
          <cell r="G373" t="str">
            <v>BASAVESHWARANAGARA</v>
          </cell>
          <cell r="H373">
            <v>186</v>
          </cell>
          <cell r="I373">
            <v>221</v>
          </cell>
          <cell r="J373">
            <v>35</v>
          </cell>
          <cell r="K373">
            <v>4</v>
          </cell>
          <cell r="L373">
            <v>2.5</v>
          </cell>
          <cell r="M373">
            <v>0.5</v>
          </cell>
          <cell r="N373">
            <v>-7460</v>
          </cell>
        </row>
        <row r="374">
          <cell r="B374" t="str">
            <v>GLTP509</v>
          </cell>
          <cell r="C374">
            <v>1</v>
          </cell>
          <cell r="D374" t="str">
            <v>25-03-2022</v>
          </cell>
          <cell r="E374" t="str">
            <v>NAGENDRA PRASAD</v>
          </cell>
          <cell r="F374" t="str">
            <v>S/O SWAMY
GUDDENAHALLI KOPPALU</v>
          </cell>
          <cell r="G374" t="str">
            <v>GUDDENAHALLI</v>
          </cell>
          <cell r="H374">
            <v>78</v>
          </cell>
          <cell r="I374">
            <v>81</v>
          </cell>
          <cell r="J374">
            <v>3</v>
          </cell>
          <cell r="K374">
            <v>5</v>
          </cell>
          <cell r="L374">
            <v>1.86</v>
          </cell>
          <cell r="M374">
            <v>0.8600000000000001</v>
          </cell>
          <cell r="N374">
            <v>-3730</v>
          </cell>
        </row>
        <row r="375">
          <cell r="B375" t="str">
            <v>GLTP51</v>
          </cell>
          <cell r="D375" t="str">
            <v>21/10/2015</v>
          </cell>
          <cell r="E375" t="str">
            <v>SANNASWAMY</v>
          </cell>
          <cell r="F375" t="str">
            <v>S/O MALLE GOWDA</v>
          </cell>
        </row>
        <row r="376">
          <cell r="B376" t="str">
            <v>GLTP510</v>
          </cell>
          <cell r="C376">
            <v>2</v>
          </cell>
          <cell r="D376" t="str">
            <v>28-03-2022</v>
          </cell>
          <cell r="E376" t="str">
            <v>B H LOKESH</v>
          </cell>
          <cell r="F376" t="str">
            <v>S/O HONNEGOWDA
MANACHANAHALLI</v>
          </cell>
          <cell r="G376" t="str">
            <v>MANICHANAHALLI</v>
          </cell>
          <cell r="H376">
            <v>97</v>
          </cell>
          <cell r="I376">
            <v>120</v>
          </cell>
          <cell r="J376">
            <v>23</v>
          </cell>
          <cell r="K376">
            <v>4</v>
          </cell>
          <cell r="M376">
            <v>-2</v>
          </cell>
          <cell r="N376">
            <v>-7460</v>
          </cell>
        </row>
        <row r="377">
          <cell r="B377" t="str">
            <v>GLTP511</v>
          </cell>
          <cell r="C377">
            <v>2</v>
          </cell>
          <cell r="D377" t="str">
            <v>20-04-2022</v>
          </cell>
          <cell r="E377" t="str">
            <v>SUBBAIAH P</v>
          </cell>
          <cell r="F377" t="str">
            <v>S/O PAPAIAH, ANUGRAHA BADAVANE YAREHALLI</v>
          </cell>
          <cell r="G377" t="str">
            <v>BELUR ROAD L YAREHALLI</v>
          </cell>
          <cell r="H377">
            <v>91</v>
          </cell>
          <cell r="I377">
            <v>107</v>
          </cell>
          <cell r="J377">
            <v>16</v>
          </cell>
          <cell r="K377">
            <v>4</v>
          </cell>
          <cell r="M377">
            <v>-2</v>
          </cell>
          <cell r="N377">
            <v>-7460</v>
          </cell>
        </row>
        <row r="378">
          <cell r="B378" t="str">
            <v>GLTP512</v>
          </cell>
          <cell r="C378">
            <v>1</v>
          </cell>
          <cell r="D378" t="str">
            <v>20-04-2022</v>
          </cell>
          <cell r="E378" t="str">
            <v>SANNAPAPPAIAH</v>
          </cell>
          <cell r="F378" t="str">
            <v>S/O UYYALEGOWDA, UDDURU</v>
          </cell>
          <cell r="G378" t="str">
            <v>UDHUR URL</v>
          </cell>
          <cell r="H378">
            <v>4</v>
          </cell>
          <cell r="I378">
            <v>4</v>
          </cell>
          <cell r="J378">
            <v>0</v>
          </cell>
          <cell r="K378">
            <v>4</v>
          </cell>
          <cell r="M378">
            <v>-1</v>
          </cell>
          <cell r="N378">
            <v>-3730</v>
          </cell>
        </row>
        <row r="379">
          <cell r="B379" t="str">
            <v>GLTP513</v>
          </cell>
          <cell r="C379">
            <v>2</v>
          </cell>
          <cell r="D379" t="str">
            <v>20-04-2022</v>
          </cell>
          <cell r="E379" t="str">
            <v>SHRIDEVITHONDINA VAR</v>
          </cell>
          <cell r="F379" t="str">
            <v>W/O SHANTHAKUMARA, BASAVESHARA NAGARA</v>
          </cell>
          <cell r="G379" t="str">
            <v>BASAWESHVARANAGARA</v>
          </cell>
          <cell r="H379">
            <v>135</v>
          </cell>
          <cell r="I379">
            <v>180</v>
          </cell>
          <cell r="J379">
            <v>45</v>
          </cell>
          <cell r="K379">
            <v>4</v>
          </cell>
          <cell r="L379">
            <v>3.32</v>
          </cell>
          <cell r="M379">
            <v>1.3199999999999998</v>
          </cell>
          <cell r="N379">
            <v>-7460</v>
          </cell>
        </row>
        <row r="380">
          <cell r="B380" t="str">
            <v>GLTP514</v>
          </cell>
          <cell r="C380">
            <v>2</v>
          </cell>
          <cell r="D380" t="str">
            <v>20-04-2022</v>
          </cell>
          <cell r="E380" t="str">
            <v>MUKESH KUMAR H D</v>
          </cell>
          <cell r="F380" t="str">
            <v>S/O DHARMALINGA, ASHOKA NAGARA, GUDDENAHALLI</v>
          </cell>
          <cell r="G380" t="str">
            <v>ASHOKA NAGARA</v>
          </cell>
          <cell r="H380">
            <v>25</v>
          </cell>
          <cell r="I380">
            <v>26</v>
          </cell>
          <cell r="J380">
            <v>1</v>
          </cell>
          <cell r="K380">
            <v>4</v>
          </cell>
          <cell r="L380">
            <v>2.75</v>
          </cell>
          <cell r="M380">
            <v>0.75</v>
          </cell>
          <cell r="N380">
            <v>-7460</v>
          </cell>
        </row>
        <row r="381">
          <cell r="B381" t="str">
            <v>GLTP515</v>
          </cell>
          <cell r="C381">
            <v>2</v>
          </cell>
          <cell r="D381" t="str">
            <v>20-04-2022</v>
          </cell>
          <cell r="E381" t="str">
            <v>BASAVARAJU</v>
          </cell>
          <cell r="F381" t="str">
            <v>S/O NINGEGOWDA, YAREHALLI,GUDDENAHALLI</v>
          </cell>
          <cell r="G381" t="str">
            <v>ASHOKANAGARA</v>
          </cell>
          <cell r="H381">
            <v>137</v>
          </cell>
          <cell r="I381">
            <v>170</v>
          </cell>
          <cell r="J381">
            <v>33</v>
          </cell>
          <cell r="K381">
            <v>4</v>
          </cell>
          <cell r="M381">
            <v>-2</v>
          </cell>
          <cell r="N381">
            <v>-7460</v>
          </cell>
        </row>
        <row r="382">
          <cell r="B382" t="str">
            <v>GLTP516</v>
          </cell>
          <cell r="C382">
            <v>2</v>
          </cell>
          <cell r="D382" t="str">
            <v>20-04-2022</v>
          </cell>
          <cell r="E382" t="str">
            <v>SATHIS S E</v>
          </cell>
          <cell r="F382" t="str">
            <v>S/O ERASHETTY, MANACHANAHALLI</v>
          </cell>
          <cell r="G382" t="str">
            <v>MANICHANA HALLI</v>
          </cell>
          <cell r="H382">
            <v>209</v>
          </cell>
          <cell r="I382">
            <v>227</v>
          </cell>
          <cell r="J382">
            <v>18</v>
          </cell>
          <cell r="K382">
            <v>4</v>
          </cell>
          <cell r="M382">
            <v>-2</v>
          </cell>
          <cell r="N382">
            <v>-7460</v>
          </cell>
        </row>
        <row r="383">
          <cell r="B383" t="str">
            <v>GLTP517</v>
          </cell>
          <cell r="C383">
            <v>1</v>
          </cell>
          <cell r="D383" t="str">
            <v>20-04-2022</v>
          </cell>
          <cell r="E383" t="str">
            <v>K A RAMESH</v>
          </cell>
          <cell r="F383" t="str">
            <v>KK APPANNA SWAMY, HOOVINAHALLI KAVALU</v>
          </cell>
          <cell r="G383" t="str">
            <v>HOOVINAHALLI KAVALU</v>
          </cell>
          <cell r="H383">
            <v>228</v>
          </cell>
          <cell r="I383">
            <v>257</v>
          </cell>
          <cell r="J383">
            <v>29</v>
          </cell>
          <cell r="K383">
            <v>4</v>
          </cell>
          <cell r="M383">
            <v>-1</v>
          </cell>
          <cell r="N383">
            <v>-3730</v>
          </cell>
        </row>
        <row r="384">
          <cell r="B384" t="str">
            <v>GLTP518</v>
          </cell>
          <cell r="C384">
            <v>2</v>
          </cell>
          <cell r="D384" t="str">
            <v>28-04-2022</v>
          </cell>
          <cell r="E384" t="str">
            <v>SATHEESH HS</v>
          </cell>
          <cell r="F384" t="str">
            <v>S/O SHIVARUDRE GOWDA, ASHOKA NAGARA, GUDDENAHALLI</v>
          </cell>
          <cell r="G384" t="str">
            <v>GUDDENAHALLI</v>
          </cell>
          <cell r="H384">
            <v>75</v>
          </cell>
          <cell r="I384">
            <v>86</v>
          </cell>
          <cell r="J384">
            <v>11</v>
          </cell>
          <cell r="K384">
            <v>4</v>
          </cell>
          <cell r="M384">
            <v>-2</v>
          </cell>
          <cell r="N384">
            <v>-7460</v>
          </cell>
        </row>
        <row r="385">
          <cell r="B385" t="str">
            <v>GLTP519</v>
          </cell>
          <cell r="C385">
            <v>2</v>
          </cell>
          <cell r="D385" t="str">
            <v>28-04-2022</v>
          </cell>
          <cell r="E385" t="str">
            <v>ROOPA</v>
          </cell>
          <cell r="F385" t="str">
            <v>W/O ANAND MANACHANAHALLI, BASAVESHVARA NAGARA</v>
          </cell>
          <cell r="G385" t="str">
            <v>MANACHANAHALLI</v>
          </cell>
          <cell r="H385">
            <v>72</v>
          </cell>
          <cell r="I385">
            <v>101</v>
          </cell>
          <cell r="J385">
            <v>29</v>
          </cell>
          <cell r="K385">
            <v>4</v>
          </cell>
          <cell r="M385">
            <v>-2</v>
          </cell>
          <cell r="N385">
            <v>-7460</v>
          </cell>
        </row>
        <row r="386">
          <cell r="B386" t="str">
            <v>GLTP520</v>
          </cell>
          <cell r="C386">
            <v>2</v>
          </cell>
          <cell r="D386" t="str">
            <v>28-04-2022</v>
          </cell>
          <cell r="E386" t="str">
            <v>RAJEGOWDA</v>
          </cell>
          <cell r="F386" t="str">
            <v>S/O JHINNEGOWDA, UDDHUR BAYPAS</v>
          </cell>
          <cell r="G386" t="str">
            <v>UDDURU</v>
          </cell>
          <cell r="H386">
            <v>574</v>
          </cell>
          <cell r="I386">
            <v>640</v>
          </cell>
          <cell r="J386">
            <v>66</v>
          </cell>
          <cell r="K386">
            <v>4</v>
          </cell>
          <cell r="M386">
            <v>-2</v>
          </cell>
          <cell r="N386">
            <v>-7460</v>
          </cell>
        </row>
        <row r="387">
          <cell r="B387" t="str">
            <v>GLTP521</v>
          </cell>
          <cell r="C387">
            <v>2</v>
          </cell>
          <cell r="D387" t="str">
            <v>05-05-2022</v>
          </cell>
          <cell r="E387" t="str">
            <v>PRAVEEN I H</v>
          </cell>
          <cell r="F387" t="str">
            <v>S/O HONNEGOWDA, MANACHANAHALLI</v>
          </cell>
          <cell r="G387" t="str">
            <v>MANICHANA HALLI MNL</v>
          </cell>
          <cell r="H387">
            <v>166</v>
          </cell>
          <cell r="I387">
            <v>207</v>
          </cell>
          <cell r="J387">
            <v>41</v>
          </cell>
          <cell r="K387">
            <v>4</v>
          </cell>
          <cell r="M387">
            <v>-2</v>
          </cell>
          <cell r="N387">
            <v>-7460</v>
          </cell>
        </row>
        <row r="388">
          <cell r="B388" t="str">
            <v>GLTP522</v>
          </cell>
          <cell r="C388">
            <v>2</v>
          </cell>
          <cell r="H388">
            <v>74</v>
          </cell>
          <cell r="I388">
            <v>96</v>
          </cell>
          <cell r="J388">
            <v>22</v>
          </cell>
          <cell r="K388">
            <v>4</v>
          </cell>
          <cell r="L388">
            <v>2.5</v>
          </cell>
          <cell r="M388">
            <v>0.5</v>
          </cell>
          <cell r="N388">
            <v>-7460</v>
          </cell>
        </row>
        <row r="389">
          <cell r="B389" t="str">
            <v>GLTP523</v>
          </cell>
          <cell r="C389">
            <v>2</v>
          </cell>
          <cell r="H389">
            <v>52</v>
          </cell>
          <cell r="I389">
            <v>70</v>
          </cell>
          <cell r="J389">
            <v>18</v>
          </cell>
          <cell r="K389">
            <v>4</v>
          </cell>
          <cell r="M389">
            <v>-2</v>
          </cell>
          <cell r="N389">
            <v>-7460</v>
          </cell>
        </row>
        <row r="390">
          <cell r="B390" t="str">
            <v>GLTP524</v>
          </cell>
          <cell r="C390">
            <v>2</v>
          </cell>
          <cell r="H390">
            <v>2110</v>
          </cell>
          <cell r="I390">
            <v>2192</v>
          </cell>
          <cell r="J390">
            <v>82</v>
          </cell>
          <cell r="K390">
            <v>4</v>
          </cell>
          <cell r="L390">
            <v>2</v>
          </cell>
          <cell r="M390">
            <v>0</v>
          </cell>
          <cell r="N390">
            <v>-7460</v>
          </cell>
        </row>
        <row r="391">
          <cell r="B391" t="str">
            <v>GLTP525</v>
          </cell>
          <cell r="C391">
            <v>2</v>
          </cell>
          <cell r="H391">
            <v>66</v>
          </cell>
          <cell r="I391">
            <v>78</v>
          </cell>
          <cell r="J391">
            <v>12</v>
          </cell>
          <cell r="K391">
            <v>4</v>
          </cell>
          <cell r="M391">
            <v>-2</v>
          </cell>
          <cell r="N391">
            <v>-7460</v>
          </cell>
        </row>
        <row r="392">
          <cell r="B392" t="str">
            <v>GLTP526</v>
          </cell>
          <cell r="C392">
            <v>5</v>
          </cell>
          <cell r="H392">
            <v>2256</v>
          </cell>
          <cell r="I392">
            <v>3209</v>
          </cell>
          <cell r="J392">
            <v>953</v>
          </cell>
          <cell r="K392">
            <v>4</v>
          </cell>
          <cell r="M392">
            <v>-5</v>
          </cell>
          <cell r="N392">
            <v>-18650</v>
          </cell>
        </row>
        <row r="393">
          <cell r="B393" t="str">
            <v>GLTP527</v>
          </cell>
          <cell r="C393">
            <v>2</v>
          </cell>
          <cell r="H393">
            <v>38</v>
          </cell>
          <cell r="I393">
            <v>53</v>
          </cell>
          <cell r="J393">
            <v>15</v>
          </cell>
          <cell r="K393">
            <v>4</v>
          </cell>
          <cell r="M393">
            <v>-2</v>
          </cell>
          <cell r="N393">
            <v>-7460</v>
          </cell>
        </row>
        <row r="394">
          <cell r="B394" t="str">
            <v>GLTP528</v>
          </cell>
          <cell r="C394">
            <v>1</v>
          </cell>
          <cell r="H394">
            <v>58</v>
          </cell>
          <cell r="I394">
            <v>72</v>
          </cell>
          <cell r="J394">
            <v>14</v>
          </cell>
          <cell r="K394">
            <v>4</v>
          </cell>
          <cell r="M394">
            <v>-1</v>
          </cell>
          <cell r="N394">
            <v>-3730</v>
          </cell>
        </row>
        <row r="395">
          <cell r="B395" t="str">
            <v>GLTP529</v>
          </cell>
          <cell r="C395">
            <v>5</v>
          </cell>
          <cell r="H395">
            <v>6858</v>
          </cell>
          <cell r="I395">
            <v>7022</v>
          </cell>
          <cell r="J395">
            <v>164</v>
          </cell>
          <cell r="K395">
            <v>4</v>
          </cell>
          <cell r="M395">
            <v>-5</v>
          </cell>
          <cell r="N395">
            <v>-18650</v>
          </cell>
        </row>
        <row r="396">
          <cell r="B396" t="str">
            <v>GLTP530</v>
          </cell>
          <cell r="C396">
            <v>2</v>
          </cell>
          <cell r="H396">
            <v>58</v>
          </cell>
          <cell r="I396">
            <v>87</v>
          </cell>
          <cell r="J396">
            <v>29</v>
          </cell>
          <cell r="K396">
            <v>4</v>
          </cell>
          <cell r="M396">
            <v>-2</v>
          </cell>
          <cell r="N396">
            <v>-7460</v>
          </cell>
        </row>
        <row r="397">
          <cell r="B397" t="str">
            <v>GLTP531</v>
          </cell>
          <cell r="C397">
            <v>2</v>
          </cell>
          <cell r="H397">
            <v>14</v>
          </cell>
          <cell r="I397">
            <v>15</v>
          </cell>
          <cell r="J397">
            <v>1</v>
          </cell>
          <cell r="K397">
            <v>2</v>
          </cell>
          <cell r="M397">
            <v>-2</v>
          </cell>
          <cell r="N397">
            <v>-7460</v>
          </cell>
        </row>
        <row r="398">
          <cell r="B398" t="str">
            <v>GLTP532</v>
          </cell>
          <cell r="C398">
            <v>2</v>
          </cell>
          <cell r="H398">
            <v>56</v>
          </cell>
          <cell r="I398">
            <v>86</v>
          </cell>
          <cell r="J398">
            <v>30</v>
          </cell>
          <cell r="K398">
            <v>4</v>
          </cell>
          <cell r="M398">
            <v>-2</v>
          </cell>
          <cell r="N398">
            <v>-7460</v>
          </cell>
        </row>
        <row r="399">
          <cell r="B399" t="str">
            <v>GLTP533</v>
          </cell>
          <cell r="C399">
            <v>2</v>
          </cell>
          <cell r="D399" t="str">
            <v>25-05-2022</v>
          </cell>
          <cell r="E399" t="str">
            <v>SANNASWAMY</v>
          </cell>
          <cell r="F399" t="str">
            <v>HOOVINAHALLI KAVALU</v>
          </cell>
          <cell r="G399" t="str">
            <v>KORAHALLI</v>
          </cell>
          <cell r="H399">
            <v>148</v>
          </cell>
          <cell r="I399">
            <v>148</v>
          </cell>
          <cell r="J399">
            <v>0</v>
          </cell>
          <cell r="K399">
            <v>3</v>
          </cell>
          <cell r="M399">
            <v>-2</v>
          </cell>
          <cell r="N399">
            <v>-7460</v>
          </cell>
        </row>
        <row r="400">
          <cell r="B400" t="str">
            <v>GLTP534</v>
          </cell>
          <cell r="C400">
            <v>2</v>
          </cell>
          <cell r="H400">
            <v>2</v>
          </cell>
          <cell r="I400">
            <v>6</v>
          </cell>
          <cell r="J400">
            <v>4</v>
          </cell>
          <cell r="K400">
            <v>4</v>
          </cell>
          <cell r="M400">
            <v>-2</v>
          </cell>
          <cell r="N400">
            <v>-7460</v>
          </cell>
        </row>
        <row r="401">
          <cell r="B401" t="str">
            <v>GLTP535</v>
          </cell>
          <cell r="C401">
            <v>2</v>
          </cell>
          <cell r="D401" t="str">
            <v>03-06-2022</v>
          </cell>
          <cell r="E401" t="str">
            <v>KESHAVAMURTHI  H B</v>
          </cell>
          <cell r="F401" t="str">
            <v>DEVARAYAPATTANA</v>
          </cell>
          <cell r="G401" t="str">
            <v>BASAVESHWARA NAGARA</v>
          </cell>
          <cell r="H401">
            <v>264</v>
          </cell>
          <cell r="I401">
            <v>273</v>
          </cell>
          <cell r="J401">
            <v>9</v>
          </cell>
          <cell r="K401">
            <v>5</v>
          </cell>
          <cell r="L401">
            <v>2.25</v>
          </cell>
          <cell r="M401">
            <v>0.25</v>
          </cell>
          <cell r="N401">
            <v>-7526</v>
          </cell>
        </row>
        <row r="402">
          <cell r="B402" t="str">
            <v>GLTP536</v>
          </cell>
          <cell r="C402">
            <v>2</v>
          </cell>
          <cell r="D402" t="str">
            <v>04-06-2022</v>
          </cell>
          <cell r="E402" t="str">
            <v>DEVARAJU</v>
          </cell>
          <cell r="F402" t="str">
            <v>GUDDENAHALLI</v>
          </cell>
          <cell r="G402" t="str">
            <v>ASHOKANAGARA GUDDENAHALLI</v>
          </cell>
          <cell r="H402">
            <v>30</v>
          </cell>
          <cell r="I402">
            <v>84</v>
          </cell>
          <cell r="J402">
            <v>54</v>
          </cell>
          <cell r="K402">
            <v>5</v>
          </cell>
          <cell r="L402">
            <v>2.5</v>
          </cell>
          <cell r="M402">
            <v>0.5</v>
          </cell>
          <cell r="N402">
            <v>-7526</v>
          </cell>
        </row>
        <row r="403">
          <cell r="B403" t="str">
            <v>GLTP537</v>
          </cell>
          <cell r="C403">
            <v>2</v>
          </cell>
          <cell r="H403">
            <v>0</v>
          </cell>
          <cell r="I403">
            <v>85</v>
          </cell>
          <cell r="J403">
            <v>85</v>
          </cell>
          <cell r="K403">
            <v>4</v>
          </cell>
          <cell r="L403">
            <v>2.25</v>
          </cell>
          <cell r="M403">
            <v>0.25</v>
          </cell>
          <cell r="N403">
            <v>-7526</v>
          </cell>
        </row>
        <row r="404">
          <cell r="B404" t="str">
            <v>GLTP538</v>
          </cell>
          <cell r="C404">
            <v>1</v>
          </cell>
          <cell r="D404" t="str">
            <v>15-06-2022</v>
          </cell>
          <cell r="E404" t="str">
            <v>CHANNAMMA</v>
          </cell>
          <cell r="F404" t="str">
            <v>MANACHINAHALLI</v>
          </cell>
          <cell r="G404" t="str">
            <v>MANACHANAHALLI</v>
          </cell>
          <cell r="H404">
            <v>13</v>
          </cell>
          <cell r="I404">
            <v>19</v>
          </cell>
          <cell r="J404">
            <v>6</v>
          </cell>
          <cell r="K404">
            <v>4</v>
          </cell>
          <cell r="M404">
            <v>-1</v>
          </cell>
          <cell r="N404">
            <v>-3730</v>
          </cell>
        </row>
        <row r="405">
          <cell r="B405" t="str">
            <v>GLTP539</v>
          </cell>
          <cell r="C405">
            <v>2</v>
          </cell>
          <cell r="D405" t="str">
            <v>17-06-2022</v>
          </cell>
          <cell r="E405" t="str">
            <v>KARTHIK B</v>
          </cell>
          <cell r="F405" t="str">
            <v>YAREHALLI</v>
          </cell>
          <cell r="G405" t="str">
            <v>MANICHANA HALLI MNL</v>
          </cell>
          <cell r="H405">
            <v>77</v>
          </cell>
          <cell r="I405">
            <v>111</v>
          </cell>
          <cell r="J405">
            <v>34</v>
          </cell>
          <cell r="K405">
            <v>5</v>
          </cell>
          <cell r="M405">
            <v>-2</v>
          </cell>
          <cell r="N405">
            <v>-7526</v>
          </cell>
        </row>
        <row r="406">
          <cell r="B406" t="str">
            <v>GLTP540</v>
          </cell>
          <cell r="C406">
            <v>2</v>
          </cell>
          <cell r="D406" t="str">
            <v>21-06-2022</v>
          </cell>
          <cell r="E406" t="str">
            <v>N M BASAVARAJA</v>
          </cell>
          <cell r="F406" t="str">
            <v>BASAVESHWARA NAGARA</v>
          </cell>
          <cell r="G406" t="str">
            <v>BASAVESWARANAGARA</v>
          </cell>
          <cell r="H406">
            <v>0</v>
          </cell>
          <cell r="I406">
            <v>52</v>
          </cell>
          <cell r="J406">
            <v>52</v>
          </cell>
          <cell r="K406">
            <v>4</v>
          </cell>
          <cell r="M406">
            <v>-2</v>
          </cell>
          <cell r="N406">
            <v>-7526</v>
          </cell>
        </row>
        <row r="407">
          <cell r="B407" t="str">
            <v>GLTP541</v>
          </cell>
          <cell r="C407">
            <v>1</v>
          </cell>
          <cell r="D407" t="str">
            <v>21-06-2022</v>
          </cell>
          <cell r="E407" t="str">
            <v>YASHAVANTHA</v>
          </cell>
          <cell r="F407" t="str">
            <v>UDDURU</v>
          </cell>
          <cell r="G407" t="str">
            <v>MANICHANA HALLI MNL</v>
          </cell>
          <cell r="H407">
            <v>10</v>
          </cell>
          <cell r="I407">
            <v>16</v>
          </cell>
          <cell r="J407">
            <v>6</v>
          </cell>
          <cell r="K407">
            <v>4</v>
          </cell>
          <cell r="M407">
            <v>-1</v>
          </cell>
          <cell r="N407">
            <v>-3763</v>
          </cell>
        </row>
        <row r="408">
          <cell r="B408" t="str">
            <v>GLTP542</v>
          </cell>
          <cell r="C408">
            <v>1</v>
          </cell>
          <cell r="D408" t="str">
            <v>21-06-2022</v>
          </cell>
          <cell r="E408" t="str">
            <v>NAGENDRA</v>
          </cell>
          <cell r="F408" t="str">
            <v>MANACHANAHALLI</v>
          </cell>
          <cell r="G408" t="str">
            <v>GUDDENAHALLI</v>
          </cell>
          <cell r="H408">
            <v>153</v>
          </cell>
          <cell r="I408">
            <v>162</v>
          </cell>
          <cell r="J408">
            <v>9</v>
          </cell>
          <cell r="K408">
            <v>4</v>
          </cell>
          <cell r="L408">
            <v>1.25</v>
          </cell>
          <cell r="M408">
            <v>0.25</v>
          </cell>
          <cell r="N408">
            <v>-3763</v>
          </cell>
        </row>
        <row r="409">
          <cell r="B409" t="str">
            <v>GLTP543</v>
          </cell>
          <cell r="C409">
            <v>1</v>
          </cell>
          <cell r="D409" t="str">
            <v>04-07-2022</v>
          </cell>
          <cell r="E409" t="str">
            <v>MALALI GOWDA</v>
          </cell>
          <cell r="F409" t="str">
            <v>UDDURU</v>
          </cell>
          <cell r="G409" t="str">
            <v>MANICHANA HALLI MNL</v>
          </cell>
          <cell r="H409">
            <v>315</v>
          </cell>
          <cell r="I409">
            <v>324</v>
          </cell>
          <cell r="J409">
            <v>9</v>
          </cell>
          <cell r="K409">
            <v>2</v>
          </cell>
          <cell r="M409">
            <v>-1</v>
          </cell>
          <cell r="N409">
            <v>-3763</v>
          </cell>
        </row>
        <row r="410">
          <cell r="B410" t="str">
            <v>GLTP544</v>
          </cell>
          <cell r="C410">
            <v>5</v>
          </cell>
          <cell r="D410" t="str">
            <v>06-07-2022</v>
          </cell>
          <cell r="E410" t="str">
            <v>COMMISSIONER</v>
          </cell>
          <cell r="F410" t="str">
            <v>HOOVINAHALLI KAVALU</v>
          </cell>
          <cell r="G410" t="str">
            <v>MANICHANA HALLI MNL</v>
          </cell>
          <cell r="H410">
            <v>18803</v>
          </cell>
          <cell r="I410">
            <v>19095</v>
          </cell>
          <cell r="J410">
            <v>292</v>
          </cell>
          <cell r="K410">
            <v>4</v>
          </cell>
          <cell r="M410">
            <v>-5</v>
          </cell>
          <cell r="N410">
            <v>-18816</v>
          </cell>
        </row>
        <row r="411">
          <cell r="B411" t="str">
            <v>GLTP545</v>
          </cell>
          <cell r="C411">
            <v>1</v>
          </cell>
          <cell r="D411" t="str">
            <v>11-07-2022</v>
          </cell>
          <cell r="E411" t="str">
            <v>LAKSHMEGOWDA</v>
          </cell>
          <cell r="F411" t="str">
            <v>UDDURU</v>
          </cell>
          <cell r="G411" t="str">
            <v>BELUR ROAD L</v>
          </cell>
          <cell r="H411">
            <v>7</v>
          </cell>
          <cell r="I411">
            <v>26</v>
          </cell>
          <cell r="J411">
            <v>19</v>
          </cell>
          <cell r="K411">
            <v>4</v>
          </cell>
          <cell r="M411">
            <v>-1</v>
          </cell>
          <cell r="N411">
            <v>-3763</v>
          </cell>
        </row>
        <row r="412">
          <cell r="B412" t="str">
            <v>GLTP546</v>
          </cell>
          <cell r="C412">
            <v>1</v>
          </cell>
          <cell r="D412" t="str">
            <v>11-07-2022</v>
          </cell>
          <cell r="E412" t="str">
            <v>H R RAVI</v>
          </cell>
          <cell r="F412" t="str">
            <v>HUVINAHALLIKAVALU</v>
          </cell>
          <cell r="G412" t="str">
            <v>HOVINAHALLI KAVALU</v>
          </cell>
          <cell r="H412">
            <v>0</v>
          </cell>
          <cell r="I412">
            <v>12</v>
          </cell>
          <cell r="J412">
            <v>12</v>
          </cell>
          <cell r="K412">
            <v>5</v>
          </cell>
          <cell r="M412">
            <v>-1</v>
          </cell>
          <cell r="N412">
            <v>-3763</v>
          </cell>
        </row>
        <row r="413">
          <cell r="B413" t="str">
            <v>GLTP547</v>
          </cell>
          <cell r="C413">
            <v>2</v>
          </cell>
          <cell r="D413" t="str">
            <v>11-07-2022</v>
          </cell>
          <cell r="E413" t="str">
            <v>H B ANANDA</v>
          </cell>
          <cell r="F413" t="str">
            <v>BASAVESHWARANAGARA</v>
          </cell>
          <cell r="G413" t="str">
            <v>BASAVESHWARA NAGARA</v>
          </cell>
          <cell r="H413">
            <v>4</v>
          </cell>
          <cell r="I413">
            <v>19</v>
          </cell>
          <cell r="J413">
            <v>15</v>
          </cell>
          <cell r="K413">
            <v>4</v>
          </cell>
          <cell r="M413">
            <v>-2</v>
          </cell>
          <cell r="N413">
            <v>-7526</v>
          </cell>
        </row>
        <row r="414">
          <cell r="B414" t="str">
            <v>GLTP548</v>
          </cell>
          <cell r="C414">
            <v>2</v>
          </cell>
          <cell r="D414" t="str">
            <v>12-07-2022</v>
          </cell>
          <cell r="E414" t="str">
            <v>RAMACHANDRA</v>
          </cell>
          <cell r="F414" t="str">
            <v>GUDDENAHALLI</v>
          </cell>
          <cell r="G414" t="str">
            <v>UDDURU</v>
          </cell>
          <cell r="H414">
            <v>90</v>
          </cell>
          <cell r="I414">
            <v>110</v>
          </cell>
          <cell r="J414">
            <v>20</v>
          </cell>
          <cell r="K414">
            <v>4</v>
          </cell>
          <cell r="M414">
            <v>-2</v>
          </cell>
          <cell r="N414">
            <v>-7526</v>
          </cell>
        </row>
        <row r="415">
          <cell r="B415" t="str">
            <v>GLTP549</v>
          </cell>
          <cell r="C415">
            <v>2</v>
          </cell>
          <cell r="H415">
            <v>32</v>
          </cell>
          <cell r="I415">
            <v>39</v>
          </cell>
          <cell r="J415">
            <v>7</v>
          </cell>
          <cell r="K415">
            <v>4</v>
          </cell>
          <cell r="M415">
            <v>-2</v>
          </cell>
          <cell r="N415">
            <v>-7526</v>
          </cell>
        </row>
        <row r="416">
          <cell r="B416" t="str">
            <v>GLTP550</v>
          </cell>
          <cell r="C416">
            <v>1</v>
          </cell>
          <cell r="H416">
            <v>6</v>
          </cell>
          <cell r="I416">
            <v>27</v>
          </cell>
          <cell r="J416">
            <v>21</v>
          </cell>
          <cell r="K416">
            <v>4</v>
          </cell>
          <cell r="M416">
            <v>-1</v>
          </cell>
          <cell r="N416">
            <v>-3763</v>
          </cell>
        </row>
        <row r="417">
          <cell r="B417" t="str">
            <v>GLTP551</v>
          </cell>
          <cell r="C417">
            <v>2</v>
          </cell>
          <cell r="H417">
            <v>252</v>
          </cell>
          <cell r="I417">
            <v>271</v>
          </cell>
          <cell r="J417">
            <v>19</v>
          </cell>
          <cell r="K417">
            <v>4</v>
          </cell>
          <cell r="M417">
            <v>-2</v>
          </cell>
          <cell r="N417">
            <v>-7526</v>
          </cell>
        </row>
        <row r="418">
          <cell r="B418" t="str">
            <v>GLTP552</v>
          </cell>
          <cell r="C418">
            <v>2</v>
          </cell>
          <cell r="H418">
            <v>36</v>
          </cell>
          <cell r="I418">
            <v>56</v>
          </cell>
          <cell r="J418">
            <v>20</v>
          </cell>
          <cell r="K418">
            <v>4</v>
          </cell>
          <cell r="M418">
            <v>-2</v>
          </cell>
          <cell r="N418">
            <v>-7526</v>
          </cell>
        </row>
        <row r="419">
          <cell r="B419" t="str">
            <v>GLTP553</v>
          </cell>
          <cell r="C419">
            <v>2</v>
          </cell>
          <cell r="H419">
            <v>0</v>
          </cell>
          <cell r="I419">
            <v>28</v>
          </cell>
          <cell r="J419">
            <v>28</v>
          </cell>
          <cell r="K419">
            <v>4</v>
          </cell>
          <cell r="M419">
            <v>-2</v>
          </cell>
          <cell r="N419">
            <v>-7526</v>
          </cell>
        </row>
        <row r="420">
          <cell r="B420" t="str">
            <v>GLTP554</v>
          </cell>
          <cell r="C420">
            <v>2</v>
          </cell>
          <cell r="H420">
            <v>3623</v>
          </cell>
          <cell r="I420">
            <v>3624</v>
          </cell>
          <cell r="J420">
            <v>1</v>
          </cell>
          <cell r="K420">
            <v>4</v>
          </cell>
          <cell r="M420">
            <v>-2</v>
          </cell>
          <cell r="N420">
            <v>-7526</v>
          </cell>
        </row>
        <row r="421">
          <cell r="B421" t="str">
            <v>GLTP555</v>
          </cell>
          <cell r="C421">
            <v>2</v>
          </cell>
          <cell r="H421">
            <v>190</v>
          </cell>
          <cell r="I421">
            <v>230</v>
          </cell>
          <cell r="J421">
            <v>40</v>
          </cell>
          <cell r="K421">
            <v>4</v>
          </cell>
          <cell r="L421">
            <v>2.5</v>
          </cell>
          <cell r="M421">
            <v>0.5</v>
          </cell>
          <cell r="N421">
            <v>-7526</v>
          </cell>
        </row>
        <row r="422">
          <cell r="B422" t="str">
            <v>GLTP556</v>
          </cell>
          <cell r="C422">
            <v>2</v>
          </cell>
          <cell r="H422">
            <v>21</v>
          </cell>
          <cell r="I422">
            <v>51</v>
          </cell>
          <cell r="J422">
            <v>30</v>
          </cell>
          <cell r="K422">
            <v>4</v>
          </cell>
          <cell r="L422">
            <v>2.5</v>
          </cell>
          <cell r="M422">
            <v>0.5</v>
          </cell>
          <cell r="N422">
            <v>-7526</v>
          </cell>
        </row>
        <row r="423">
          <cell r="B423" t="str">
            <v>GLTP557</v>
          </cell>
          <cell r="C423">
            <v>5</v>
          </cell>
          <cell r="H423">
            <v>20870</v>
          </cell>
          <cell r="I423">
            <v>21659</v>
          </cell>
          <cell r="J423">
            <v>789</v>
          </cell>
          <cell r="K423">
            <v>5</v>
          </cell>
          <cell r="M423">
            <v>-5</v>
          </cell>
          <cell r="N423">
            <v>-18815</v>
          </cell>
        </row>
        <row r="424">
          <cell r="B424" t="str">
            <v>GLTP558</v>
          </cell>
          <cell r="C424">
            <v>1</v>
          </cell>
          <cell r="H424">
            <v>132</v>
          </cell>
          <cell r="I424">
            <v>200</v>
          </cell>
          <cell r="J424">
            <v>68</v>
          </cell>
          <cell r="K424">
            <v>5</v>
          </cell>
          <cell r="L424">
            <v>1.5</v>
          </cell>
          <cell r="M424">
            <v>0.5</v>
          </cell>
          <cell r="N424">
            <v>-3763</v>
          </cell>
        </row>
        <row r="425">
          <cell r="B425" t="str">
            <v>GLTP559</v>
          </cell>
          <cell r="C425">
            <v>1</v>
          </cell>
          <cell r="H425">
            <v>24</v>
          </cell>
          <cell r="I425">
            <v>24</v>
          </cell>
          <cell r="J425">
            <v>0</v>
          </cell>
          <cell r="K425">
            <v>4</v>
          </cell>
          <cell r="M425">
            <v>-1</v>
          </cell>
          <cell r="N425">
            <v>-3763</v>
          </cell>
        </row>
        <row r="426">
          <cell r="B426" t="str">
            <v>GLTP560</v>
          </cell>
          <cell r="C426">
            <v>2</v>
          </cell>
          <cell r="H426">
            <v>107</v>
          </cell>
          <cell r="I426">
            <v>107</v>
          </cell>
          <cell r="J426">
            <v>0</v>
          </cell>
          <cell r="K426">
            <v>4</v>
          </cell>
          <cell r="M426">
            <v>-2</v>
          </cell>
          <cell r="N426">
            <v>-7526</v>
          </cell>
        </row>
        <row r="427">
          <cell r="B427" t="str">
            <v>GLTP561</v>
          </cell>
          <cell r="C427">
            <v>1</v>
          </cell>
          <cell r="H427">
            <v>4</v>
          </cell>
          <cell r="I427">
            <v>4</v>
          </cell>
          <cell r="J427">
            <v>0</v>
          </cell>
          <cell r="K427">
            <v>4</v>
          </cell>
          <cell r="M427">
            <v>-1</v>
          </cell>
          <cell r="N427">
            <v>-3763</v>
          </cell>
        </row>
        <row r="428">
          <cell r="B428" t="str">
            <v>GLTP562</v>
          </cell>
          <cell r="C428">
            <v>1</v>
          </cell>
          <cell r="H428">
            <v>0</v>
          </cell>
          <cell r="I428">
            <v>6</v>
          </cell>
          <cell r="J428">
            <v>6</v>
          </cell>
          <cell r="K428">
            <v>5</v>
          </cell>
          <cell r="M428">
            <v>-1</v>
          </cell>
          <cell r="N428">
            <v>-3763</v>
          </cell>
        </row>
        <row r="429">
          <cell r="B429" t="str">
            <v>GLTP563</v>
          </cell>
          <cell r="C429">
            <v>2</v>
          </cell>
          <cell r="H429">
            <v>2938</v>
          </cell>
          <cell r="I429">
            <v>3467</v>
          </cell>
          <cell r="J429">
            <v>529</v>
          </cell>
          <cell r="K429">
            <v>5</v>
          </cell>
          <cell r="L429">
            <v>2.5</v>
          </cell>
          <cell r="M429">
            <v>0.5</v>
          </cell>
          <cell r="N429">
            <v>-7526</v>
          </cell>
        </row>
        <row r="430">
          <cell r="B430" t="str">
            <v>GLTP564</v>
          </cell>
          <cell r="C430">
            <v>1</v>
          </cell>
          <cell r="H430">
            <v>780</v>
          </cell>
          <cell r="I430">
            <v>800</v>
          </cell>
          <cell r="J430">
            <v>20</v>
          </cell>
          <cell r="K430">
            <v>5</v>
          </cell>
          <cell r="L430">
            <v>2.5</v>
          </cell>
          <cell r="M430">
            <v>1.5</v>
          </cell>
          <cell r="N430">
            <v>-3763</v>
          </cell>
        </row>
        <row r="431">
          <cell r="B431" t="str">
            <v>GLTP565</v>
          </cell>
          <cell r="C431">
            <v>1</v>
          </cell>
          <cell r="H431">
            <v>674</v>
          </cell>
          <cell r="I431">
            <v>750</v>
          </cell>
          <cell r="J431">
            <v>76</v>
          </cell>
          <cell r="K431">
            <v>3</v>
          </cell>
          <cell r="L431">
            <v>4.54</v>
          </cell>
          <cell r="M431">
            <v>3.54</v>
          </cell>
        </row>
        <row r="432">
          <cell r="B432" t="str">
            <v>GLTP566</v>
          </cell>
          <cell r="C432">
            <v>2</v>
          </cell>
          <cell r="H432">
            <v>0</v>
          </cell>
          <cell r="I432">
            <v>40</v>
          </cell>
          <cell r="J432">
            <v>40</v>
          </cell>
          <cell r="K432">
            <v>5</v>
          </cell>
          <cell r="L432">
            <v>2.25</v>
          </cell>
          <cell r="M432">
            <v>0.25</v>
          </cell>
          <cell r="N432">
            <v>-7526</v>
          </cell>
        </row>
        <row r="433">
          <cell r="B433" t="str">
            <v>GLTP567</v>
          </cell>
          <cell r="C433">
            <v>1</v>
          </cell>
          <cell r="H433">
            <v>0</v>
          </cell>
          <cell r="I433">
            <v>5</v>
          </cell>
          <cell r="J433">
            <v>5</v>
          </cell>
          <cell r="K433">
            <v>5</v>
          </cell>
          <cell r="M433">
            <v>-1</v>
          </cell>
          <cell r="N433">
            <v>-3763</v>
          </cell>
        </row>
        <row r="434">
          <cell r="B434" t="str">
            <v>GLTP568</v>
          </cell>
          <cell r="C434">
            <v>1</v>
          </cell>
          <cell r="H434">
            <v>0</v>
          </cell>
          <cell r="I434">
            <v>2</v>
          </cell>
          <cell r="J434">
            <v>2</v>
          </cell>
          <cell r="K434">
            <v>5</v>
          </cell>
          <cell r="M434">
            <v>-1</v>
          </cell>
          <cell r="N434">
            <v>-3763</v>
          </cell>
        </row>
        <row r="435">
          <cell r="B435" t="str">
            <v>GLTP569</v>
          </cell>
          <cell r="C435">
            <v>2</v>
          </cell>
          <cell r="H435">
            <v>0</v>
          </cell>
          <cell r="I435">
            <v>51</v>
          </cell>
          <cell r="J435">
            <v>51</v>
          </cell>
          <cell r="K435">
            <v>4</v>
          </cell>
          <cell r="L435">
            <v>2.5</v>
          </cell>
          <cell r="M435">
            <v>0.5</v>
          </cell>
          <cell r="N435">
            <v>-7526</v>
          </cell>
        </row>
        <row r="436">
          <cell r="B436" t="str">
            <v>GLTP57</v>
          </cell>
          <cell r="D436" t="str">
            <v>10/12/2015</v>
          </cell>
          <cell r="E436" t="str">
            <v>PROPOSED 66/11 KV  SUB STATION  MUSS</v>
          </cell>
          <cell r="F436" t="str">
            <v>M/S SOMESHWARA  ELCETRICAL</v>
          </cell>
        </row>
        <row r="437">
          <cell r="B437" t="str">
            <v>GLTP570</v>
          </cell>
          <cell r="C437">
            <v>2</v>
          </cell>
          <cell r="H437">
            <v>80</v>
          </cell>
          <cell r="I437">
            <v>99</v>
          </cell>
          <cell r="J437">
            <v>19</v>
          </cell>
          <cell r="K437">
            <v>4</v>
          </cell>
          <cell r="M437">
            <v>-2</v>
          </cell>
          <cell r="N437">
            <v>-7526</v>
          </cell>
        </row>
        <row r="438">
          <cell r="B438" t="str">
            <v>GLTP571</v>
          </cell>
          <cell r="C438">
            <v>1</v>
          </cell>
          <cell r="H438">
            <v>0</v>
          </cell>
          <cell r="I438">
            <v>11</v>
          </cell>
          <cell r="J438">
            <v>11</v>
          </cell>
          <cell r="K438">
            <v>5</v>
          </cell>
          <cell r="L438">
            <v>2.25</v>
          </cell>
          <cell r="M438">
            <v>1.25</v>
          </cell>
          <cell r="N438">
            <v>-3763</v>
          </cell>
        </row>
        <row r="439">
          <cell r="B439" t="str">
            <v>GLTP572</v>
          </cell>
          <cell r="C439">
            <v>2</v>
          </cell>
          <cell r="H439">
            <v>0</v>
          </cell>
          <cell r="I439">
            <v>0</v>
          </cell>
          <cell r="J439">
            <v>0</v>
          </cell>
          <cell r="K439">
            <v>4</v>
          </cell>
          <cell r="M439">
            <v>-2</v>
          </cell>
          <cell r="N439">
            <v>-7526</v>
          </cell>
        </row>
        <row r="440">
          <cell r="B440" t="str">
            <v>GLTP573</v>
          </cell>
          <cell r="C440">
            <v>2</v>
          </cell>
          <cell r="H440">
            <v>0</v>
          </cell>
          <cell r="I440">
            <v>75</v>
          </cell>
          <cell r="J440">
            <v>75</v>
          </cell>
          <cell r="K440">
            <v>4</v>
          </cell>
          <cell r="L440">
            <v>3.25</v>
          </cell>
          <cell r="M440">
            <v>1.25</v>
          </cell>
          <cell r="N440">
            <v>-7526</v>
          </cell>
        </row>
        <row r="441">
          <cell r="B441" t="str">
            <v>GLTP574</v>
          </cell>
          <cell r="C441">
            <v>1</v>
          </cell>
          <cell r="H441">
            <v>546</v>
          </cell>
          <cell r="I441">
            <v>546</v>
          </cell>
          <cell r="J441">
            <v>0</v>
          </cell>
          <cell r="K441">
            <v>2</v>
          </cell>
          <cell r="M441">
            <v>-1</v>
          </cell>
          <cell r="N441">
            <v>-3763</v>
          </cell>
        </row>
        <row r="442">
          <cell r="B442" t="str">
            <v>GLTP575</v>
          </cell>
          <cell r="C442">
            <v>1</v>
          </cell>
          <cell r="H442">
            <v>37</v>
          </cell>
          <cell r="I442">
            <v>37</v>
          </cell>
          <cell r="J442">
            <v>0</v>
          </cell>
          <cell r="K442">
            <v>2</v>
          </cell>
          <cell r="M442">
            <v>-1</v>
          </cell>
          <cell r="N442">
            <v>-3763</v>
          </cell>
        </row>
        <row r="443">
          <cell r="B443" t="str">
            <v>GLTP576</v>
          </cell>
          <cell r="C443">
            <v>1</v>
          </cell>
          <cell r="H443">
            <v>0</v>
          </cell>
          <cell r="I443">
            <v>0</v>
          </cell>
          <cell r="J443">
            <v>0</v>
          </cell>
          <cell r="K443">
            <v>2</v>
          </cell>
          <cell r="M443">
            <v>-1</v>
          </cell>
          <cell r="N443">
            <v>-3763</v>
          </cell>
        </row>
        <row r="444">
          <cell r="B444" t="str">
            <v>GLTP577</v>
          </cell>
          <cell r="C444">
            <v>2</v>
          </cell>
          <cell r="H444">
            <v>85</v>
          </cell>
          <cell r="I444">
            <v>85</v>
          </cell>
          <cell r="J444">
            <v>0</v>
          </cell>
          <cell r="K444">
            <v>2</v>
          </cell>
          <cell r="M444">
            <v>-2</v>
          </cell>
          <cell r="N444">
            <v>-7526</v>
          </cell>
        </row>
        <row r="445">
          <cell r="B445" t="str">
            <v>GLTP578</v>
          </cell>
          <cell r="C445">
            <v>2</v>
          </cell>
          <cell r="H445">
            <v>57</v>
          </cell>
          <cell r="I445">
            <v>57</v>
          </cell>
          <cell r="J445">
            <v>0</v>
          </cell>
          <cell r="K445">
            <v>2</v>
          </cell>
          <cell r="M445">
            <v>-2</v>
          </cell>
          <cell r="N445">
            <v>-7526</v>
          </cell>
        </row>
        <row r="446">
          <cell r="B446" t="str">
            <v>GLTP579</v>
          </cell>
          <cell r="C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2</v>
          </cell>
          <cell r="M446">
            <v>-1</v>
          </cell>
          <cell r="N446">
            <v>-3763</v>
          </cell>
        </row>
        <row r="447">
          <cell r="B447" t="str">
            <v>GLTP580</v>
          </cell>
          <cell r="C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2</v>
          </cell>
          <cell r="M447">
            <v>-1</v>
          </cell>
          <cell r="N447">
            <v>-3763</v>
          </cell>
        </row>
        <row r="448">
          <cell r="B448" t="str">
            <v>GLTP69</v>
          </cell>
          <cell r="D448" t="str">
            <v>02/04/2016</v>
          </cell>
          <cell r="E448" t="str">
            <v>J M GOPALAKIRSHNA</v>
          </cell>
          <cell r="F448" t="str">
            <v>S/O MUDDHE GOWDA</v>
          </cell>
        </row>
        <row r="449">
          <cell r="B449" t="str">
            <v>GLTP72</v>
          </cell>
          <cell r="D449" t="str">
            <v>11/04/2016</v>
          </cell>
          <cell r="E449" t="str">
            <v>GAFFAR</v>
          </cell>
          <cell r="F449" t="str">
            <v>S/O ALI</v>
          </cell>
        </row>
        <row r="450">
          <cell r="B450" t="str">
            <v>GLTP73</v>
          </cell>
          <cell r="D450">
            <v>42471</v>
          </cell>
          <cell r="E450" t="str">
            <v>SHAKUL AHAMAD</v>
          </cell>
          <cell r="F450" t="str">
            <v>IBDANI</v>
          </cell>
        </row>
        <row r="451">
          <cell r="B451" t="str">
            <v>GLTP74</v>
          </cell>
          <cell r="D451" t="str">
            <v>01/05/2016</v>
          </cell>
          <cell r="E451" t="str">
            <v>SUJITHKUMAR</v>
          </cell>
          <cell r="F451" t="str">
            <v>S/O  SAGANEGOWDA</v>
          </cell>
        </row>
        <row r="452">
          <cell r="B452" t="str">
            <v>GLTP82</v>
          </cell>
          <cell r="D452" t="str">
            <v>23/06/2016</v>
          </cell>
          <cell r="E452" t="str">
            <v>TC DEEPA</v>
          </cell>
          <cell r="F452" t="str">
            <v>W/O UMASHANKAR</v>
          </cell>
          <cell r="G452" t="str">
            <v>MANACHANAHALLY HASSAN</v>
          </cell>
        </row>
        <row r="453">
          <cell r="B453" t="str">
            <v>GLTP89</v>
          </cell>
          <cell r="D453" t="str">
            <v>29/07/2016</v>
          </cell>
          <cell r="E453" t="str">
            <v>K M RAGHU</v>
          </cell>
          <cell r="F453" t="str">
            <v>S/O MALLESH GOWDA</v>
          </cell>
        </row>
        <row r="454">
          <cell r="B454" t="str">
            <v>GLTP95</v>
          </cell>
          <cell r="D454" t="str">
            <v>29/09/2016</v>
          </cell>
          <cell r="E454" t="str">
            <v>k h kumara</v>
          </cell>
          <cell r="F454" t="str">
            <v>s/o hanumanthe gowda</v>
          </cell>
        </row>
        <row r="455">
          <cell r="B455" t="str">
            <v>GLTP97</v>
          </cell>
          <cell r="D455" t="str">
            <v>28/10/2016</v>
          </cell>
          <cell r="E455" t="str">
            <v xml:space="preserve">sujatha narayana </v>
          </cell>
          <cell r="F455" t="str">
            <v>w/o h g narayana</v>
          </cell>
        </row>
        <row r="456">
          <cell r="B456" t="str">
            <v>GLTP98</v>
          </cell>
          <cell r="D456" t="str">
            <v>03/11/2016</v>
          </cell>
          <cell r="E456" t="str">
            <v>s r lakshmana</v>
          </cell>
          <cell r="F456" t="str">
            <v>s/o ramegowda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-22"/>
      <sheetName val="OCT"/>
      <sheetName val="Sheet1"/>
      <sheetName val="Sheet10"/>
      <sheetName val="Sheet3"/>
      <sheetName val="Sheet4"/>
      <sheetName val="Sheet5"/>
      <sheetName val="Sheet6"/>
      <sheetName val="Sheet7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E1" t="str">
            <v>RR No</v>
          </cell>
          <cell r="F1" t="str">
            <v>Tariff</v>
          </cell>
          <cell r="G1" t="str">
            <v>Installation Status</v>
          </cell>
          <cell r="H1" t="str">
            <v>Reading Day</v>
          </cell>
          <cell r="I1" t="str">
            <v>Name</v>
          </cell>
          <cell r="J1" t="str">
            <v>Address</v>
          </cell>
          <cell r="K1" t="str">
            <v>Village Name</v>
          </cell>
          <cell r="L1" t="str">
            <v>Sanc Load In KW</v>
          </cell>
        </row>
        <row r="2">
          <cell r="E2" t="str">
            <v>HNTP2476</v>
          </cell>
          <cell r="F2" t="str">
            <v>LT7(A) - Temporary Supply (28 days &amp; above renewal)</v>
          </cell>
          <cell r="G2" t="str">
            <v>BILL STOP</v>
          </cell>
          <cell r="H2">
            <v>3</v>
          </cell>
          <cell r="I2" t="str">
            <v>SHIVALINGEGOWDA</v>
          </cell>
          <cell r="J2" t="str">
            <v>S/O SHIVANNAGOWDA, NAARIHALLIKOPPALU</v>
          </cell>
          <cell r="K2" t="str">
            <v>NARIHALLI NML</v>
          </cell>
          <cell r="L2">
            <v>1</v>
          </cell>
        </row>
        <row r="3">
          <cell r="E3" t="str">
            <v>MHTP227</v>
          </cell>
          <cell r="F3" t="str">
            <v>LT7(A) - Temporary Supply (28 days &amp; above renewal)</v>
          </cell>
          <cell r="G3" t="str">
            <v>BILL STOP</v>
          </cell>
          <cell r="H3">
            <v>9</v>
          </cell>
          <cell r="I3" t="str">
            <v>SAMBEGOWDA</v>
          </cell>
          <cell r="J3" t="str">
            <v>S/O AJJEGOWDA, CHIKKABASAVANAHALLI</v>
          </cell>
          <cell r="K3" t="str">
            <v>CHIKKABASAVANAHALLI</v>
          </cell>
          <cell r="L3">
            <v>1</v>
          </cell>
        </row>
        <row r="4">
          <cell r="E4" t="str">
            <v>GLTP519</v>
          </cell>
          <cell r="F4" t="str">
            <v>LT7(A) - Temporary Supply (28 days &amp; above renewal)</v>
          </cell>
          <cell r="G4" t="str">
            <v>BILL STOP</v>
          </cell>
          <cell r="H4">
            <v>2</v>
          </cell>
          <cell r="I4" t="str">
            <v>ROOPA</v>
          </cell>
          <cell r="J4" t="str">
            <v>W/O ANAND MANACHANAHALLI, BASAVESHVARA NAGARA</v>
          </cell>
          <cell r="K4" t="str">
            <v>MANACHANAHALLI</v>
          </cell>
          <cell r="L4">
            <v>2</v>
          </cell>
        </row>
        <row r="5">
          <cell r="E5" t="str">
            <v>GCTP2489</v>
          </cell>
          <cell r="F5" t="str">
            <v>LT7(A) - Temporary Supply (28 days &amp; above renewal)</v>
          </cell>
          <cell r="G5" t="str">
            <v>BILL STOP</v>
          </cell>
          <cell r="H5">
            <v>11</v>
          </cell>
          <cell r="I5" t="str">
            <v>BASAVARAJU</v>
          </cell>
          <cell r="J5" t="str">
            <v>S/O DEVIGOWDA, DODDABASAVANAHALLI</v>
          </cell>
          <cell r="K5" t="str">
            <v>DODDABASAVANAHALLI DAL</v>
          </cell>
          <cell r="L5">
            <v>2</v>
          </cell>
        </row>
        <row r="6">
          <cell r="E6" t="str">
            <v>GCTP2485</v>
          </cell>
          <cell r="F6" t="str">
            <v>LT7(A) - Temporary Supply (28 days &amp; above renewal)</v>
          </cell>
          <cell r="G6" t="str">
            <v>BILL STOP</v>
          </cell>
          <cell r="H6">
            <v>5</v>
          </cell>
          <cell r="I6" t="str">
            <v>MEDA PANDURANGA SHYAM</v>
          </cell>
          <cell r="J6" t="str">
            <v>S/O M K PANDURANGA SHETTI, KIADB INDUSTRIAL AREA</v>
          </cell>
          <cell r="K6" t="str">
            <v>KIADB</v>
          </cell>
          <cell r="L6">
            <v>5</v>
          </cell>
        </row>
        <row r="7">
          <cell r="E7" t="str">
            <v>GCTP2484</v>
          </cell>
          <cell r="F7" t="str">
            <v>LT7(A) - Temporary Supply (28 days &amp; above renewal)</v>
          </cell>
          <cell r="G7" t="str">
            <v>BILL STOP</v>
          </cell>
          <cell r="H7">
            <v>15</v>
          </cell>
          <cell r="I7" t="str">
            <v>H NAVEEN CHANDRA</v>
          </cell>
          <cell r="J7" t="str">
            <v>S/O SADASHIVASHETTY, NAGATHAVALLI</v>
          </cell>
          <cell r="K7" t="str">
            <v>NAGATHAVALLI</v>
          </cell>
          <cell r="L7">
            <v>5</v>
          </cell>
        </row>
        <row r="8">
          <cell r="E8" t="str">
            <v>GLTP513</v>
          </cell>
          <cell r="F8" t="str">
            <v>LT7(A) - Temporary Supply (28 days &amp; above renewal)</v>
          </cell>
          <cell r="G8" t="str">
            <v>BILL STOP</v>
          </cell>
          <cell r="H8">
            <v>6</v>
          </cell>
          <cell r="I8" t="str">
            <v>SHRIDEVITHONDINA VAR</v>
          </cell>
          <cell r="J8" t="str">
            <v>W/O SHANTHAKUMARA, BASAVESHARA NAGARA</v>
          </cell>
          <cell r="K8" t="str">
            <v>BASAWESHVARANAGARA</v>
          </cell>
          <cell r="L8">
            <v>2</v>
          </cell>
        </row>
        <row r="9">
          <cell r="E9" t="str">
            <v>GRTP127</v>
          </cell>
          <cell r="F9" t="str">
            <v>LT7(A) - Temporary Supply (28 days &amp; above renewal)</v>
          </cell>
          <cell r="G9" t="str">
            <v>BILL STOP</v>
          </cell>
          <cell r="H9">
            <v>8</v>
          </cell>
          <cell r="I9" t="str">
            <v>MANAGER INDIAN OIL</v>
          </cell>
          <cell r="J9" t="str">
            <v>MANGER INDIAN OIL CORPORATIONBYADARAHALLI</v>
          </cell>
          <cell r="K9" t="str">
            <v>BYADARAHALLI</v>
          </cell>
          <cell r="L9">
            <v>2</v>
          </cell>
        </row>
        <row r="10">
          <cell r="E10" t="str">
            <v>GCTP2499</v>
          </cell>
          <cell r="F10" t="str">
            <v>LT7(A) - Temporary Supply (28 days &amp; above renewal)</v>
          </cell>
          <cell r="G10" t="str">
            <v>BILL STOP</v>
          </cell>
          <cell r="H10">
            <v>1</v>
          </cell>
          <cell r="I10" t="str">
            <v>NEELAMMA</v>
          </cell>
          <cell r="J10" t="str">
            <v>W/O LATE KUMARA, CHANNAPATTANA</v>
          </cell>
          <cell r="K10" t="str">
            <v>CHANNAPATTANA</v>
          </cell>
          <cell r="L10">
            <v>2</v>
          </cell>
        </row>
        <row r="11">
          <cell r="E11" t="str">
            <v>HNTP2498</v>
          </cell>
          <cell r="F11" t="str">
            <v>LT7(A) - Temporary Supply (28 days &amp; above renewal)</v>
          </cell>
          <cell r="G11" t="str">
            <v>BILL STOP</v>
          </cell>
          <cell r="H11">
            <v>3</v>
          </cell>
          <cell r="I11" t="str">
            <v>ROOPADEVI</v>
          </cell>
          <cell r="J11" t="str">
            <v>W/O ARAVINDA KUMAR GUPTHA, KOKKANAGATTA</v>
          </cell>
          <cell r="K11" t="str">
            <v>KOKKANNA GHATTA</v>
          </cell>
          <cell r="L11">
            <v>1</v>
          </cell>
        </row>
        <row r="12">
          <cell r="E12" t="str">
            <v>MHTP230</v>
          </cell>
          <cell r="F12" t="str">
            <v>LT7(A) - Temporary Supply (28 days &amp; above renewal)</v>
          </cell>
          <cell r="G12" t="str">
            <v>BILL STOP</v>
          </cell>
          <cell r="H12">
            <v>8</v>
          </cell>
          <cell r="I12" t="str">
            <v>RAMAKRISHNEGOWDA</v>
          </cell>
          <cell r="J12" t="str">
            <v>S/O KAMBEGOWDA, KANCHANAHALLI</v>
          </cell>
          <cell r="K12" t="str">
            <v>0KACHANAYAKANAHALLI</v>
          </cell>
          <cell r="L12">
            <v>2</v>
          </cell>
        </row>
        <row r="13">
          <cell r="E13" t="str">
            <v>GCTP2491</v>
          </cell>
          <cell r="F13" t="str">
            <v>LT7(A) - Temporary Supply (28 days &amp; above renewal)</v>
          </cell>
          <cell r="G13" t="str">
            <v>BILL STOP</v>
          </cell>
          <cell r="H13">
            <v>11</v>
          </cell>
          <cell r="I13" t="str">
            <v>CHALUVEGOWDA</v>
          </cell>
          <cell r="J13" t="str">
            <v>S/O GADIPAPPANNA, BITTAGOWDANAHALLI</v>
          </cell>
          <cell r="K13" t="str">
            <v>bittagowdanahally</v>
          </cell>
          <cell r="L13">
            <v>1</v>
          </cell>
        </row>
        <row r="14">
          <cell r="E14" t="str">
            <v>HNTP2500</v>
          </cell>
          <cell r="F14" t="str">
            <v>LT7(A) - Temporary Supply (28 days &amp; above renewal)</v>
          </cell>
          <cell r="G14" t="str">
            <v>BILL STOP</v>
          </cell>
          <cell r="H14">
            <v>1</v>
          </cell>
          <cell r="I14" t="str">
            <v>K KUMAR</v>
          </cell>
          <cell r="J14" t="str">
            <v>S/O DUDDEGOWDA, SINGAPATTANA</v>
          </cell>
          <cell r="K14" t="str">
            <v>SINGAPATNA</v>
          </cell>
          <cell r="L14">
            <v>1</v>
          </cell>
        </row>
        <row r="15">
          <cell r="E15" t="str">
            <v>MHTP232</v>
          </cell>
          <cell r="F15" t="str">
            <v>LT7(A) - Temporary Supply (28 days &amp; above renewal)</v>
          </cell>
          <cell r="G15" t="str">
            <v>BILL STOP</v>
          </cell>
          <cell r="H15">
            <v>3</v>
          </cell>
          <cell r="I15" t="str">
            <v>POORNIMA</v>
          </cell>
          <cell r="J15" t="str">
            <v>W/O ANANTH, KANCHANAHALLI</v>
          </cell>
          <cell r="K15" t="str">
            <v>KANACHANAHALLI</v>
          </cell>
          <cell r="L15">
            <v>2</v>
          </cell>
        </row>
        <row r="16">
          <cell r="E16" t="str">
            <v>MHTP233</v>
          </cell>
          <cell r="F16" t="str">
            <v>LT7(A) - Temporary Supply (28 days &amp; above renewal)</v>
          </cell>
          <cell r="G16" t="str">
            <v>BILL STOP</v>
          </cell>
          <cell r="H16">
            <v>8</v>
          </cell>
          <cell r="I16" t="str">
            <v>RAJEGOWDA</v>
          </cell>
          <cell r="J16" t="str">
            <v>S/O LATE PAPEGOWDA KANCHANAHALLI</v>
          </cell>
          <cell r="K16" t="str">
            <v>KANCHANAHALLI</v>
          </cell>
          <cell r="L16">
            <v>2</v>
          </cell>
        </row>
        <row r="17">
          <cell r="E17" t="str">
            <v>KNTP2504</v>
          </cell>
          <cell r="F17" t="str">
            <v>LT7(A) - Temporary Supply (28 days &amp; above renewal)</v>
          </cell>
          <cell r="G17" t="str">
            <v>BILL STOP</v>
          </cell>
          <cell r="H17">
            <v>9</v>
          </cell>
          <cell r="I17" t="str">
            <v>GIRISH</v>
          </cell>
          <cell r="J17" t="str">
            <v>S/O SAGAR, KANDALI</v>
          </cell>
          <cell r="K17" t="str">
            <v>BOMMANAYAKANAHALLI</v>
          </cell>
          <cell r="L17">
            <v>1</v>
          </cell>
        </row>
        <row r="18">
          <cell r="E18" t="str">
            <v>GCTP2502</v>
          </cell>
          <cell r="F18" t="str">
            <v>LT7(A) - Temporary Supply (28 days &amp; above renewal)</v>
          </cell>
          <cell r="G18" t="str">
            <v>BILL STOP</v>
          </cell>
          <cell r="H18">
            <v>2</v>
          </cell>
          <cell r="I18" t="str">
            <v>KUMAR</v>
          </cell>
          <cell r="J18" t="str">
            <v>S/O KALEGOWDA, CHANNAPATTANA</v>
          </cell>
          <cell r="K18" t="str">
            <v>CHANNAPATTANA</v>
          </cell>
          <cell r="L18">
            <v>1</v>
          </cell>
        </row>
        <row r="19">
          <cell r="E19" t="str">
            <v>GCTP2501</v>
          </cell>
          <cell r="F19" t="str">
            <v>LT7(A) - Temporary Supply (28 days &amp; above renewal)</v>
          </cell>
          <cell r="G19" t="str">
            <v>BILL STOP</v>
          </cell>
          <cell r="H19">
            <v>4</v>
          </cell>
          <cell r="I19" t="str">
            <v>DHARANESH</v>
          </cell>
          <cell r="J19" t="str">
            <v>S/O PUTTEGOWDA, BITTAGOWDANAHALLI</v>
          </cell>
          <cell r="K19" t="str">
            <v>KOKKANNA GHATTA</v>
          </cell>
          <cell r="L19">
            <v>2</v>
          </cell>
        </row>
        <row r="20">
          <cell r="E20" t="str">
            <v>MHTP236</v>
          </cell>
          <cell r="F20" t="str">
            <v>LT7(A) - Temporary Supply (28 days &amp; above renewal)</v>
          </cell>
          <cell r="G20" t="str">
            <v>BILL STOP</v>
          </cell>
          <cell r="H20">
            <v>8</v>
          </cell>
          <cell r="I20" t="str">
            <v>CHANDRAKALA</v>
          </cell>
          <cell r="J20" t="str">
            <v>W/O MANOHARA K R, KANCHANAHALLI</v>
          </cell>
          <cell r="K20" t="str">
            <v>KANCHANAHALLY</v>
          </cell>
          <cell r="L20">
            <v>2</v>
          </cell>
        </row>
        <row r="21">
          <cell r="E21" t="str">
            <v>MHTP234</v>
          </cell>
          <cell r="F21" t="str">
            <v>LT7(A) - Temporary Supply (28 days &amp; above renewal)</v>
          </cell>
          <cell r="G21" t="str">
            <v>BILL STOP</v>
          </cell>
          <cell r="H21">
            <v>4</v>
          </cell>
          <cell r="I21" t="str">
            <v>S J RAVIKUMAR</v>
          </cell>
          <cell r="J21" t="str">
            <v>S/O JAVAREGOWDA, SATHENAHALLI</v>
          </cell>
          <cell r="K21" t="str">
            <v>SRI RAMA NAGARA  NEAR P L COFFIE CURING</v>
          </cell>
          <cell r="L21">
            <v>1</v>
          </cell>
        </row>
        <row r="22">
          <cell r="E22" t="str">
            <v>GLTP531</v>
          </cell>
          <cell r="F22" t="str">
            <v>LT7(A) - Temporary Supply (28 days &amp; above renewal)</v>
          </cell>
          <cell r="G22" t="str">
            <v>BILL STOP</v>
          </cell>
          <cell r="H22">
            <v>5</v>
          </cell>
          <cell r="I22" t="str">
            <v>DILEEP M K</v>
          </cell>
          <cell r="J22" t="str">
            <v>S/O KRISHNEGOWDA, BASAVESHWARA  NAGARA, MANACHANAHALLI</v>
          </cell>
          <cell r="K22" t="str">
            <v>ASHOKANAGARA</v>
          </cell>
          <cell r="L22">
            <v>2</v>
          </cell>
        </row>
        <row r="23">
          <cell r="E23" t="str">
            <v>HNTP2512</v>
          </cell>
          <cell r="F23" t="str">
            <v>LT7(A) - Temporary Supply (28 days &amp; above renewal)</v>
          </cell>
          <cell r="G23" t="str">
            <v>BILL STOP</v>
          </cell>
          <cell r="H23">
            <v>13</v>
          </cell>
          <cell r="I23" t="str">
            <v>KRISHANAMURTHI</v>
          </cell>
          <cell r="J23" t="str">
            <v>S/O GIDDEGOWDA, THATTEKERE</v>
          </cell>
          <cell r="K23" t="str">
            <v>MARIGUDI KOPPALU</v>
          </cell>
          <cell r="L23">
            <v>1</v>
          </cell>
        </row>
        <row r="24">
          <cell r="E24" t="str">
            <v>GCTP2514</v>
          </cell>
          <cell r="F24" t="str">
            <v>LT7(A) - Temporary Supply (28 days &amp; above renewal)</v>
          </cell>
          <cell r="G24" t="str">
            <v>BILL STOP</v>
          </cell>
          <cell r="H24">
            <v>5</v>
          </cell>
          <cell r="I24" t="str">
            <v>PALLAVI B N</v>
          </cell>
          <cell r="J24" t="str">
            <v>W/O MANJUNATH  BITTAGOWDANAHALLI</v>
          </cell>
          <cell r="K24" t="str">
            <v>HANDINAKERE HNK</v>
          </cell>
          <cell r="L24">
            <v>1</v>
          </cell>
        </row>
        <row r="25">
          <cell r="E25" t="str">
            <v>GCTP2520</v>
          </cell>
          <cell r="F25" t="str">
            <v>LT7(A) - Temporary Supply (28 days &amp; above renewal)</v>
          </cell>
          <cell r="G25" t="str">
            <v>BILL STOP</v>
          </cell>
          <cell r="H25">
            <v>1</v>
          </cell>
          <cell r="I25" t="str">
            <v>KUSUMA</v>
          </cell>
          <cell r="J25" t="str">
            <v>DODDAMANDIGANAHALLI</v>
          </cell>
          <cell r="K25" t="str">
            <v>DODDAMANDIGANAHALLI L</v>
          </cell>
          <cell r="L25">
            <v>2</v>
          </cell>
        </row>
        <row r="26">
          <cell r="E26" t="str">
            <v>GLTP537</v>
          </cell>
          <cell r="F26" t="str">
            <v>LT7(A) - Temporary Supply (28 days &amp; above renewal)</v>
          </cell>
          <cell r="G26" t="str">
            <v>BILL STOP</v>
          </cell>
          <cell r="H26">
            <v>9</v>
          </cell>
          <cell r="I26" t="str">
            <v>PUSHAPA M T</v>
          </cell>
          <cell r="J26" t="str">
            <v>GUDDENAHALLI</v>
          </cell>
          <cell r="K26" t="str">
            <v>UDDURU</v>
          </cell>
          <cell r="L26">
            <v>2</v>
          </cell>
        </row>
        <row r="27">
          <cell r="E27" t="str">
            <v>GCTP2523</v>
          </cell>
          <cell r="F27" t="str">
            <v>LT7(A) - Temporary Supply (28 days &amp; above renewal)</v>
          </cell>
          <cell r="G27" t="str">
            <v>BILL STOP</v>
          </cell>
          <cell r="H27">
            <v>3</v>
          </cell>
          <cell r="I27" t="str">
            <v>DEVADARSHANA N</v>
          </cell>
          <cell r="J27" t="str">
            <v>KIADB</v>
          </cell>
          <cell r="K27" t="str">
            <v>KIADB</v>
          </cell>
          <cell r="L27">
            <v>2</v>
          </cell>
        </row>
        <row r="28">
          <cell r="E28" t="str">
            <v>HNTP2522</v>
          </cell>
          <cell r="F28" t="str">
            <v>LT7(A) - Temporary Supply (28 days &amp; above renewal)</v>
          </cell>
          <cell r="G28" t="str">
            <v>BILL STOP</v>
          </cell>
          <cell r="H28">
            <v>1</v>
          </cell>
          <cell r="I28" t="str">
            <v>RAMEGOWDA</v>
          </cell>
          <cell r="J28" t="str">
            <v>SINGAPATTANA</v>
          </cell>
          <cell r="K28" t="str">
            <v>SINGAPATTANA</v>
          </cell>
          <cell r="L28">
            <v>2</v>
          </cell>
        </row>
        <row r="29">
          <cell r="E29" t="str">
            <v>GLTP533</v>
          </cell>
          <cell r="F29" t="str">
            <v>LT7(A) - Temporary Supply (28 days &amp; above renewal)</v>
          </cell>
          <cell r="G29" t="str">
            <v>BILL STOP</v>
          </cell>
          <cell r="H29">
            <v>3</v>
          </cell>
          <cell r="I29" t="str">
            <v>SANNASWAMY</v>
          </cell>
          <cell r="J29" t="str">
            <v>HOOVINAHALLI KAVALU</v>
          </cell>
          <cell r="K29" t="str">
            <v>KORAHALLI</v>
          </cell>
          <cell r="L29">
            <v>2</v>
          </cell>
        </row>
        <row r="30">
          <cell r="E30" t="str">
            <v>GCTP2517</v>
          </cell>
          <cell r="F30" t="str">
            <v>LT7(A) - Temporary Supply (28 days &amp; above renewal)</v>
          </cell>
          <cell r="G30" t="str">
            <v>BILL STOP</v>
          </cell>
          <cell r="H30">
            <v>2</v>
          </cell>
          <cell r="I30" t="str">
            <v>SUJATHA</v>
          </cell>
          <cell r="J30" t="str">
            <v>CHANNAPATTANA</v>
          </cell>
          <cell r="K30" t="str">
            <v>CHANNAPATTANA</v>
          </cell>
          <cell r="L30">
            <v>2</v>
          </cell>
        </row>
        <row r="31">
          <cell r="E31" t="str">
            <v>HNTP2537</v>
          </cell>
          <cell r="F31" t="str">
            <v>LT7(A) - Temporary Supply (28 days &amp; above renewal)</v>
          </cell>
          <cell r="G31" t="str">
            <v>BILL STOP</v>
          </cell>
          <cell r="H31">
            <v>3</v>
          </cell>
          <cell r="I31" t="str">
            <v>M/S ATC TELECOM INSFRASTURCTURE</v>
          </cell>
          <cell r="J31" t="str">
            <v>JODI THATTEKERE</v>
          </cell>
          <cell r="K31" t="str">
            <v>THATTEKERE THAL</v>
          </cell>
          <cell r="L31">
            <v>5</v>
          </cell>
        </row>
        <row r="32">
          <cell r="E32" t="str">
            <v>GLTP540</v>
          </cell>
          <cell r="F32" t="str">
            <v>LT7(A) - Temporary Supply (28 days &amp; above renewal)</v>
          </cell>
          <cell r="G32" t="str">
            <v>BILL STOP</v>
          </cell>
          <cell r="H32">
            <v>2</v>
          </cell>
          <cell r="I32" t="str">
            <v>N M BASAVARAJA</v>
          </cell>
          <cell r="J32" t="str">
            <v>BASAVESHWARA NAGARA</v>
          </cell>
          <cell r="K32" t="str">
            <v>BASAVESWARANAGARA</v>
          </cell>
          <cell r="L32">
            <v>1</v>
          </cell>
        </row>
        <row r="33">
          <cell r="E33" t="str">
            <v>GLTP543</v>
          </cell>
          <cell r="F33" t="str">
            <v>LT7(A) - Temporary Supply (28 days &amp; above renewal)</v>
          </cell>
          <cell r="G33" t="str">
            <v>BILL STOP</v>
          </cell>
          <cell r="H33">
            <v>8</v>
          </cell>
          <cell r="I33" t="str">
            <v>MALALI GOWDA</v>
          </cell>
          <cell r="J33" t="str">
            <v>UDDURU</v>
          </cell>
          <cell r="K33" t="str">
            <v>MANICHANA HALLI MNL</v>
          </cell>
          <cell r="L33">
            <v>1</v>
          </cell>
        </row>
        <row r="34">
          <cell r="E34" t="str">
            <v>GCTP2531</v>
          </cell>
          <cell r="F34" t="str">
            <v>LT7(A) - Temporary Supply (28 days &amp; above renewal)</v>
          </cell>
          <cell r="G34" t="str">
            <v>BILL STOP</v>
          </cell>
          <cell r="H34">
            <v>11</v>
          </cell>
          <cell r="I34" t="str">
            <v>PANKAJA C B</v>
          </cell>
          <cell r="J34" t="str">
            <v>HULLENAHALLI</v>
          </cell>
          <cell r="K34" t="str">
            <v>HULLENAHALLI</v>
          </cell>
          <cell r="L34">
            <v>1</v>
          </cell>
        </row>
        <row r="35">
          <cell r="E35" t="str">
            <v>GRTP130</v>
          </cell>
          <cell r="F35" t="str">
            <v>LT7(A) - Temporary Supply (28 days &amp; above renewal)</v>
          </cell>
          <cell r="G35" t="str">
            <v>BILL STOP</v>
          </cell>
          <cell r="H35">
            <v>12</v>
          </cell>
          <cell r="I35" t="str">
            <v>B K RAMEGOWDA</v>
          </cell>
          <cell r="J35" t="str">
            <v>BANAWASE  GORUR</v>
          </cell>
          <cell r="K35" t="str">
            <v>GORUR</v>
          </cell>
          <cell r="L35">
            <v>1</v>
          </cell>
        </row>
        <row r="36">
          <cell r="E36" t="str">
            <v>GRTP131</v>
          </cell>
          <cell r="F36" t="str">
            <v>LT7(A) - Temporary Supply (28 days &amp; above renewal)</v>
          </cell>
          <cell r="G36" t="str">
            <v>BILL STOP</v>
          </cell>
          <cell r="H36">
            <v>5</v>
          </cell>
          <cell r="I36" t="str">
            <v>NAGANNA</v>
          </cell>
          <cell r="J36" t="str">
            <v>GORUR</v>
          </cell>
          <cell r="K36" t="str">
            <v>GORUR</v>
          </cell>
          <cell r="L36">
            <v>2</v>
          </cell>
        </row>
        <row r="37">
          <cell r="E37" t="str">
            <v>DMTP2544</v>
          </cell>
          <cell r="F37" t="str">
            <v>LT7(A) - Temporary Supply (28 days &amp; above renewal)</v>
          </cell>
          <cell r="G37" t="str">
            <v>BILL STOP</v>
          </cell>
          <cell r="H37">
            <v>8</v>
          </cell>
          <cell r="I37" t="str">
            <v>B D RAGHU</v>
          </cell>
          <cell r="J37" t="str">
            <v>DEVARAYAPATTANA</v>
          </cell>
          <cell r="K37" t="str">
            <v>DEVRAYA PATTNA DPL</v>
          </cell>
          <cell r="L37">
            <v>3</v>
          </cell>
        </row>
        <row r="38">
          <cell r="E38" t="str">
            <v>GCTP2549</v>
          </cell>
          <cell r="F38" t="str">
            <v>LT7(A) - Temporary Supply (28 days &amp; above renewal)</v>
          </cell>
          <cell r="G38" t="str">
            <v>BILL STOP</v>
          </cell>
          <cell r="H38">
            <v>2</v>
          </cell>
          <cell r="I38" t="str">
            <v>B T MOHANKUMAR</v>
          </cell>
          <cell r="J38" t="str">
            <v>NAGATHAVALLI</v>
          </cell>
          <cell r="K38" t="str">
            <v>0NAGATHAVALLI</v>
          </cell>
          <cell r="L38">
            <v>1</v>
          </cell>
        </row>
        <row r="39">
          <cell r="E39" t="str">
            <v>GLTP546</v>
          </cell>
          <cell r="F39" t="str">
            <v>LT7(A) - Temporary Supply (28 days &amp; above renewal)</v>
          </cell>
          <cell r="G39" t="str">
            <v>BILL STOP</v>
          </cell>
          <cell r="H39">
            <v>2</v>
          </cell>
          <cell r="I39" t="str">
            <v>H R RAVI</v>
          </cell>
          <cell r="J39" t="str">
            <v>HUVINAHALLIKAVALU</v>
          </cell>
          <cell r="K39" t="str">
            <v>HOVINAHALLI KAVALU</v>
          </cell>
          <cell r="L39">
            <v>1</v>
          </cell>
        </row>
        <row r="40">
          <cell r="E40" t="str">
            <v>KNTP2567</v>
          </cell>
          <cell r="F40" t="str">
            <v>LT7(A) - Temporary Supply (28 days &amp; above renewal)</v>
          </cell>
          <cell r="G40" t="str">
            <v>BILL STOP</v>
          </cell>
          <cell r="H40">
            <v>3</v>
          </cell>
          <cell r="I40" t="str">
            <v>DEVARAJEGOWDA</v>
          </cell>
          <cell r="J40" t="str">
            <v>KANDALI</v>
          </cell>
          <cell r="K40" t="str">
            <v>KANDALI KNL</v>
          </cell>
          <cell r="L40">
            <v>1</v>
          </cell>
        </row>
        <row r="41">
          <cell r="E41" t="str">
            <v>GCTP2565</v>
          </cell>
          <cell r="F41" t="str">
            <v>LT7(A) - Temporary Supply (28 days &amp; above renewal)</v>
          </cell>
          <cell r="G41" t="str">
            <v>BILL STOP</v>
          </cell>
          <cell r="H41">
            <v>2</v>
          </cell>
          <cell r="I41" t="str">
            <v>KUMARA</v>
          </cell>
          <cell r="J41" t="str">
            <v>CHANNAPATTANA</v>
          </cell>
          <cell r="K41" t="str">
            <v>CHANNAPATTANA</v>
          </cell>
          <cell r="L41">
            <v>1</v>
          </cell>
        </row>
        <row r="42">
          <cell r="E42" t="str">
            <v>HNTP2562</v>
          </cell>
          <cell r="F42" t="str">
            <v>LT7(A) - Temporary Supply (28 days &amp; above renewal)</v>
          </cell>
          <cell r="G42" t="str">
            <v>BILL STOP</v>
          </cell>
          <cell r="H42">
            <v>1</v>
          </cell>
          <cell r="I42" t="str">
            <v>RANGEGOWDA</v>
          </cell>
          <cell r="J42" t="str">
            <v>SINGAPATTANA</v>
          </cell>
          <cell r="K42" t="str">
            <v>HANUMATHAPURA</v>
          </cell>
          <cell r="L42">
            <v>1</v>
          </cell>
        </row>
        <row r="43">
          <cell r="E43" t="str">
            <v>MHTP244</v>
          </cell>
          <cell r="F43" t="str">
            <v>LT7(A) - Temporary Supply (28 days &amp; above renewal)</v>
          </cell>
          <cell r="G43" t="str">
            <v>BILL STOP</v>
          </cell>
          <cell r="H43">
            <v>7</v>
          </cell>
          <cell r="I43" t="str">
            <v>RUDREGOWDA</v>
          </cell>
          <cell r="J43" t="str">
            <v>KOWSHIKA</v>
          </cell>
          <cell r="K43" t="str">
            <v>PLL NAGARA PLL</v>
          </cell>
          <cell r="L43">
            <v>1</v>
          </cell>
        </row>
        <row r="44">
          <cell r="E44" t="str">
            <v>GCTP2556</v>
          </cell>
          <cell r="F44" t="str">
            <v>LT7(A) - Temporary Supply (28 days &amp; above renewal)</v>
          </cell>
          <cell r="G44" t="str">
            <v>BILL STOP</v>
          </cell>
          <cell r="H44">
            <v>9</v>
          </cell>
          <cell r="I44" t="str">
            <v>THIMMEGOWDA T</v>
          </cell>
          <cell r="J44" t="str">
            <v>CHANNAPATTANA</v>
          </cell>
          <cell r="K44" t="str">
            <v>BOMMANAYAKANAHALLI</v>
          </cell>
          <cell r="L44">
            <v>1</v>
          </cell>
        </row>
        <row r="45">
          <cell r="E45" t="str">
            <v>GCTP2559</v>
          </cell>
          <cell r="F45" t="str">
            <v>LT7(A) - Temporary Supply (28 days &amp; above renewal)</v>
          </cell>
          <cell r="G45" t="str">
            <v>BILL STOP</v>
          </cell>
          <cell r="H45">
            <v>10</v>
          </cell>
          <cell r="I45" t="str">
            <v>BELUREGOWDA</v>
          </cell>
          <cell r="J45" t="str">
            <v>SAMUDRAVALLI</v>
          </cell>
          <cell r="K45" t="str">
            <v>SAMUDRAVALLI</v>
          </cell>
          <cell r="L45">
            <v>1</v>
          </cell>
        </row>
        <row r="46">
          <cell r="E46" t="str">
            <v>GCTP2573</v>
          </cell>
          <cell r="F46" t="str">
            <v>LT7(A) - Temporary Supply (28 days &amp; above renewal)</v>
          </cell>
          <cell r="G46" t="str">
            <v>BILL STOP</v>
          </cell>
          <cell r="H46">
            <v>10</v>
          </cell>
          <cell r="I46" t="str">
            <v>SAROJA</v>
          </cell>
          <cell r="J46" t="str">
            <v>SAMUDRAVALLI</v>
          </cell>
          <cell r="K46" t="str">
            <v>SAMUDRAVALLI</v>
          </cell>
          <cell r="L46">
            <v>1</v>
          </cell>
        </row>
        <row r="47">
          <cell r="E47" t="str">
            <v>GLTP565</v>
          </cell>
          <cell r="F47" t="str">
            <v>LT7(A) - Temporary Supply (28 days &amp; above renewal)</v>
          </cell>
          <cell r="G47" t="str">
            <v>BILL STOP</v>
          </cell>
          <cell r="H47">
            <v>8</v>
          </cell>
          <cell r="I47" t="str">
            <v>MADHU</v>
          </cell>
          <cell r="J47" t="str">
            <v>ASHOKANAGARA</v>
          </cell>
          <cell r="K47" t="str">
            <v>ASHOKA NAGARA NEAR KEB BHAVANA</v>
          </cell>
          <cell r="L47">
            <v>1</v>
          </cell>
        </row>
        <row r="48">
          <cell r="E48" t="str">
            <v>HNTP2570</v>
          </cell>
          <cell r="F48" t="str">
            <v>LT7(A) - Temporary Supply (28 days &amp; above renewal)</v>
          </cell>
          <cell r="G48" t="str">
            <v>BILL STOP</v>
          </cell>
          <cell r="H48">
            <v>6</v>
          </cell>
          <cell r="I48" t="str">
            <v>SHAKUNTHALA</v>
          </cell>
          <cell r="J48" t="str">
            <v>THATTEKERE</v>
          </cell>
          <cell r="K48" t="str">
            <v>KRISHNANAGAR</v>
          </cell>
          <cell r="L48">
            <v>1</v>
          </cell>
        </row>
        <row r="49">
          <cell r="E49" t="str">
            <v>KNTP2571</v>
          </cell>
          <cell r="F49" t="str">
            <v>LT7(A) - Temporary Supply (28 days &amp; above renewal)</v>
          </cell>
          <cell r="G49" t="str">
            <v>BILL STOP</v>
          </cell>
          <cell r="H49">
            <v>5</v>
          </cell>
          <cell r="I49" t="str">
            <v>YASHODAMMA</v>
          </cell>
          <cell r="J49" t="str">
            <v>MUDDANAHALLI</v>
          </cell>
          <cell r="K49" t="str">
            <v>MUDDANA HALLI MDK</v>
          </cell>
          <cell r="L49">
            <v>1</v>
          </cell>
        </row>
        <row r="50">
          <cell r="E50" t="str">
            <v>HNTP2574</v>
          </cell>
          <cell r="F50" t="str">
            <v>LT7(A) - Temporary Supply (28 days &amp; above renewal)</v>
          </cell>
          <cell r="G50" t="str">
            <v>BILL STOP</v>
          </cell>
          <cell r="H50">
            <v>1</v>
          </cell>
          <cell r="I50" t="str">
            <v>MARIGOWDA D R</v>
          </cell>
          <cell r="J50" t="str">
            <v>DODDAMANDIGANAHALLI</v>
          </cell>
          <cell r="K50" t="str">
            <v>DODDAMANDIGANAHALLI L</v>
          </cell>
          <cell r="L50">
            <v>1</v>
          </cell>
        </row>
        <row r="51">
          <cell r="E51" t="str">
            <v>GCTP2572</v>
          </cell>
          <cell r="F51" t="str">
            <v>LT7(A) - Temporary Supply (28 days &amp; above renewal)</v>
          </cell>
          <cell r="G51" t="str">
            <v>BILL STOP</v>
          </cell>
          <cell r="H51">
            <v>11</v>
          </cell>
          <cell r="I51" t="str">
            <v>ASHOKA</v>
          </cell>
          <cell r="J51" t="str">
            <v>SAMUDRAVALLI</v>
          </cell>
          <cell r="K51" t="str">
            <v>SAMUDRAVALLI</v>
          </cell>
          <cell r="L51">
            <v>1</v>
          </cell>
        </row>
        <row r="52">
          <cell r="E52" t="str">
            <v>GLTP571</v>
          </cell>
          <cell r="F52" t="str">
            <v>LT7(A) - Temporary Supply (28 days &amp; above renewal)</v>
          </cell>
          <cell r="G52" t="str">
            <v>BILL STOP</v>
          </cell>
          <cell r="H52">
            <v>9</v>
          </cell>
          <cell r="I52" t="str">
            <v>D C KRISHNA KUMAR</v>
          </cell>
          <cell r="J52" t="str">
            <v>SIDHARTHA LAYOUT</v>
          </cell>
          <cell r="K52" t="str">
            <v>UDDURU</v>
          </cell>
          <cell r="L52">
            <v>1</v>
          </cell>
        </row>
        <row r="53">
          <cell r="E53" t="str">
            <v>HNTP2616</v>
          </cell>
          <cell r="F53" t="str">
            <v>LT7(A) - Temporary Supply (28 days &amp; above renewal)</v>
          </cell>
          <cell r="G53" t="str">
            <v>BILL STOP</v>
          </cell>
          <cell r="H53">
            <v>2</v>
          </cell>
          <cell r="I53" t="str">
            <v>MANJEGOWDA</v>
          </cell>
          <cell r="J53" t="str">
            <v>KOKKANAGATTA</v>
          </cell>
          <cell r="K53" t="str">
            <v>KOKKANNA GHATTA</v>
          </cell>
          <cell r="L53">
            <v>1</v>
          </cell>
        </row>
        <row r="54">
          <cell r="E54" t="str">
            <v>GLTP453</v>
          </cell>
          <cell r="F54" t="str">
            <v>LT7(A) - Temporary Supply (28 days &amp; above renewal)</v>
          </cell>
          <cell r="G54" t="str">
            <v>BILL STOP</v>
          </cell>
          <cell r="H54">
            <v>2</v>
          </cell>
          <cell r="I54" t="str">
            <v>SUNEETHA H M</v>
          </cell>
          <cell r="J54" t="str">
            <v>DEVARAYAPATTANA</v>
          </cell>
          <cell r="L54">
            <v>1</v>
          </cell>
        </row>
        <row r="55">
          <cell r="E55" t="str">
            <v>GLTP452</v>
          </cell>
          <cell r="F55" t="str">
            <v>LT7(A) - Temporary Supply (28 days &amp; above renewal)</v>
          </cell>
          <cell r="G55" t="str">
            <v>BILL STOP</v>
          </cell>
          <cell r="H55">
            <v>2</v>
          </cell>
          <cell r="I55" t="str">
            <v>SUJATHA M M</v>
          </cell>
          <cell r="J55" t="str">
            <v>GUDDENAHALLI</v>
          </cell>
          <cell r="L55">
            <v>10</v>
          </cell>
        </row>
        <row r="56">
          <cell r="E56" t="str">
            <v>GLTP455</v>
          </cell>
          <cell r="F56" t="str">
            <v>LT7(A) - Temporary Supply (28 days &amp; above renewal)</v>
          </cell>
          <cell r="G56" t="str">
            <v>BILL STOP</v>
          </cell>
          <cell r="H56">
            <v>2</v>
          </cell>
          <cell r="I56" t="str">
            <v>dharmesha</v>
          </cell>
          <cell r="J56" t="str">
            <v>yarehalli</v>
          </cell>
          <cell r="L56">
            <v>1</v>
          </cell>
        </row>
        <row r="57">
          <cell r="E57" t="str">
            <v>GLTP466</v>
          </cell>
          <cell r="F57" t="str">
            <v>LT7(A) - Temporary Supply (28 days &amp; above renewal)</v>
          </cell>
          <cell r="G57" t="str">
            <v>BILL STOP</v>
          </cell>
          <cell r="H57">
            <v>2</v>
          </cell>
          <cell r="I57" t="str">
            <v>K J VARADHARAJU</v>
          </cell>
          <cell r="J57" t="str">
            <v>ASHOKANAGARA</v>
          </cell>
          <cell r="L57">
            <v>1</v>
          </cell>
        </row>
        <row r="58">
          <cell r="E58" t="str">
            <v>GLTP457</v>
          </cell>
          <cell r="F58" t="str">
            <v>LT7(A) - Temporary Supply (28 days &amp; above renewal)</v>
          </cell>
          <cell r="G58" t="str">
            <v>BILL STOP</v>
          </cell>
          <cell r="H58">
            <v>8</v>
          </cell>
          <cell r="I58" t="str">
            <v>RAMESH K A</v>
          </cell>
          <cell r="J58" t="str">
            <v>HOOVINAHALLIKAVAL</v>
          </cell>
          <cell r="L58">
            <v>1</v>
          </cell>
        </row>
        <row r="59">
          <cell r="E59" t="str">
            <v>GLTP458</v>
          </cell>
          <cell r="F59" t="str">
            <v>LT7(A) - Temporary Supply (28 days &amp; above renewal)</v>
          </cell>
          <cell r="G59" t="str">
            <v>BILL STOP</v>
          </cell>
          <cell r="H59">
            <v>2</v>
          </cell>
          <cell r="I59" t="str">
            <v>H N GEETHA</v>
          </cell>
          <cell r="J59" t="str">
            <v>BASAVESHWRANAGARA</v>
          </cell>
          <cell r="L59">
            <v>2</v>
          </cell>
        </row>
        <row r="60">
          <cell r="E60" t="str">
            <v>GLTP459</v>
          </cell>
          <cell r="F60" t="str">
            <v>LT7(A) - Temporary Supply (28 days &amp; above renewal)</v>
          </cell>
          <cell r="G60" t="str">
            <v>BILL STOP</v>
          </cell>
          <cell r="H60">
            <v>8</v>
          </cell>
          <cell r="I60" t="str">
            <v>SUNIL B R</v>
          </cell>
          <cell r="J60" t="str">
            <v>MARANAHALLI</v>
          </cell>
          <cell r="L60">
            <v>1</v>
          </cell>
        </row>
        <row r="61">
          <cell r="E61" t="str">
            <v>GLTP461</v>
          </cell>
          <cell r="F61" t="str">
            <v>LT7(A) - Temporary Supply (28 days &amp; above renewal)</v>
          </cell>
          <cell r="G61" t="str">
            <v>BILL STOP</v>
          </cell>
          <cell r="H61">
            <v>2</v>
          </cell>
          <cell r="I61" t="str">
            <v>SHASHIDHARA</v>
          </cell>
          <cell r="J61" t="str">
            <v>MANACHANAHALLI</v>
          </cell>
          <cell r="L61">
            <v>2</v>
          </cell>
        </row>
        <row r="62">
          <cell r="E62" t="str">
            <v>GLTP462</v>
          </cell>
          <cell r="F62" t="str">
            <v>LT7(A) - Temporary Supply (28 days &amp; above renewal)</v>
          </cell>
          <cell r="G62" t="str">
            <v>BILL STOP</v>
          </cell>
          <cell r="H62">
            <v>2</v>
          </cell>
          <cell r="I62" t="str">
            <v>BETTEGOWDA</v>
          </cell>
          <cell r="J62" t="str">
            <v>DEVARAYAPATTANA</v>
          </cell>
          <cell r="L62">
            <v>2</v>
          </cell>
        </row>
        <row r="63">
          <cell r="E63" t="str">
            <v>GLTP463</v>
          </cell>
          <cell r="F63" t="str">
            <v>LT7(A) - Temporary Supply (28 days &amp; above renewal)</v>
          </cell>
          <cell r="G63" t="str">
            <v>BILL STOP</v>
          </cell>
          <cell r="H63">
            <v>2</v>
          </cell>
          <cell r="I63" t="str">
            <v>KESHAVAMURTHY</v>
          </cell>
          <cell r="J63" t="str">
            <v>DEVARAYAPATTANA</v>
          </cell>
          <cell r="L63">
            <v>2</v>
          </cell>
        </row>
        <row r="64">
          <cell r="E64" t="str">
            <v>GLTP467</v>
          </cell>
          <cell r="F64" t="str">
            <v>LT7(A) - Temporary Supply (28 days &amp; above renewal)</v>
          </cell>
          <cell r="G64" t="str">
            <v>BILL STOP</v>
          </cell>
          <cell r="H64">
            <v>2</v>
          </cell>
          <cell r="I64" t="str">
            <v>MANJULAMMA C Y</v>
          </cell>
          <cell r="J64" t="str">
            <v>MANACHANAHALLI</v>
          </cell>
          <cell r="L64">
            <v>1</v>
          </cell>
        </row>
        <row r="65">
          <cell r="E65" t="str">
            <v>GLTP470</v>
          </cell>
          <cell r="F65" t="str">
            <v>LT7(A) - Temporary Supply (28 days &amp; above renewal)</v>
          </cell>
          <cell r="G65" t="str">
            <v>BILL STOP</v>
          </cell>
          <cell r="H65">
            <v>2</v>
          </cell>
          <cell r="I65" t="str">
            <v>MUKTHESH KUMAR H D</v>
          </cell>
          <cell r="J65" t="str">
            <v>GUDDENAHALLI</v>
          </cell>
          <cell r="L65">
            <v>2</v>
          </cell>
        </row>
        <row r="66">
          <cell r="E66" t="str">
            <v>GLTP471</v>
          </cell>
          <cell r="F66" t="str">
            <v>LT7(A) - Temporary Supply (28 days &amp; above renewal)</v>
          </cell>
          <cell r="G66" t="str">
            <v>BILL STOP</v>
          </cell>
          <cell r="H66">
            <v>2</v>
          </cell>
          <cell r="I66" t="str">
            <v>KRISHNAMURTHY</v>
          </cell>
          <cell r="J66" t="str">
            <v>HARALAHALLI</v>
          </cell>
          <cell r="L66">
            <v>1</v>
          </cell>
        </row>
        <row r="67">
          <cell r="E67" t="str">
            <v>GCTP2315</v>
          </cell>
          <cell r="F67" t="str">
            <v>LT7(A) - Temporary Supply (28 days &amp; above renewal)</v>
          </cell>
          <cell r="G67" t="str">
            <v>BILL STOP</v>
          </cell>
          <cell r="H67">
            <v>8</v>
          </cell>
          <cell r="I67" t="str">
            <v>DIVYA  SR</v>
          </cell>
          <cell r="J67" t="str">
            <v>K HOSAKUPALU</v>
          </cell>
          <cell r="L67">
            <v>2</v>
          </cell>
        </row>
        <row r="68">
          <cell r="E68" t="str">
            <v>GCTP2316</v>
          </cell>
          <cell r="F68" t="str">
            <v>LT7(A) - Temporary Supply (28 days &amp; above renewal)</v>
          </cell>
          <cell r="G68" t="str">
            <v>BILL STOP</v>
          </cell>
          <cell r="H68">
            <v>2</v>
          </cell>
          <cell r="I68" t="str">
            <v>K VENKATARAMANA REDDY</v>
          </cell>
          <cell r="J68" t="str">
            <v>KIADB ARA HASSAN</v>
          </cell>
          <cell r="L68">
            <v>3</v>
          </cell>
        </row>
        <row r="69">
          <cell r="E69" t="str">
            <v>HNTP2312</v>
          </cell>
          <cell r="F69" t="str">
            <v>LT7(A) - Temporary Supply (28 days &amp; above renewal)</v>
          </cell>
          <cell r="G69" t="str">
            <v>BILL STOP</v>
          </cell>
          <cell r="H69">
            <v>2</v>
          </cell>
          <cell r="I69" t="str">
            <v>H T CHANDREGOWDA</v>
          </cell>
          <cell r="J69" t="str">
            <v>HANUMANTHAPURA</v>
          </cell>
          <cell r="L69">
            <v>2</v>
          </cell>
        </row>
        <row r="70">
          <cell r="E70" t="str">
            <v>GCTP2313</v>
          </cell>
          <cell r="F70" t="str">
            <v>LT7(A) - Temporary Supply (28 days &amp; above renewal)</v>
          </cell>
          <cell r="G70" t="str">
            <v>BILL STOP</v>
          </cell>
          <cell r="H70">
            <v>2</v>
          </cell>
          <cell r="I70" t="str">
            <v>VASU</v>
          </cell>
          <cell r="J70" t="str">
            <v>BOOOOMMANAYAKANAHALLI</v>
          </cell>
          <cell r="L70">
            <v>2</v>
          </cell>
        </row>
        <row r="71">
          <cell r="E71" t="str">
            <v>GCTP2281</v>
          </cell>
          <cell r="F71" t="str">
            <v>LT7(A) - Temporary Supply (28 days &amp; above renewal)</v>
          </cell>
          <cell r="G71" t="str">
            <v>BILL STOP</v>
          </cell>
          <cell r="H71">
            <v>2</v>
          </cell>
          <cell r="I71" t="str">
            <v>H Y PANDU RANGA</v>
          </cell>
          <cell r="J71" t="str">
            <v>M. HOSAKOPPALU</v>
          </cell>
          <cell r="L71">
            <v>3</v>
          </cell>
        </row>
        <row r="72">
          <cell r="E72" t="str">
            <v>GCTP2252</v>
          </cell>
          <cell r="F72" t="str">
            <v>LT7(A) - Temporary Supply (28 days &amp; above renewal)</v>
          </cell>
          <cell r="G72" t="str">
            <v>BILL STOP</v>
          </cell>
          <cell r="H72">
            <v>2</v>
          </cell>
          <cell r="I72" t="str">
            <v>MANJEGOWDA</v>
          </cell>
          <cell r="J72" t="str">
            <v>CHANNAPATTANA</v>
          </cell>
          <cell r="L72">
            <v>2</v>
          </cell>
        </row>
        <row r="73">
          <cell r="E73" t="str">
            <v>GCTP2270</v>
          </cell>
          <cell r="F73" t="str">
            <v>LT7(A) - Temporary Supply (28 days &amp; above renewal)</v>
          </cell>
          <cell r="G73" t="str">
            <v>BILL STOP</v>
          </cell>
          <cell r="H73">
            <v>2</v>
          </cell>
          <cell r="I73" t="str">
            <v>SHANKARA DP</v>
          </cell>
          <cell r="J73" t="str">
            <v>CHANNAPATNNA</v>
          </cell>
          <cell r="L73">
            <v>1</v>
          </cell>
        </row>
        <row r="74">
          <cell r="E74" t="str">
            <v>HNTP2283</v>
          </cell>
          <cell r="F74" t="str">
            <v>LT7(A) - Temporary Supply (28 days &amp; above renewal)</v>
          </cell>
          <cell r="G74" t="str">
            <v>BILL STOP</v>
          </cell>
          <cell r="H74">
            <v>2</v>
          </cell>
          <cell r="I74" t="str">
            <v>H R PRAKASH</v>
          </cell>
          <cell r="J74" t="str">
            <v>THATTEKERE</v>
          </cell>
          <cell r="L74">
            <v>2</v>
          </cell>
        </row>
        <row r="75">
          <cell r="E75" t="str">
            <v>HNTP2279</v>
          </cell>
          <cell r="F75" t="str">
            <v>LT7(A) - Temporary Supply (28 days &amp; above renewal)</v>
          </cell>
          <cell r="G75" t="str">
            <v>BILL STOP</v>
          </cell>
          <cell r="H75">
            <v>2</v>
          </cell>
          <cell r="I75" t="str">
            <v>S GIRISH</v>
          </cell>
          <cell r="J75" t="str">
            <v>HANUMANTHAPURA</v>
          </cell>
          <cell r="L75">
            <v>1</v>
          </cell>
        </row>
        <row r="76">
          <cell r="E76" t="str">
            <v>HNTP2277</v>
          </cell>
          <cell r="F76" t="str">
            <v>LT7(A) - Temporary Supply (28 days &amp; above renewal)</v>
          </cell>
          <cell r="G76" t="str">
            <v>BILL STOP</v>
          </cell>
          <cell r="H76">
            <v>2</v>
          </cell>
          <cell r="I76" t="str">
            <v>RAMEGOWDA</v>
          </cell>
          <cell r="J76" t="str">
            <v>SINGAPATTANA</v>
          </cell>
          <cell r="L76">
            <v>2</v>
          </cell>
        </row>
        <row r="77">
          <cell r="E77" t="str">
            <v>GCTP2250</v>
          </cell>
          <cell r="F77" t="str">
            <v>LT7(A) - Temporary Supply (28 days &amp; above renewal)</v>
          </cell>
          <cell r="G77" t="str">
            <v>BILL STOP</v>
          </cell>
          <cell r="H77">
            <v>2</v>
          </cell>
          <cell r="I77" t="str">
            <v>NINGAMMA</v>
          </cell>
          <cell r="J77" t="str">
            <v>K HOSAKOPPALU</v>
          </cell>
          <cell r="L77">
            <v>1</v>
          </cell>
        </row>
        <row r="78">
          <cell r="E78" t="str">
            <v>GCTP2251</v>
          </cell>
          <cell r="F78" t="str">
            <v>LT7(A) - Temporary Supply (28 days &amp; above renewal)</v>
          </cell>
          <cell r="G78" t="str">
            <v>BILL STOP</v>
          </cell>
          <cell r="H78">
            <v>2</v>
          </cell>
          <cell r="I78" t="str">
            <v>SHRUTHI KANTHAPPA</v>
          </cell>
          <cell r="J78" t="str">
            <v>BOMMANAYAKANAHALLY</v>
          </cell>
          <cell r="L78">
            <v>2</v>
          </cell>
        </row>
        <row r="79">
          <cell r="E79" t="str">
            <v>GCTP2255</v>
          </cell>
          <cell r="F79" t="str">
            <v>LT7(A) - Temporary Supply (28 days &amp; above renewal)</v>
          </cell>
          <cell r="G79" t="str">
            <v>BILL STOP</v>
          </cell>
          <cell r="H79">
            <v>2</v>
          </cell>
          <cell r="I79" t="str">
            <v>YASHODAMMA W/O</v>
          </cell>
          <cell r="J79" t="str">
            <v>CHANNAPATTANA</v>
          </cell>
          <cell r="L79">
            <v>1</v>
          </cell>
        </row>
        <row r="80">
          <cell r="E80" t="str">
            <v>HNTP2256</v>
          </cell>
          <cell r="F80" t="str">
            <v>LT7(A) - Temporary Supply (28 days &amp; above renewal)</v>
          </cell>
          <cell r="G80" t="str">
            <v>BILL STOP</v>
          </cell>
          <cell r="H80">
            <v>2</v>
          </cell>
          <cell r="I80" t="str">
            <v>C KRISHNA MURTHI</v>
          </cell>
          <cell r="J80" t="str">
            <v>NAARIHALLY</v>
          </cell>
          <cell r="L80">
            <v>1</v>
          </cell>
        </row>
        <row r="81">
          <cell r="E81" t="str">
            <v>HNTP2258</v>
          </cell>
          <cell r="F81" t="str">
            <v>LT7(A) - Temporary Supply (28 days &amp; above renewal)</v>
          </cell>
          <cell r="G81" t="str">
            <v>BILL STOP</v>
          </cell>
          <cell r="H81">
            <v>2</v>
          </cell>
          <cell r="I81" t="str">
            <v>BHAGYA  W/O</v>
          </cell>
          <cell r="J81" t="str">
            <v>MARIGUDI KOPPALU</v>
          </cell>
          <cell r="L81">
            <v>1</v>
          </cell>
        </row>
        <row r="82">
          <cell r="E82" t="str">
            <v>HNTP2267</v>
          </cell>
          <cell r="F82" t="str">
            <v>LT7(A) - Temporary Supply (28 days &amp; above renewal)</v>
          </cell>
          <cell r="G82" t="str">
            <v>BILL STOP</v>
          </cell>
          <cell r="H82">
            <v>2</v>
          </cell>
          <cell r="I82" t="str">
            <v>SUNITHA H R</v>
          </cell>
          <cell r="J82" t="str">
            <v>THATTAKERE</v>
          </cell>
          <cell r="L82">
            <v>1</v>
          </cell>
        </row>
        <row r="83">
          <cell r="E83" t="str">
            <v>GCTP2254</v>
          </cell>
          <cell r="F83" t="str">
            <v>LT7(A) - Temporary Supply (28 days &amp; above renewal)</v>
          </cell>
          <cell r="G83" t="str">
            <v>BILL STOP</v>
          </cell>
          <cell r="H83">
            <v>2</v>
          </cell>
          <cell r="I83" t="str">
            <v xml:space="preserve">MANUKUMAR C D </v>
          </cell>
          <cell r="J83" t="str">
            <v>BOMMANAYAKANAHALLY</v>
          </cell>
          <cell r="L83">
            <v>1</v>
          </cell>
        </row>
        <row r="84">
          <cell r="E84" t="str">
            <v>HNTP2285</v>
          </cell>
          <cell r="F84" t="str">
            <v>LT7(A) - Temporary Supply (28 days &amp; above renewal)</v>
          </cell>
          <cell r="G84" t="str">
            <v>BILL STOP</v>
          </cell>
          <cell r="H84">
            <v>2</v>
          </cell>
          <cell r="I84" t="str">
            <v>MANJEGOWDA</v>
          </cell>
          <cell r="J84" t="str">
            <v>HANUMANTAPURA</v>
          </cell>
          <cell r="L84">
            <v>2</v>
          </cell>
        </row>
        <row r="85">
          <cell r="E85" t="str">
            <v>KNTP2264</v>
          </cell>
          <cell r="F85" t="str">
            <v>LT7(A) - Temporary Supply (28 days &amp; above renewal)</v>
          </cell>
          <cell r="G85" t="str">
            <v>BILL STOP</v>
          </cell>
          <cell r="H85">
            <v>2</v>
          </cell>
          <cell r="I85" t="str">
            <v>NANJEGOWDA</v>
          </cell>
          <cell r="J85" t="str">
            <v>ANACHIHALLY</v>
          </cell>
          <cell r="L85">
            <v>1</v>
          </cell>
        </row>
        <row r="86">
          <cell r="E86" t="str">
            <v>GCTP2266</v>
          </cell>
          <cell r="F86" t="str">
            <v>LT7(A) - Temporary Supply (28 days &amp; above renewal)</v>
          </cell>
          <cell r="G86" t="str">
            <v>BILL STOP</v>
          </cell>
          <cell r="H86">
            <v>2</v>
          </cell>
          <cell r="I86" t="str">
            <v>PRAKASH S/O</v>
          </cell>
          <cell r="J86" t="str">
            <v>BITTAGODANAHALLY</v>
          </cell>
          <cell r="L86">
            <v>1</v>
          </cell>
        </row>
        <row r="87">
          <cell r="E87" t="str">
            <v>GCTP2286</v>
          </cell>
          <cell r="F87" t="str">
            <v>LT7(A) - Temporary Supply (28 days &amp; above renewal)</v>
          </cell>
          <cell r="G87" t="str">
            <v>BILL STOP</v>
          </cell>
          <cell r="H87">
            <v>2</v>
          </cell>
          <cell r="I87" t="str">
            <v>A G DORESWAMY S/O</v>
          </cell>
          <cell r="J87" t="str">
            <v>BITTAGODANAHALLY</v>
          </cell>
          <cell r="L87">
            <v>2</v>
          </cell>
        </row>
        <row r="88">
          <cell r="E88" t="str">
            <v>GCTP2291</v>
          </cell>
          <cell r="F88" t="str">
            <v>LT7(A) - Temporary Supply (28 days &amp; above renewal)</v>
          </cell>
          <cell r="G88" t="str">
            <v>BILL STOP</v>
          </cell>
          <cell r="H88">
            <v>2</v>
          </cell>
          <cell r="I88" t="str">
            <v>M/S VIDYA HARBS</v>
          </cell>
          <cell r="J88" t="str">
            <v>KIADB INDUSTRIAL</v>
          </cell>
          <cell r="L88">
            <v>12</v>
          </cell>
        </row>
        <row r="89">
          <cell r="E89" t="str">
            <v>HNTP2248</v>
          </cell>
          <cell r="F89" t="str">
            <v>LT7(A) - Temporary Supply (28 days &amp; above renewal)</v>
          </cell>
          <cell r="G89" t="str">
            <v>BILL STOP</v>
          </cell>
          <cell r="H89">
            <v>2</v>
          </cell>
          <cell r="I89" t="str">
            <v>SHABEENA BHANU</v>
          </cell>
          <cell r="J89" t="str">
            <v>THATTEKERE</v>
          </cell>
          <cell r="L89">
            <v>1</v>
          </cell>
        </row>
        <row r="90">
          <cell r="E90" t="str">
            <v>HNTP2257</v>
          </cell>
          <cell r="F90" t="str">
            <v>LT7(A) - Temporary Supply (28 days &amp; above renewal)</v>
          </cell>
          <cell r="G90" t="str">
            <v>BILL STOP</v>
          </cell>
          <cell r="H90">
            <v>2</v>
          </cell>
          <cell r="I90" t="str">
            <v xml:space="preserve">SORAJA W/O </v>
          </cell>
          <cell r="J90" t="str">
            <v>HALUVAGILU</v>
          </cell>
          <cell r="L90">
            <v>1</v>
          </cell>
        </row>
        <row r="91">
          <cell r="E91" t="str">
            <v>GCTP2290</v>
          </cell>
          <cell r="F91" t="str">
            <v>LT7(A) - Temporary Supply (28 days &amp; above renewal)</v>
          </cell>
          <cell r="G91" t="str">
            <v>BILL STOP</v>
          </cell>
          <cell r="H91">
            <v>2</v>
          </cell>
          <cell r="I91" t="str">
            <v>KRISHNEGOWDA S/O</v>
          </cell>
          <cell r="J91" t="str">
            <v>CHANNAPATTANA</v>
          </cell>
          <cell r="L91">
            <v>2</v>
          </cell>
        </row>
        <row r="92">
          <cell r="E92" t="str">
            <v>GCTP2271</v>
          </cell>
          <cell r="F92" t="str">
            <v>LT7(A) - Temporary Supply (28 days &amp; above renewal)</v>
          </cell>
          <cell r="G92" t="str">
            <v>BILL STOP</v>
          </cell>
          <cell r="H92">
            <v>2</v>
          </cell>
          <cell r="I92" t="str">
            <v>KUMARE SWAMY K N</v>
          </cell>
          <cell r="J92" t="str">
            <v>BITTAGODANAHALLY</v>
          </cell>
          <cell r="L92">
            <v>2</v>
          </cell>
        </row>
        <row r="93">
          <cell r="E93" t="str">
            <v>HNTP2272</v>
          </cell>
          <cell r="F93" t="str">
            <v>LT7(A) - Temporary Supply (28 days &amp; above renewal)</v>
          </cell>
          <cell r="G93" t="str">
            <v>BILL STOP</v>
          </cell>
          <cell r="H93">
            <v>2</v>
          </cell>
          <cell r="I93" t="str">
            <v>MANJEGOWDA S/O</v>
          </cell>
          <cell r="J93" t="str">
            <v>HANUMANTHAPURA</v>
          </cell>
          <cell r="L93">
            <v>2</v>
          </cell>
        </row>
        <row r="94">
          <cell r="E94" t="str">
            <v>GCTP2276</v>
          </cell>
          <cell r="F94" t="str">
            <v>LT7(A) - Temporary Supply (28 days &amp; above renewal)</v>
          </cell>
          <cell r="G94" t="str">
            <v>BILL STOP</v>
          </cell>
          <cell r="H94">
            <v>2</v>
          </cell>
          <cell r="I94" t="str">
            <v>RAJHU H A S/O</v>
          </cell>
          <cell r="J94" t="str">
            <v>SANKALAPURA</v>
          </cell>
          <cell r="L94">
            <v>2</v>
          </cell>
        </row>
        <row r="95">
          <cell r="E95" t="str">
            <v>HNTP2275</v>
          </cell>
          <cell r="F95" t="str">
            <v>LT7(A) - Temporary Supply (28 days &amp; above renewal)</v>
          </cell>
          <cell r="G95" t="str">
            <v>BILL STOP</v>
          </cell>
          <cell r="H95">
            <v>2</v>
          </cell>
          <cell r="I95" t="str">
            <v>MOHAN KUMARI C T</v>
          </cell>
          <cell r="J95" t="str">
            <v>KOKHANAGATTA</v>
          </cell>
          <cell r="L95">
            <v>2</v>
          </cell>
        </row>
        <row r="96">
          <cell r="E96" t="str">
            <v>GCTP2274</v>
          </cell>
          <cell r="F96" t="str">
            <v>LT7(A) - Temporary Supply (28 days &amp; above renewal)</v>
          </cell>
          <cell r="G96" t="str">
            <v>BILL STOP</v>
          </cell>
          <cell r="H96">
            <v>2</v>
          </cell>
          <cell r="I96" t="str">
            <v>HANUMAMMA W/O</v>
          </cell>
          <cell r="J96" t="str">
            <v>NAGATHAVAHALLY</v>
          </cell>
          <cell r="L96">
            <v>1</v>
          </cell>
        </row>
        <row r="97">
          <cell r="E97" t="str">
            <v>HNTP2273</v>
          </cell>
          <cell r="F97" t="str">
            <v>LT7(A) - Temporary Supply (28 days &amp; above renewal)</v>
          </cell>
          <cell r="G97" t="str">
            <v>BILL STOP</v>
          </cell>
          <cell r="H97">
            <v>2</v>
          </cell>
          <cell r="I97" t="str">
            <v>LATHA WO</v>
          </cell>
          <cell r="J97" t="str">
            <v>DODDAMANDIGNAHALLY</v>
          </cell>
          <cell r="L97">
            <v>1</v>
          </cell>
        </row>
        <row r="98">
          <cell r="E98" t="str">
            <v>HNTP2260</v>
          </cell>
          <cell r="F98" t="str">
            <v>LT7(A) - Temporary Supply (28 days &amp; above renewal)</v>
          </cell>
          <cell r="G98" t="str">
            <v>BILL STOP</v>
          </cell>
          <cell r="H98">
            <v>2</v>
          </cell>
          <cell r="I98" t="str">
            <v>MALLAIAH S/O</v>
          </cell>
          <cell r="J98" t="str">
            <v>CHIKKABHAGANAHALLI</v>
          </cell>
          <cell r="L98">
            <v>1</v>
          </cell>
        </row>
        <row r="99">
          <cell r="E99" t="str">
            <v>GCTP2261</v>
          </cell>
          <cell r="F99" t="str">
            <v>LT7(A) - Temporary Supply (28 days &amp; above renewal)</v>
          </cell>
          <cell r="G99" t="str">
            <v>BILL STOP</v>
          </cell>
          <cell r="H99">
            <v>2</v>
          </cell>
          <cell r="I99" t="str">
            <v>RAVI KUMAR</v>
          </cell>
          <cell r="J99" t="str">
            <v>SANKALAPURA</v>
          </cell>
          <cell r="L99">
            <v>1</v>
          </cell>
        </row>
        <row r="100">
          <cell r="E100" t="str">
            <v>GCTP2262</v>
          </cell>
          <cell r="F100" t="str">
            <v>LT7(A) - Temporary Supply (28 days &amp; above renewal)</v>
          </cell>
          <cell r="G100" t="str">
            <v>BILL STOP</v>
          </cell>
          <cell r="H100">
            <v>2</v>
          </cell>
          <cell r="I100" t="str">
            <v>N C KUMAR S/O</v>
          </cell>
          <cell r="J100" t="str">
            <v>CHANNAPATTANNA</v>
          </cell>
          <cell r="L100">
            <v>2</v>
          </cell>
        </row>
        <row r="101">
          <cell r="E101" t="str">
            <v>GCTP2263</v>
          </cell>
          <cell r="F101" t="str">
            <v>LT7(A) - Temporary Supply (28 days &amp; above renewal)</v>
          </cell>
          <cell r="G101" t="str">
            <v>BILL STOP</v>
          </cell>
          <cell r="H101">
            <v>2</v>
          </cell>
          <cell r="I101" t="str">
            <v>LOKESHA K S S/O</v>
          </cell>
          <cell r="J101" t="str">
            <v>BITTAGOWDANAHALLY</v>
          </cell>
          <cell r="L101">
            <v>2</v>
          </cell>
        </row>
        <row r="102">
          <cell r="E102" t="str">
            <v>KMTP2247</v>
          </cell>
          <cell r="F102" t="str">
            <v>LT7(A) - Temporary Supply (28 days &amp; above renewal)</v>
          </cell>
          <cell r="G102" t="str">
            <v>BILL STOP</v>
          </cell>
          <cell r="H102">
            <v>2</v>
          </cell>
          <cell r="I102" t="str">
            <v>BALACHANDRA</v>
          </cell>
          <cell r="J102" t="str">
            <v>KIADB</v>
          </cell>
          <cell r="L102">
            <v>5</v>
          </cell>
        </row>
        <row r="103">
          <cell r="E103" t="str">
            <v>GCTP2253</v>
          </cell>
          <cell r="F103" t="str">
            <v>LT7(A) - Temporary Supply (28 days &amp; above renewal)</v>
          </cell>
          <cell r="G103" t="str">
            <v>BILL STOP</v>
          </cell>
          <cell r="H103">
            <v>2</v>
          </cell>
          <cell r="I103" t="str">
            <v>PRASAD KUMAR S/O</v>
          </cell>
          <cell r="J103" t="str">
            <v>M HOSAKUPALU</v>
          </cell>
          <cell r="L103">
            <v>2</v>
          </cell>
        </row>
        <row r="104">
          <cell r="E104" t="str">
            <v>GCTP2269</v>
          </cell>
          <cell r="F104" t="str">
            <v>LT7(A) - Temporary Supply (28 days &amp; above renewal)</v>
          </cell>
          <cell r="G104" t="str">
            <v>BILL STOP</v>
          </cell>
          <cell r="H104">
            <v>2</v>
          </cell>
          <cell r="I104" t="str">
            <v>A DHARMARAJU S/O</v>
          </cell>
          <cell r="J104" t="str">
            <v>CHANAPATNA</v>
          </cell>
          <cell r="L104">
            <v>3</v>
          </cell>
        </row>
        <row r="105">
          <cell r="E105" t="str">
            <v>GCTP2293</v>
          </cell>
          <cell r="F105" t="str">
            <v>LT7(A) - Temporary Supply (28 days &amp; above renewal)</v>
          </cell>
          <cell r="G105" t="str">
            <v>BILL STOP</v>
          </cell>
          <cell r="H105">
            <v>2</v>
          </cell>
          <cell r="I105" t="str">
            <v>UMA W/O</v>
          </cell>
          <cell r="J105" t="str">
            <v>DEVEGOWDA NAGARA</v>
          </cell>
          <cell r="L105">
            <v>1</v>
          </cell>
        </row>
        <row r="106">
          <cell r="E106" t="str">
            <v>GCTP2292</v>
          </cell>
          <cell r="F106" t="str">
            <v>LT7(A) - Temporary Supply (28 days &amp; above renewal)</v>
          </cell>
          <cell r="G106" t="str">
            <v>BILL STOP</v>
          </cell>
          <cell r="H106">
            <v>2</v>
          </cell>
          <cell r="I106" t="str">
            <v>RAJESHEKARA C V</v>
          </cell>
          <cell r="J106" t="str">
            <v>BITTAGOWDANAHALLY</v>
          </cell>
          <cell r="L106">
            <v>2</v>
          </cell>
        </row>
        <row r="107">
          <cell r="E107" t="str">
            <v>HNTP2297</v>
          </cell>
          <cell r="F107" t="str">
            <v>LT7(A) - Temporary Supply (28 days &amp; above renewal)</v>
          </cell>
          <cell r="G107" t="str">
            <v>BILL STOP</v>
          </cell>
          <cell r="H107">
            <v>2</v>
          </cell>
          <cell r="I107" t="str">
            <v xml:space="preserve">JAGAGESHA K H </v>
          </cell>
          <cell r="J107" t="str">
            <v>HANUMANTHAPURA</v>
          </cell>
          <cell r="L107">
            <v>1</v>
          </cell>
        </row>
        <row r="108">
          <cell r="E108" t="str">
            <v>GCTP2299</v>
          </cell>
          <cell r="F108" t="str">
            <v>LT7(A) - Temporary Supply (28 days &amp; above renewal)</v>
          </cell>
          <cell r="G108" t="str">
            <v>BILL STOP</v>
          </cell>
          <cell r="H108">
            <v>2</v>
          </cell>
          <cell r="I108" t="str">
            <v xml:space="preserve">KRISHA KUMAR S/O </v>
          </cell>
          <cell r="J108" t="str">
            <v>M HOSAKUPPALU</v>
          </cell>
          <cell r="L108">
            <v>2</v>
          </cell>
        </row>
        <row r="109">
          <cell r="E109" t="str">
            <v>GCTP2303</v>
          </cell>
          <cell r="F109" t="str">
            <v>LT7(A) - Temporary Supply (28 days &amp; above renewal)</v>
          </cell>
          <cell r="G109" t="str">
            <v>BILL STOP</v>
          </cell>
          <cell r="H109">
            <v>2</v>
          </cell>
          <cell r="I109" t="str">
            <v>GIRISH S/O</v>
          </cell>
          <cell r="J109" t="str">
            <v>DEVAMA B CANNAPATTANA</v>
          </cell>
          <cell r="L109">
            <v>1</v>
          </cell>
        </row>
        <row r="110">
          <cell r="E110" t="str">
            <v>GCTP2304</v>
          </cell>
          <cell r="F110" t="str">
            <v>LT7(A) - Temporary Supply (28 days &amp; above renewal)</v>
          </cell>
          <cell r="G110" t="str">
            <v>BILL STOP</v>
          </cell>
          <cell r="H110">
            <v>2</v>
          </cell>
          <cell r="I110" t="str">
            <v xml:space="preserve">ANNAPURNA C/O </v>
          </cell>
          <cell r="J110" t="str">
            <v>CHANNAPATTANA BY PASS</v>
          </cell>
          <cell r="L110">
            <v>2</v>
          </cell>
        </row>
        <row r="111">
          <cell r="E111" t="str">
            <v>KNTP2307</v>
          </cell>
          <cell r="F111" t="str">
            <v>LT7(A) - Temporary Supply (28 days &amp; above renewal)</v>
          </cell>
          <cell r="G111" t="str">
            <v>BILL STOP</v>
          </cell>
          <cell r="H111">
            <v>2</v>
          </cell>
          <cell r="I111" t="str">
            <v>RAJASHEKAR S/O LETA</v>
          </cell>
          <cell r="J111" t="str">
            <v>KANDALI</v>
          </cell>
          <cell r="L111">
            <v>1</v>
          </cell>
        </row>
        <row r="112">
          <cell r="E112" t="str">
            <v>KNTP2308</v>
          </cell>
          <cell r="F112" t="str">
            <v>LT7(A) - Temporary Supply (28 days &amp; above renewal)</v>
          </cell>
          <cell r="G112" t="str">
            <v>BILL STOP</v>
          </cell>
          <cell r="H112">
            <v>2</v>
          </cell>
          <cell r="I112" t="str">
            <v>MUTHIMANI S/O</v>
          </cell>
          <cell r="J112" t="str">
            <v>DEVARAYAPATNA</v>
          </cell>
          <cell r="L112">
            <v>2</v>
          </cell>
        </row>
        <row r="113">
          <cell r="E113" t="str">
            <v>HNTP2305</v>
          </cell>
          <cell r="F113" t="str">
            <v>LT7(A) - Temporary Supply (28 days &amp; above renewal)</v>
          </cell>
          <cell r="G113" t="str">
            <v>BILL STOP</v>
          </cell>
          <cell r="H113">
            <v>2</v>
          </cell>
          <cell r="I113" t="str">
            <v>MT SURESH S/O</v>
          </cell>
          <cell r="J113" t="str">
            <v>DODDAMADIGANAHALLY</v>
          </cell>
          <cell r="L113">
            <v>1</v>
          </cell>
        </row>
        <row r="114">
          <cell r="E114" t="str">
            <v>GCTP2294</v>
          </cell>
          <cell r="F114" t="str">
            <v>LT7(A) - Temporary Supply (28 days &amp; above renewal)</v>
          </cell>
          <cell r="G114" t="str">
            <v>BILL STOP</v>
          </cell>
          <cell r="H114">
            <v>2</v>
          </cell>
          <cell r="I114" t="str">
            <v>HARSHA B S C/O</v>
          </cell>
          <cell r="J114" t="str">
            <v>KIADB</v>
          </cell>
          <cell r="L114">
            <v>3</v>
          </cell>
        </row>
        <row r="115">
          <cell r="E115" t="str">
            <v>MHTP192</v>
          </cell>
          <cell r="F115" t="str">
            <v>LT7(A) - Temporary Supply (28 days &amp; above renewal)</v>
          </cell>
          <cell r="G115" t="str">
            <v>BILL STOP</v>
          </cell>
          <cell r="H115">
            <v>2</v>
          </cell>
          <cell r="I115" t="str">
            <v>THIMMEGOWDA</v>
          </cell>
          <cell r="J115" t="str">
            <v>KOWSHIKA</v>
          </cell>
          <cell r="L115">
            <v>1</v>
          </cell>
        </row>
        <row r="116">
          <cell r="E116" t="str">
            <v>MHTP193</v>
          </cell>
          <cell r="F116" t="str">
            <v>LT7(A) - Temporary Supply (28 days &amp; above renewal)</v>
          </cell>
          <cell r="G116" t="str">
            <v>BILL STOP</v>
          </cell>
          <cell r="H116">
            <v>8</v>
          </cell>
          <cell r="I116" t="str">
            <v>VISHALASHHI  W/O</v>
          </cell>
          <cell r="J116" t="str">
            <v>AMBUGA</v>
          </cell>
          <cell r="L116">
            <v>2</v>
          </cell>
        </row>
        <row r="117">
          <cell r="E117" t="str">
            <v>MHTP191</v>
          </cell>
          <cell r="F117" t="str">
            <v>LT7(A) - Temporary Supply (28 days &amp; above renewal)</v>
          </cell>
          <cell r="G117" t="str">
            <v>BILL STOP</v>
          </cell>
          <cell r="H117">
            <v>8</v>
          </cell>
          <cell r="I117" t="str">
            <v xml:space="preserve">RAJEGOWDA  S/O </v>
          </cell>
          <cell r="J117" t="str">
            <v>KANCANAHALLY</v>
          </cell>
          <cell r="L117">
            <v>2</v>
          </cell>
        </row>
        <row r="118">
          <cell r="E118" t="str">
            <v>MHTP190</v>
          </cell>
          <cell r="F118" t="str">
            <v>LT7(A) - Temporary Supply (28 days &amp; above renewal)</v>
          </cell>
          <cell r="G118" t="str">
            <v>BILL STOP</v>
          </cell>
          <cell r="H118">
            <v>8</v>
          </cell>
          <cell r="I118" t="str">
            <v>D R MAHESH S/O</v>
          </cell>
          <cell r="J118" t="str">
            <v>M H HALLY</v>
          </cell>
          <cell r="L118">
            <v>3</v>
          </cell>
        </row>
        <row r="119">
          <cell r="E119" t="str">
            <v>MHTP189</v>
          </cell>
          <cell r="F119" t="str">
            <v>LT7(A) - Temporary Supply (28 days &amp; above renewal)</v>
          </cell>
          <cell r="G119" t="str">
            <v>BILL STOP</v>
          </cell>
          <cell r="H119">
            <v>8</v>
          </cell>
          <cell r="I119" t="str">
            <v xml:space="preserve">SOMEGOWDA S/O </v>
          </cell>
          <cell r="J119" t="str">
            <v>KANCHANAHALLY</v>
          </cell>
          <cell r="L119">
            <v>1</v>
          </cell>
        </row>
        <row r="120">
          <cell r="E120" t="str">
            <v>MHTP200</v>
          </cell>
          <cell r="F120" t="str">
            <v>LT7(A) - Temporary Supply (28 days &amp; above renewal)</v>
          </cell>
          <cell r="G120" t="str">
            <v>BILL STOP</v>
          </cell>
          <cell r="H120">
            <v>8</v>
          </cell>
          <cell r="I120" t="str">
            <v>CHIKKAMMA W/O</v>
          </cell>
          <cell r="J120" t="str">
            <v>MOSALEHOSAHALLY</v>
          </cell>
          <cell r="L120">
            <v>1</v>
          </cell>
        </row>
        <row r="121">
          <cell r="E121" t="str">
            <v>MHTP196</v>
          </cell>
          <cell r="F121" t="str">
            <v>LT7(A) - Temporary Supply (28 days &amp; above renewal)</v>
          </cell>
          <cell r="G121" t="str">
            <v>BILL STOP</v>
          </cell>
          <cell r="H121">
            <v>8</v>
          </cell>
          <cell r="I121" t="str">
            <v>RAMKRISHEGOWDA</v>
          </cell>
          <cell r="J121" t="str">
            <v>KANCHANAHALLY</v>
          </cell>
          <cell r="L121">
            <v>2</v>
          </cell>
        </row>
        <row r="122">
          <cell r="E122" t="str">
            <v>MHTP195</v>
          </cell>
          <cell r="F122" t="str">
            <v>LT7(A) - Temporary Supply (28 days &amp; above renewal)</v>
          </cell>
          <cell r="G122" t="str">
            <v>BILL STOP</v>
          </cell>
          <cell r="H122">
            <v>8</v>
          </cell>
          <cell r="I122" t="str">
            <v>CHANDRAKALA W/O</v>
          </cell>
          <cell r="J122" t="str">
            <v>KANCHANAHALLY</v>
          </cell>
          <cell r="L122">
            <v>2</v>
          </cell>
        </row>
        <row r="123">
          <cell r="E123" t="str">
            <v>MHTP194</v>
          </cell>
          <cell r="F123" t="str">
            <v>LT7(A) - Temporary Supply (28 days &amp; above renewal)</v>
          </cell>
          <cell r="G123" t="str">
            <v>BILL STOP</v>
          </cell>
          <cell r="H123">
            <v>8</v>
          </cell>
          <cell r="I123" t="str">
            <v>ANNAPPA T  S/O</v>
          </cell>
          <cell r="J123" t="str">
            <v>KANCHANAHALLY</v>
          </cell>
          <cell r="L123">
            <v>1</v>
          </cell>
        </row>
        <row r="124">
          <cell r="E124" t="str">
            <v>GRTP123</v>
          </cell>
          <cell r="F124" t="str">
            <v>LT7(A) - Temporary Supply (28 days &amp; above renewal)</v>
          </cell>
          <cell r="G124" t="str">
            <v>BILL STOP</v>
          </cell>
          <cell r="H124">
            <v>8</v>
          </cell>
          <cell r="I124" t="str">
            <v>SANJAY KUMAR</v>
          </cell>
          <cell r="J124" t="str">
            <v>BYADARAHALLY</v>
          </cell>
          <cell r="L124">
            <v>2</v>
          </cell>
        </row>
        <row r="125">
          <cell r="E125" t="str">
            <v>GCTP2287</v>
          </cell>
          <cell r="F125" t="str">
            <v>LT7(A) - Temporary Supply (28 days &amp; above renewal)</v>
          </cell>
          <cell r="G125" t="str">
            <v>BILL STOP</v>
          </cell>
          <cell r="H125">
            <v>2</v>
          </cell>
          <cell r="I125" t="str">
            <v>CHAITHRA S S</v>
          </cell>
          <cell r="J125" t="str">
            <v>BOMMANAYAKANAHALLY</v>
          </cell>
          <cell r="L125">
            <v>2</v>
          </cell>
        </row>
        <row r="126">
          <cell r="E126" t="str">
            <v>GLTP456</v>
          </cell>
          <cell r="F126" t="str">
            <v>LT7(A) - Temporary Supply (28 days &amp; above renewal)</v>
          </cell>
          <cell r="G126" t="str">
            <v>BILL STOP</v>
          </cell>
          <cell r="H126">
            <v>14</v>
          </cell>
          <cell r="I126" t="str">
            <v>K J VARADARAJU  S/O</v>
          </cell>
          <cell r="J126" t="str">
            <v>ASHOKANAGARA H H K</v>
          </cell>
          <cell r="L126">
            <v>1</v>
          </cell>
        </row>
        <row r="127">
          <cell r="E127" t="str">
            <v>GCTP2319</v>
          </cell>
          <cell r="F127" t="str">
            <v>LT7(A) - Temporary Supply (28 days &amp; above renewal)</v>
          </cell>
          <cell r="G127" t="str">
            <v>BILL STOP</v>
          </cell>
          <cell r="H127">
            <v>2</v>
          </cell>
          <cell r="I127" t="str">
            <v xml:space="preserve">RAVI S/O LATE </v>
          </cell>
          <cell r="J127" t="str">
            <v>NAGATHAVALLY</v>
          </cell>
          <cell r="L127">
            <v>1</v>
          </cell>
        </row>
        <row r="128">
          <cell r="E128" t="str">
            <v>GCTP2321</v>
          </cell>
          <cell r="F128" t="str">
            <v>LT7(A) - Temporary Supply (28 days &amp; above renewal)</v>
          </cell>
          <cell r="G128" t="str">
            <v>BILL STOP</v>
          </cell>
          <cell r="H128">
            <v>2</v>
          </cell>
          <cell r="I128" t="str">
            <v>GANGADHARA (PAPANNA)</v>
          </cell>
          <cell r="J128" t="str">
            <v>NAGATHAVALLI</v>
          </cell>
          <cell r="L128">
            <v>1</v>
          </cell>
        </row>
        <row r="129">
          <cell r="E129" t="str">
            <v>KNTP2322</v>
          </cell>
          <cell r="F129" t="str">
            <v>LT7(A) - Temporary Supply (28 days &amp; above renewal)</v>
          </cell>
          <cell r="G129" t="str">
            <v>BILL STOP</v>
          </cell>
          <cell r="H129">
            <v>2</v>
          </cell>
          <cell r="I129" t="str">
            <v>KANTHARAJU S/O</v>
          </cell>
          <cell r="J129" t="str">
            <v>ECHALAHALLY</v>
          </cell>
          <cell r="L129">
            <v>1</v>
          </cell>
        </row>
        <row r="130">
          <cell r="E130" t="str">
            <v>KNTP2325</v>
          </cell>
          <cell r="F130" t="str">
            <v>LT7(A) - Temporary Supply (28 days &amp; above renewal)</v>
          </cell>
          <cell r="G130" t="str">
            <v>BILL STOP</v>
          </cell>
          <cell r="H130">
            <v>8</v>
          </cell>
          <cell r="I130" t="str">
            <v>GOVINDEGOWDA S/O</v>
          </cell>
          <cell r="J130" t="str">
            <v>MUDDANAHALLI</v>
          </cell>
          <cell r="L130">
            <v>1</v>
          </cell>
        </row>
        <row r="131">
          <cell r="E131" t="str">
            <v>GCTP2326</v>
          </cell>
          <cell r="F131" t="str">
            <v>LT7(A) - Temporary Supply (28 days &amp; above renewal)</v>
          </cell>
          <cell r="G131" t="str">
            <v>BILL STOP</v>
          </cell>
          <cell r="H131">
            <v>8</v>
          </cell>
          <cell r="I131" t="str">
            <v>GANGANNA</v>
          </cell>
          <cell r="J131" t="str">
            <v>BITTAGOWDANAHALLY</v>
          </cell>
          <cell r="L131">
            <v>1</v>
          </cell>
        </row>
        <row r="132">
          <cell r="E132" t="str">
            <v>GCTP2328</v>
          </cell>
          <cell r="F132" t="str">
            <v>LT7(A) - Temporary Supply (28 days &amp; above renewal)</v>
          </cell>
          <cell r="G132" t="str">
            <v>BILL STOP</v>
          </cell>
          <cell r="H132">
            <v>8</v>
          </cell>
          <cell r="I132" t="str">
            <v>MADHUSUDHAN S/O</v>
          </cell>
          <cell r="J132" t="str">
            <v>BOMMANAYAKANAHALLY</v>
          </cell>
          <cell r="L132">
            <v>2</v>
          </cell>
        </row>
        <row r="133">
          <cell r="E133" t="str">
            <v>GCTP2329</v>
          </cell>
          <cell r="F133" t="str">
            <v>LT7(A) - Temporary Supply (28 days &amp; above renewal)</v>
          </cell>
          <cell r="G133" t="str">
            <v>BILL STOP</v>
          </cell>
          <cell r="H133">
            <v>8</v>
          </cell>
          <cell r="I133" t="str">
            <v>RANGEGOWDA S/O</v>
          </cell>
          <cell r="J133" t="str">
            <v>BITTAGOWDANAHALLY</v>
          </cell>
          <cell r="L133">
            <v>1</v>
          </cell>
        </row>
        <row r="134">
          <cell r="E134" t="str">
            <v>GCTP2330</v>
          </cell>
          <cell r="F134" t="str">
            <v>LT7(A) - Temporary Supply (28 days &amp; above renewal)</v>
          </cell>
          <cell r="G134" t="str">
            <v>BILL STOP</v>
          </cell>
          <cell r="H134">
            <v>8</v>
          </cell>
          <cell r="I134" t="str">
            <v xml:space="preserve">NAGARAJU S N </v>
          </cell>
          <cell r="J134" t="str">
            <v>BOMMANAYAKANAHALLY</v>
          </cell>
          <cell r="L134">
            <v>1</v>
          </cell>
        </row>
        <row r="135">
          <cell r="E135" t="str">
            <v>HNTP2331</v>
          </cell>
          <cell r="F135" t="str">
            <v>LT7(A) - Temporary Supply (28 days &amp; above renewal)</v>
          </cell>
          <cell r="G135" t="str">
            <v>BILL STOP</v>
          </cell>
          <cell r="H135">
            <v>8</v>
          </cell>
          <cell r="I135" t="str">
            <v>JOSEPH C</v>
          </cell>
          <cell r="J135" t="str">
            <v>KOKKANAGATTA</v>
          </cell>
          <cell r="L135">
            <v>2</v>
          </cell>
        </row>
        <row r="136">
          <cell r="E136" t="str">
            <v>MHTP203</v>
          </cell>
          <cell r="F136" t="str">
            <v>LT7(A) - Temporary Supply (28 days &amp; above renewal)</v>
          </cell>
          <cell r="G136" t="str">
            <v>BILL STOP</v>
          </cell>
          <cell r="H136">
            <v>15</v>
          </cell>
          <cell r="I136" t="str">
            <v>SHEELA C N W/O</v>
          </cell>
          <cell r="J136" t="str">
            <v>KANCHANAHALLY</v>
          </cell>
          <cell r="L136">
            <v>2</v>
          </cell>
        </row>
        <row r="137">
          <cell r="E137" t="str">
            <v>GRTP124</v>
          </cell>
          <cell r="F137" t="str">
            <v>LT7(A) - Temporary Supply (28 days &amp; above renewal)</v>
          </cell>
          <cell r="G137" t="str">
            <v>BILL STOP</v>
          </cell>
          <cell r="H137">
            <v>2</v>
          </cell>
          <cell r="I137" t="str">
            <v>MOODALGIRIGOWDA K K</v>
          </cell>
          <cell r="J137" t="str">
            <v>KALLAREKOPPALU</v>
          </cell>
          <cell r="L137">
            <v>1</v>
          </cell>
        </row>
        <row r="138">
          <cell r="E138" t="str">
            <v>GRTP2338</v>
          </cell>
          <cell r="F138" t="str">
            <v>LT7(A) - Temporary Supply (28 days &amp; above renewal)</v>
          </cell>
          <cell r="G138" t="str">
            <v>BILL STOP</v>
          </cell>
          <cell r="H138">
            <v>13</v>
          </cell>
          <cell r="I138" t="str">
            <v>P V  HEMA W/O</v>
          </cell>
          <cell r="J138" t="str">
            <v>BITTAGOWDANAHALLI</v>
          </cell>
          <cell r="L138">
            <v>2</v>
          </cell>
        </row>
        <row r="139">
          <cell r="E139" t="str">
            <v>GLTP475</v>
          </cell>
          <cell r="F139" t="str">
            <v>LT7(A) - Temporary Supply (28 days &amp; above renewal)</v>
          </cell>
          <cell r="G139" t="str">
            <v>BILL STOP</v>
          </cell>
          <cell r="H139">
            <v>2</v>
          </cell>
          <cell r="I139" t="str">
            <v>PRAVEEN G</v>
          </cell>
          <cell r="J139" t="str">
            <v>ASHOKANAGARA</v>
          </cell>
          <cell r="K139" t="str">
            <v>0</v>
          </cell>
          <cell r="L139">
            <v>2</v>
          </cell>
        </row>
        <row r="140">
          <cell r="E140" t="str">
            <v>GLTP484</v>
          </cell>
          <cell r="F140" t="str">
            <v>LT7(A) - Temporary Supply (28 days &amp; above renewal)</v>
          </cell>
          <cell r="G140" t="str">
            <v>BILL STOP</v>
          </cell>
          <cell r="H140">
            <v>8</v>
          </cell>
          <cell r="I140" t="str">
            <v>SUJATHANARAYANA W/O</v>
          </cell>
          <cell r="J140" t="str">
            <v>CHINNENAHALLI</v>
          </cell>
          <cell r="K140" t="str">
            <v>CHINNENAHALLI</v>
          </cell>
          <cell r="L140">
            <v>2</v>
          </cell>
        </row>
        <row r="141">
          <cell r="E141" t="str">
            <v>GLTP480</v>
          </cell>
          <cell r="F141" t="str">
            <v>LT7(A) - Temporary Supply (28 days &amp; above renewal)</v>
          </cell>
          <cell r="G141" t="str">
            <v>BILL STOP</v>
          </cell>
          <cell r="H141">
            <v>8</v>
          </cell>
          <cell r="I141" t="str">
            <v xml:space="preserve">H N MANIKANTA S/O </v>
          </cell>
          <cell r="J141" t="str">
            <v>ASHOKANAGARA</v>
          </cell>
          <cell r="K141" t="str">
            <v>ASHOKANAGARA</v>
          </cell>
          <cell r="L141">
            <v>2</v>
          </cell>
        </row>
        <row r="142">
          <cell r="E142" t="str">
            <v>GLTP479</v>
          </cell>
          <cell r="F142" t="str">
            <v>LT7(A) - Temporary Supply (28 days &amp; above renewal)</v>
          </cell>
          <cell r="G142" t="str">
            <v>BILL STOP</v>
          </cell>
          <cell r="H142">
            <v>5</v>
          </cell>
          <cell r="I142" t="str">
            <v>NAGARAJU S/O</v>
          </cell>
          <cell r="J142" t="str">
            <v>DEVARAYAPATTANA</v>
          </cell>
          <cell r="K142" t="str">
            <v>0</v>
          </cell>
          <cell r="L142">
            <v>1</v>
          </cell>
        </row>
        <row r="143">
          <cell r="E143" t="str">
            <v>GLTP486</v>
          </cell>
          <cell r="F143" t="str">
            <v>LT7(A) - Temporary Supply (28 days &amp; above renewal)</v>
          </cell>
          <cell r="G143" t="str">
            <v>BILL STOP</v>
          </cell>
          <cell r="H143">
            <v>8</v>
          </cell>
          <cell r="I143" t="str">
            <v xml:space="preserve">GIDDEGOWDA S/O </v>
          </cell>
          <cell r="J143" t="str">
            <v>HOOVINAHALLI KAVAL</v>
          </cell>
          <cell r="K143" t="str">
            <v>HOOVINAHALLI KOPPALU</v>
          </cell>
          <cell r="L143">
            <v>1</v>
          </cell>
        </row>
        <row r="144">
          <cell r="E144" t="str">
            <v>GLTP485</v>
          </cell>
          <cell r="F144" t="str">
            <v>LT7(A) - Temporary Supply (28 days &amp; above renewal)</v>
          </cell>
          <cell r="G144" t="str">
            <v>BILL STOP</v>
          </cell>
          <cell r="H144">
            <v>8</v>
          </cell>
          <cell r="I144" t="str">
            <v xml:space="preserve">JYOTHI W/O </v>
          </cell>
          <cell r="J144" t="str">
            <v>GUDDENAHALLI</v>
          </cell>
          <cell r="K144" t="str">
            <v>ASHOKNAGARA</v>
          </cell>
          <cell r="L144">
            <v>2</v>
          </cell>
        </row>
        <row r="145">
          <cell r="E145" t="str">
            <v>MHTP204</v>
          </cell>
          <cell r="F145" t="str">
            <v>LT7(A) - Temporary Supply (28 days &amp; above renewal)</v>
          </cell>
          <cell r="G145" t="str">
            <v>BILL STOP</v>
          </cell>
          <cell r="H145">
            <v>13</v>
          </cell>
          <cell r="I145" t="str">
            <v>RUDREGOWDA</v>
          </cell>
          <cell r="J145" t="str">
            <v>RUDREGOWDA  S/O EREGOWDA KITHANE (V)</v>
          </cell>
          <cell r="K145" t="str">
            <v>KITHANE</v>
          </cell>
          <cell r="L145">
            <v>1</v>
          </cell>
        </row>
        <row r="146">
          <cell r="E146" t="str">
            <v>MHTP205</v>
          </cell>
          <cell r="F146" t="str">
            <v>LT7(A) - Temporary Supply (28 days &amp; above renewal)</v>
          </cell>
          <cell r="G146" t="str">
            <v>BILL STOP</v>
          </cell>
          <cell r="H146">
            <v>13</v>
          </cell>
          <cell r="I146" t="str">
            <v xml:space="preserve">B NAGARAJ </v>
          </cell>
          <cell r="J146" t="str">
            <v>B NAGARAJ S/O BOMMEGOWDA R T NAGARA LAY OUT KANCHANAHALLI</v>
          </cell>
          <cell r="K146" t="str">
            <v>R T NAGARA LAY OUT KANCHANAHALLI</v>
          </cell>
          <cell r="L146">
            <v>2</v>
          </cell>
        </row>
        <row r="147">
          <cell r="E147" t="str">
            <v>KNTP2342</v>
          </cell>
          <cell r="F147" t="str">
            <v>LT7(A) - Temporary Supply (28 days &amp; above renewal)</v>
          </cell>
          <cell r="G147" t="str">
            <v>BILL STOP</v>
          </cell>
          <cell r="H147">
            <v>6</v>
          </cell>
          <cell r="I147" t="str">
            <v>YASHODAMMA.M.N</v>
          </cell>
          <cell r="J147" t="str">
            <v>ECHALAHALLI</v>
          </cell>
          <cell r="K147" t="str">
            <v>KANDALI KNL</v>
          </cell>
          <cell r="L147">
            <v>1</v>
          </cell>
        </row>
        <row r="148">
          <cell r="E148" t="str">
            <v>HNTP2343</v>
          </cell>
          <cell r="F148" t="str">
            <v>LT7(A) - Temporary Supply (28 days &amp; above renewal)</v>
          </cell>
          <cell r="G148" t="str">
            <v>BILL STOP</v>
          </cell>
          <cell r="H148">
            <v>6</v>
          </cell>
          <cell r="I148" t="str">
            <v>H. M KRISHNA</v>
          </cell>
          <cell r="J148" t="str">
            <v>HANUMANTHAPURA</v>
          </cell>
          <cell r="K148" t="str">
            <v>HANUMANTHA PURA HNL</v>
          </cell>
          <cell r="L148">
            <v>1</v>
          </cell>
        </row>
        <row r="149">
          <cell r="E149" t="str">
            <v>KNTP2344</v>
          </cell>
          <cell r="F149" t="str">
            <v>LT7(A) - Temporary Supply (28 days &amp; above renewal)</v>
          </cell>
          <cell r="G149" t="str">
            <v>BILL STOP</v>
          </cell>
          <cell r="H149">
            <v>6</v>
          </cell>
          <cell r="I149" t="str">
            <v>PAVITHRA</v>
          </cell>
          <cell r="J149" t="str">
            <v>ANACHIHALLY</v>
          </cell>
          <cell r="K149" t="str">
            <v xml:space="preserve">ANACHIHALLI </v>
          </cell>
          <cell r="L149">
            <v>2</v>
          </cell>
        </row>
        <row r="150">
          <cell r="E150" t="str">
            <v>HNTP2346</v>
          </cell>
          <cell r="F150" t="str">
            <v>LT7(A) - Temporary Supply (28 days &amp; above renewal)</v>
          </cell>
          <cell r="G150" t="str">
            <v>BILL STOP</v>
          </cell>
          <cell r="H150">
            <v>6</v>
          </cell>
          <cell r="I150" t="str">
            <v>B.S PRAKASHA</v>
          </cell>
          <cell r="J150" t="str">
            <v>HANUMANTHAPURA</v>
          </cell>
          <cell r="K150" t="str">
            <v>HANUMANTHA PURA HNL</v>
          </cell>
          <cell r="L150">
            <v>2</v>
          </cell>
        </row>
        <row r="151">
          <cell r="E151" t="str">
            <v>GCTP2348</v>
          </cell>
          <cell r="F151" t="str">
            <v>LT7(A) - Temporary Supply (28 days &amp; above renewal)</v>
          </cell>
          <cell r="G151" t="str">
            <v>BILL STOP</v>
          </cell>
          <cell r="H151">
            <v>15</v>
          </cell>
          <cell r="I151" t="str">
            <v>BETTEGOWDA</v>
          </cell>
          <cell r="J151" t="str">
            <v>HOSAKOPPALLU</v>
          </cell>
          <cell r="K151" t="str">
            <v>M HOSA KOPPALU BHKL</v>
          </cell>
          <cell r="L151">
            <v>1</v>
          </cell>
        </row>
        <row r="152">
          <cell r="E152" t="str">
            <v>GCTP2349</v>
          </cell>
          <cell r="F152" t="str">
            <v>LT7(A) - Temporary Supply (28 days &amp; above renewal)</v>
          </cell>
          <cell r="G152" t="str">
            <v>BILL STOP</v>
          </cell>
          <cell r="H152">
            <v>7</v>
          </cell>
          <cell r="I152" t="str">
            <v>MAHALAXMI</v>
          </cell>
          <cell r="J152" t="str">
            <v>BOMMANAYAKANAHALLY</v>
          </cell>
          <cell r="K152" t="str">
            <v>CHANNAPATTANA</v>
          </cell>
          <cell r="L152">
            <v>2</v>
          </cell>
        </row>
        <row r="153">
          <cell r="E153" t="str">
            <v>GCTP2351</v>
          </cell>
          <cell r="F153" t="str">
            <v>LT7(A) - Temporary Supply (28 days &amp; above renewal)</v>
          </cell>
          <cell r="G153" t="str">
            <v>BILL STOP</v>
          </cell>
          <cell r="H153">
            <v>8</v>
          </cell>
          <cell r="I153" t="str">
            <v>ASHA</v>
          </cell>
          <cell r="J153" t="str">
            <v>SAMUDRAVAHALLY</v>
          </cell>
          <cell r="K153" t="str">
            <v>SAMUDRAVALLI</v>
          </cell>
          <cell r="L153">
            <v>1</v>
          </cell>
        </row>
        <row r="154">
          <cell r="E154" t="str">
            <v>HNTP2353</v>
          </cell>
          <cell r="F154" t="str">
            <v>LT7(A) - Temporary Supply (28 days &amp; above renewal)</v>
          </cell>
          <cell r="G154" t="str">
            <v>BILL STOP</v>
          </cell>
          <cell r="H154">
            <v>4</v>
          </cell>
          <cell r="I154" t="str">
            <v>BILIYAMMA</v>
          </cell>
          <cell r="J154" t="str">
            <v>HANUMANTHAPURA</v>
          </cell>
          <cell r="K154" t="str">
            <v>HANUMANTHA PURA HNL</v>
          </cell>
          <cell r="L154">
            <v>1</v>
          </cell>
        </row>
        <row r="155">
          <cell r="E155" t="str">
            <v>GCTP2355</v>
          </cell>
          <cell r="F155" t="str">
            <v>LT7(A) - Temporary Supply (28 days &amp; above renewal)</v>
          </cell>
          <cell r="G155" t="str">
            <v>BILL STOP</v>
          </cell>
          <cell r="H155">
            <v>13</v>
          </cell>
          <cell r="I155" t="str">
            <v>ASHOK KUMAR K.J</v>
          </cell>
          <cell r="J155" t="str">
            <v>HULLENAHALLY</v>
          </cell>
          <cell r="K155" t="str">
            <v>HULLENAHALLY</v>
          </cell>
          <cell r="L155">
            <v>1</v>
          </cell>
        </row>
        <row r="156">
          <cell r="E156" t="str">
            <v>KNTP2357</v>
          </cell>
          <cell r="F156" t="str">
            <v>LT7(A) - Temporary Supply (28 days &amp; above renewal)</v>
          </cell>
          <cell r="G156" t="str">
            <v>BILL STOP</v>
          </cell>
          <cell r="H156">
            <v>6</v>
          </cell>
          <cell r="I156" t="str">
            <v>NATARAJ M.K</v>
          </cell>
          <cell r="J156" t="str">
            <v>RAGI MUDDANAHALLI</v>
          </cell>
          <cell r="K156" t="str">
            <v>MUDDANA HALLI MDK</v>
          </cell>
          <cell r="L156">
            <v>1</v>
          </cell>
        </row>
        <row r="157">
          <cell r="E157" t="str">
            <v>GCTP2359</v>
          </cell>
          <cell r="F157" t="str">
            <v>LT7(A) - Temporary Supply (28 days &amp; above renewal)</v>
          </cell>
          <cell r="G157" t="str">
            <v>BILL STOP</v>
          </cell>
          <cell r="H157">
            <v>15</v>
          </cell>
          <cell r="I157" t="str">
            <v>S SHIVANNA</v>
          </cell>
          <cell r="J157" t="str">
            <v>M HOSAKOPPALU</v>
          </cell>
          <cell r="K157" t="str">
            <v>K HOSA KOPPALU BHKL</v>
          </cell>
          <cell r="L157">
            <v>1</v>
          </cell>
        </row>
        <row r="158">
          <cell r="E158" t="str">
            <v>GCTP2341</v>
          </cell>
          <cell r="F158" t="str">
            <v>LT7(A) - Temporary Supply (28 days &amp; above renewal)</v>
          </cell>
          <cell r="G158" t="str">
            <v>BILL STOP</v>
          </cell>
          <cell r="H158">
            <v>3</v>
          </cell>
          <cell r="I158" t="str">
            <v>SANDESH</v>
          </cell>
          <cell r="J158" t="str">
            <v>BITTAGOWDANAHALLI</v>
          </cell>
          <cell r="K158" t="str">
            <v>0</v>
          </cell>
          <cell r="L158">
            <v>2</v>
          </cell>
        </row>
        <row r="159">
          <cell r="E159" t="str">
            <v>HNTP2361</v>
          </cell>
          <cell r="F159" t="str">
            <v>LT7(A) - Temporary Supply (28 days &amp; above renewal)</v>
          </cell>
          <cell r="G159" t="str">
            <v>BILL STOP</v>
          </cell>
          <cell r="H159">
            <v>6</v>
          </cell>
          <cell r="I159" t="str">
            <v>CHALUVARAJU</v>
          </cell>
          <cell r="J159" t="str">
            <v>HANUMANTHAPURA</v>
          </cell>
          <cell r="K159" t="str">
            <v>HANUMANTHA PURA HNL</v>
          </cell>
          <cell r="L159">
            <v>2</v>
          </cell>
        </row>
        <row r="160">
          <cell r="E160" t="str">
            <v>GCTP2367</v>
          </cell>
          <cell r="F160" t="str">
            <v>LT7(A) - Temporary Supply (28 days &amp; above renewal)</v>
          </cell>
          <cell r="G160" t="str">
            <v>BILL STOP</v>
          </cell>
          <cell r="H160">
            <v>15</v>
          </cell>
          <cell r="I160" t="str">
            <v>RATHNAMMA</v>
          </cell>
          <cell r="J160" t="str">
            <v>CHANNAPATNA</v>
          </cell>
          <cell r="K160" t="str">
            <v>K HOSA KOPPALU BHKL</v>
          </cell>
          <cell r="L160">
            <v>6</v>
          </cell>
        </row>
        <row r="161">
          <cell r="E161" t="str">
            <v>GCTP2368</v>
          </cell>
          <cell r="F161" t="str">
            <v>LT7(A) - Temporary Supply (28 days &amp; above renewal)</v>
          </cell>
          <cell r="G161" t="str">
            <v>BILL STOP</v>
          </cell>
          <cell r="H161">
            <v>15</v>
          </cell>
          <cell r="I161" t="str">
            <v>VEDAMURTHY</v>
          </cell>
          <cell r="J161" t="str">
            <v>K HOSAKOPPALU</v>
          </cell>
          <cell r="K161" t="str">
            <v>K HOSA KOPPALU BHKL</v>
          </cell>
          <cell r="L161">
            <v>1</v>
          </cell>
        </row>
        <row r="162">
          <cell r="E162" t="str">
            <v>GCTP2364</v>
          </cell>
          <cell r="F162" t="str">
            <v>LT7(A) - Temporary Supply (28 days &amp; above renewal)</v>
          </cell>
          <cell r="G162" t="str">
            <v>BILL STOP</v>
          </cell>
          <cell r="H162">
            <v>15</v>
          </cell>
          <cell r="I162" t="str">
            <v>G KRISHNAPPA</v>
          </cell>
          <cell r="J162" t="str">
            <v>M/S ARASU FOOD PRODUCT , KIADB</v>
          </cell>
          <cell r="K162" t="str">
            <v>K HOSA KOPPALU BHKL</v>
          </cell>
          <cell r="L162">
            <v>3</v>
          </cell>
        </row>
        <row r="163">
          <cell r="E163" t="str">
            <v>GCTP2370</v>
          </cell>
          <cell r="F163" t="str">
            <v>LT7(A) - Temporary Supply (28 days &amp; above renewal)</v>
          </cell>
          <cell r="G163" t="str">
            <v>BILL STOP</v>
          </cell>
          <cell r="H163">
            <v>12</v>
          </cell>
          <cell r="I163" t="str">
            <v>SAVITHRAMMA</v>
          </cell>
          <cell r="J163" t="str">
            <v>CHANNAPATNA</v>
          </cell>
          <cell r="K163" t="str">
            <v>SANKALAPURA SANL</v>
          </cell>
          <cell r="L163">
            <v>1</v>
          </cell>
        </row>
        <row r="164">
          <cell r="E164" t="str">
            <v>HNTP2371</v>
          </cell>
          <cell r="F164" t="str">
            <v>LT7(A) - Temporary Supply (28 days &amp; above renewal)</v>
          </cell>
          <cell r="G164" t="str">
            <v>BILL STOP</v>
          </cell>
          <cell r="H164">
            <v>6</v>
          </cell>
          <cell r="I164" t="str">
            <v>MAHENDRA T</v>
          </cell>
          <cell r="J164" t="str">
            <v>HANUMANTHAPURA</v>
          </cell>
          <cell r="K164" t="str">
            <v>HANUMANTHA PURA HNL</v>
          </cell>
          <cell r="L164">
            <v>2</v>
          </cell>
        </row>
        <row r="165">
          <cell r="E165" t="str">
            <v>HNTP2372</v>
          </cell>
          <cell r="F165" t="str">
            <v>LT7(A) - Temporary Supply (28 days &amp; above renewal)</v>
          </cell>
          <cell r="G165" t="str">
            <v>BILL STOP</v>
          </cell>
          <cell r="H165">
            <v>13</v>
          </cell>
          <cell r="I165" t="str">
            <v>A.S PREETHI</v>
          </cell>
          <cell r="J165" t="str">
            <v>JODITHATTEKERE</v>
          </cell>
          <cell r="K165" t="str">
            <v>MARIGUDIKOPPALU</v>
          </cell>
          <cell r="L165">
            <v>1</v>
          </cell>
        </row>
        <row r="166">
          <cell r="E166" t="str">
            <v>GRTP125</v>
          </cell>
          <cell r="F166" t="str">
            <v>LT7(A) - Temporary Supply (28 days &amp; above renewal)</v>
          </cell>
          <cell r="G166" t="str">
            <v>BILL STOP</v>
          </cell>
          <cell r="H166">
            <v>10</v>
          </cell>
          <cell r="I166" t="str">
            <v>MANAGER OF INDIAN OIL LTD</v>
          </cell>
          <cell r="J166" t="str">
            <v>BYADARAHALLI</v>
          </cell>
          <cell r="K166" t="str">
            <v>KATTAYA</v>
          </cell>
          <cell r="L166">
            <v>2</v>
          </cell>
        </row>
        <row r="167">
          <cell r="E167" t="str">
            <v>GCTP2373</v>
          </cell>
          <cell r="F167" t="str">
            <v>LT7(A) - Temporary Supply (28 days &amp; above renewal)</v>
          </cell>
          <cell r="G167" t="str">
            <v>BILL STOP</v>
          </cell>
          <cell r="H167">
            <v>3</v>
          </cell>
          <cell r="I167" t="str">
            <v>MOHAN KUMARI</v>
          </cell>
          <cell r="J167" t="str">
            <v>BITTAGOWDANAHALLY</v>
          </cell>
          <cell r="K167" t="str">
            <v>0</v>
          </cell>
          <cell r="L167">
            <v>2</v>
          </cell>
        </row>
        <row r="168">
          <cell r="E168" t="str">
            <v>MHTP206</v>
          </cell>
          <cell r="F168" t="str">
            <v>LT7(A) - Temporary Supply (28 days &amp; above renewal)</v>
          </cell>
          <cell r="G168" t="str">
            <v>BILL STOP</v>
          </cell>
          <cell r="H168">
            <v>3</v>
          </cell>
          <cell r="I168" t="str">
            <v>CHANDRA</v>
          </cell>
          <cell r="J168" t="str">
            <v>CHANDRA S/O VENKATESHA MOSALEHOSAHALLY</v>
          </cell>
          <cell r="K168" t="str">
            <v>MOSALEHOSAHALLY</v>
          </cell>
          <cell r="L168">
            <v>1</v>
          </cell>
        </row>
        <row r="169">
          <cell r="E169" t="str">
            <v>MHTP207</v>
          </cell>
          <cell r="F169" t="str">
            <v>LT7(A) - Temporary Supply (28 days &amp; above renewal)</v>
          </cell>
          <cell r="G169" t="str">
            <v>BILL STOP</v>
          </cell>
          <cell r="H169">
            <v>7</v>
          </cell>
          <cell r="I169" t="str">
            <v>GAYATHRI</v>
          </cell>
          <cell r="J169" t="str">
            <v>GAYATHRI W/O SANNASWAMY KITHANE</v>
          </cell>
          <cell r="K169" t="str">
            <v>KITHANE</v>
          </cell>
          <cell r="L169">
            <v>1</v>
          </cell>
        </row>
        <row r="170">
          <cell r="E170" t="str">
            <v>MHTP208</v>
          </cell>
          <cell r="F170" t="str">
            <v>LT7(A) - Temporary Supply (28 days &amp; above renewal)</v>
          </cell>
          <cell r="G170" t="str">
            <v>BILL STOP</v>
          </cell>
          <cell r="H170">
            <v>2</v>
          </cell>
          <cell r="I170" t="str">
            <v xml:space="preserve">DHARMESH </v>
          </cell>
          <cell r="J170" t="str">
            <v>DHARMESH S/O MALLESH DODDAMALLENAHALLY</v>
          </cell>
          <cell r="K170" t="str">
            <v>DODDAMALLENAHALLY</v>
          </cell>
          <cell r="L170">
            <v>1</v>
          </cell>
        </row>
        <row r="171">
          <cell r="E171" t="str">
            <v>HNTP2377</v>
          </cell>
          <cell r="F171" t="str">
            <v>LT7(A) - Temporary Supply (28 days &amp; above renewal)</v>
          </cell>
          <cell r="G171" t="str">
            <v>BILL STOP</v>
          </cell>
          <cell r="H171">
            <v>1</v>
          </cell>
          <cell r="I171" t="str">
            <v>SOMASHEKAR</v>
          </cell>
          <cell r="J171" t="str">
            <v>SINGAPATNA</v>
          </cell>
          <cell r="K171" t="str">
            <v>0</v>
          </cell>
          <cell r="L171">
            <v>1</v>
          </cell>
        </row>
        <row r="172">
          <cell r="E172" t="str">
            <v>GCTP2378</v>
          </cell>
          <cell r="F172" t="str">
            <v>LT7(A) - Temporary Supply (28 days &amp; above renewal)</v>
          </cell>
          <cell r="G172" t="str">
            <v>BILL STOP</v>
          </cell>
          <cell r="H172">
            <v>5</v>
          </cell>
          <cell r="I172" t="str">
            <v>M/S AGATHEES TECHNOLAGIES</v>
          </cell>
          <cell r="J172" t="str">
            <v>KIADB</v>
          </cell>
          <cell r="K172" t="str">
            <v>#563/A  KIADB AREA. HASSAN</v>
          </cell>
          <cell r="L172">
            <v>2</v>
          </cell>
        </row>
        <row r="173">
          <cell r="E173" t="str">
            <v>GCTP2379</v>
          </cell>
          <cell r="F173" t="str">
            <v>LT7(A) - Temporary Supply (28 days &amp; above renewal)</v>
          </cell>
          <cell r="G173" t="str">
            <v>BILL STOP</v>
          </cell>
          <cell r="H173">
            <v>15</v>
          </cell>
          <cell r="I173" t="str">
            <v>SHIVANNA HT</v>
          </cell>
          <cell r="J173" t="str">
            <v>K HOSAKOPPALLU</v>
          </cell>
          <cell r="K173" t="str">
            <v>K HOSA KOPPALU BHKL</v>
          </cell>
          <cell r="L173">
            <v>1</v>
          </cell>
        </row>
        <row r="174">
          <cell r="E174" t="str">
            <v>HNTP2381</v>
          </cell>
          <cell r="F174" t="str">
            <v>LT7(A) - Temporary Supply (28 days &amp; above renewal)</v>
          </cell>
          <cell r="G174" t="str">
            <v>BILL STOP</v>
          </cell>
          <cell r="H174">
            <v>3</v>
          </cell>
          <cell r="I174" t="str">
            <v>YOGESH</v>
          </cell>
          <cell r="J174" t="str">
            <v>CHIKKAMANDIGANAHALLY</v>
          </cell>
          <cell r="K174" t="str">
            <v>CHIKKA MANDIGANAHALLI</v>
          </cell>
          <cell r="L174">
            <v>1</v>
          </cell>
        </row>
        <row r="175">
          <cell r="E175" t="str">
            <v>GLTP490</v>
          </cell>
          <cell r="F175" t="str">
            <v>LT7(A) - Temporary Supply (28 days &amp; above renewal)</v>
          </cell>
          <cell r="G175" t="str">
            <v>BILL STOP</v>
          </cell>
          <cell r="H175">
            <v>6</v>
          </cell>
          <cell r="I175" t="str">
            <v xml:space="preserve">SMT GIDDAMMA W/O </v>
          </cell>
          <cell r="J175" t="str">
            <v>YAREHALLI</v>
          </cell>
          <cell r="K175" t="str">
            <v>0</v>
          </cell>
          <cell r="L175">
            <v>1</v>
          </cell>
        </row>
        <row r="176">
          <cell r="E176" t="str">
            <v>GLTP491</v>
          </cell>
          <cell r="F176" t="str">
            <v>LT7(A) - Temporary Supply (28 days &amp; above renewal)</v>
          </cell>
          <cell r="G176" t="str">
            <v>BILL STOP</v>
          </cell>
          <cell r="H176">
            <v>2</v>
          </cell>
          <cell r="I176" t="str">
            <v xml:space="preserve">MONOHARA Y C S/O </v>
          </cell>
          <cell r="J176" t="str">
            <v>BELUR ROAD HASSAN</v>
          </cell>
          <cell r="K176" t="str">
            <v>HOOVINAHALLI KOPPALU</v>
          </cell>
          <cell r="L176">
            <v>2</v>
          </cell>
        </row>
        <row r="177">
          <cell r="E177" t="str">
            <v>GLTP493</v>
          </cell>
          <cell r="F177" t="str">
            <v>LT7(A) - Temporary Supply (28 days &amp; above renewal)</v>
          </cell>
          <cell r="G177" t="str">
            <v>BILL STOP</v>
          </cell>
          <cell r="H177">
            <v>2</v>
          </cell>
          <cell r="I177" t="str">
            <v xml:space="preserve">PUTTASWAMY S/O </v>
          </cell>
          <cell r="J177" t="str">
            <v>BASAVESHWARANAGARA</v>
          </cell>
          <cell r="K177" t="str">
            <v>BASAVESHWARA NAGARA HSN</v>
          </cell>
          <cell r="L177">
            <v>2</v>
          </cell>
        </row>
        <row r="178">
          <cell r="E178" t="str">
            <v>KNTP2383</v>
          </cell>
          <cell r="F178" t="str">
            <v>LT7(A) - Temporary Supply (28 days &amp; above renewal)</v>
          </cell>
          <cell r="G178" t="str">
            <v>BILL STOP</v>
          </cell>
          <cell r="H178">
            <v>5</v>
          </cell>
          <cell r="I178" t="str">
            <v>GOWRAMMA</v>
          </cell>
          <cell r="J178" t="str">
            <v>RAGIMUDDANAHALLY</v>
          </cell>
          <cell r="K178" t="str">
            <v>MUDDANA HALLI MDK</v>
          </cell>
          <cell r="L178">
            <v>1</v>
          </cell>
        </row>
        <row r="179">
          <cell r="E179" t="str">
            <v>KNTP2386</v>
          </cell>
          <cell r="F179" t="str">
            <v>LT7(A) - Temporary Supply (28 days &amp; above renewal)</v>
          </cell>
          <cell r="G179" t="str">
            <v>BILL STOP</v>
          </cell>
          <cell r="H179">
            <v>4</v>
          </cell>
          <cell r="I179" t="str">
            <v>VASEEM PAASHA</v>
          </cell>
          <cell r="J179" t="str">
            <v>DEVARAYAPATNA</v>
          </cell>
          <cell r="K179" t="str">
            <v>KANDALI KNL</v>
          </cell>
          <cell r="L179">
            <v>3</v>
          </cell>
        </row>
        <row r="180">
          <cell r="E180" t="str">
            <v>GRTP126</v>
          </cell>
          <cell r="F180" t="str">
            <v>LT7(A) - Temporary Supply (28 days &amp; above renewal)</v>
          </cell>
          <cell r="G180" t="str">
            <v>BILL STOP</v>
          </cell>
          <cell r="H180">
            <v>11</v>
          </cell>
          <cell r="I180" t="str">
            <v>MIR GOHER ALI</v>
          </cell>
          <cell r="J180" t="str">
            <v>KARLE KOPPALU</v>
          </cell>
          <cell r="K180" t="str">
            <v>KARLE KOPPALU</v>
          </cell>
          <cell r="L180">
            <v>3</v>
          </cell>
        </row>
        <row r="181">
          <cell r="E181" t="str">
            <v>MHTP210</v>
          </cell>
          <cell r="F181" t="str">
            <v>LT7(A) - Temporary Supply (28 days &amp; above renewal)</v>
          </cell>
          <cell r="G181" t="str">
            <v>BILL STOP</v>
          </cell>
          <cell r="H181">
            <v>7</v>
          </cell>
          <cell r="I181" t="str">
            <v>MANJEGOWDA</v>
          </cell>
          <cell r="J181" t="str">
            <v>MANJEGOWDA S/O GUNDEGOWDA MOSALEGADI</v>
          </cell>
          <cell r="K181" t="str">
            <v>MOSALEGADI</v>
          </cell>
          <cell r="L181">
            <v>3</v>
          </cell>
        </row>
        <row r="182">
          <cell r="E182" t="str">
            <v>MHTP211</v>
          </cell>
          <cell r="F182" t="str">
            <v>LT7(A) - Temporary Supply (28 days &amp; above renewal)</v>
          </cell>
          <cell r="G182" t="str">
            <v>BILL STOP</v>
          </cell>
          <cell r="H182">
            <v>5</v>
          </cell>
          <cell r="I182" t="str">
            <v xml:space="preserve">LALITHA </v>
          </cell>
          <cell r="J182" t="str">
            <v>LALITHA W/O BHEEMEGOWDA KOWSHIKA</v>
          </cell>
          <cell r="K182" t="str">
            <v>KITHANE</v>
          </cell>
          <cell r="L182">
            <v>1</v>
          </cell>
        </row>
        <row r="183">
          <cell r="E183" t="str">
            <v>HNTP2389</v>
          </cell>
          <cell r="F183" t="str">
            <v>LT7(A) - Temporary Supply (28 days &amp; above renewal)</v>
          </cell>
          <cell r="G183" t="str">
            <v>BILL STOP</v>
          </cell>
          <cell r="H183">
            <v>6</v>
          </cell>
          <cell r="I183" t="str">
            <v>PUTTEGOWDA</v>
          </cell>
          <cell r="J183" t="str">
            <v>EREBARE KAVALU</v>
          </cell>
          <cell r="K183" t="str">
            <v>PERMANAHALLY</v>
          </cell>
          <cell r="L183">
            <v>1</v>
          </cell>
        </row>
        <row r="184">
          <cell r="E184" t="str">
            <v>GCTP2390</v>
          </cell>
          <cell r="F184" t="str">
            <v>LT7(A) - Temporary Supply (28 days &amp; above renewal)</v>
          </cell>
          <cell r="G184" t="str">
            <v>BILL STOP</v>
          </cell>
          <cell r="H184">
            <v>10</v>
          </cell>
          <cell r="I184" t="str">
            <v>SAROJA</v>
          </cell>
          <cell r="J184" t="str">
            <v>SAMUNDRAVAHALLY</v>
          </cell>
          <cell r="K184" t="str">
            <v>SAMUDRAVALLI</v>
          </cell>
          <cell r="L184">
            <v>1</v>
          </cell>
        </row>
        <row r="185">
          <cell r="E185" t="str">
            <v>GCTP2391</v>
          </cell>
          <cell r="F185" t="str">
            <v>LT7(A) - Temporary Supply (28 days &amp; above renewal)</v>
          </cell>
          <cell r="G185" t="str">
            <v>BILL STOP</v>
          </cell>
          <cell r="H185">
            <v>10</v>
          </cell>
          <cell r="I185" t="str">
            <v xml:space="preserve">MANI </v>
          </cell>
          <cell r="J185" t="str">
            <v>BITTAGOWDANAHALLY</v>
          </cell>
          <cell r="K185" t="str">
            <v>BITTAGOWDANAHALLI</v>
          </cell>
          <cell r="L185">
            <v>2</v>
          </cell>
        </row>
        <row r="186">
          <cell r="E186" t="str">
            <v>GCTP2394</v>
          </cell>
          <cell r="F186" t="str">
            <v>LT7(A) - Temporary Supply (28 days &amp; above renewal)</v>
          </cell>
          <cell r="G186" t="str">
            <v>BILL STOP</v>
          </cell>
          <cell r="H186">
            <v>15</v>
          </cell>
          <cell r="I186" t="str">
            <v xml:space="preserve">POOJA K </v>
          </cell>
          <cell r="J186" t="str">
            <v>CHANNAPATNA</v>
          </cell>
          <cell r="K186" t="str">
            <v>M HOSA KOPPALU BHKL</v>
          </cell>
          <cell r="L186">
            <v>2</v>
          </cell>
        </row>
        <row r="187">
          <cell r="E187" t="str">
            <v>GLTP495</v>
          </cell>
          <cell r="F187" t="str">
            <v>LT7(A) - Temporary Supply (28 days &amp; above renewal)</v>
          </cell>
          <cell r="G187" t="str">
            <v>BILL STOP</v>
          </cell>
          <cell r="H187">
            <v>2</v>
          </cell>
          <cell r="I187" t="str">
            <v>VISHWANATH S/O</v>
          </cell>
          <cell r="J187" t="str">
            <v>MANACHANAHALLI</v>
          </cell>
          <cell r="K187" t="str">
            <v>0</v>
          </cell>
          <cell r="L187">
            <v>2</v>
          </cell>
        </row>
        <row r="188">
          <cell r="E188" t="str">
            <v>HNTP2395</v>
          </cell>
          <cell r="F188" t="str">
            <v>LT7(A) - Temporary Supply (28 days &amp; above renewal)</v>
          </cell>
          <cell r="G188" t="str">
            <v>BILL STOP</v>
          </cell>
          <cell r="H188">
            <v>1</v>
          </cell>
          <cell r="I188" t="str">
            <v>RANGASWAMY</v>
          </cell>
          <cell r="J188" t="str">
            <v>DODDAMANDIGANAHALLY</v>
          </cell>
          <cell r="K188" t="str">
            <v>DODDAMANDIGANAHALLI L</v>
          </cell>
          <cell r="L188">
            <v>1</v>
          </cell>
        </row>
        <row r="189">
          <cell r="E189" t="str">
            <v>GCTP2400</v>
          </cell>
          <cell r="F189" t="str">
            <v>LT7(A) - Temporary Supply (28 days &amp; above renewal)</v>
          </cell>
          <cell r="G189" t="str">
            <v>BILL STOP</v>
          </cell>
          <cell r="H189">
            <v>5</v>
          </cell>
          <cell r="I189" t="str">
            <v xml:space="preserve">SVYKAN AERO </v>
          </cell>
          <cell r="J189" t="str">
            <v>KIADB</v>
          </cell>
          <cell r="K189" t="str">
            <v>KIADB</v>
          </cell>
          <cell r="L189">
            <v>3</v>
          </cell>
        </row>
        <row r="190">
          <cell r="E190" t="str">
            <v>HNTP2402</v>
          </cell>
          <cell r="F190" t="str">
            <v>LT7(A) - Temporary Supply (28 days &amp; above renewal)</v>
          </cell>
          <cell r="G190" t="str">
            <v>BILL STOP</v>
          </cell>
          <cell r="H190">
            <v>9</v>
          </cell>
          <cell r="I190" t="str">
            <v>MAMATHA</v>
          </cell>
          <cell r="J190" t="str">
            <v>HALUVAGILU</v>
          </cell>
          <cell r="K190" t="str">
            <v>HALUVAGILU HVL</v>
          </cell>
          <cell r="L190">
            <v>1</v>
          </cell>
        </row>
        <row r="191">
          <cell r="E191" t="str">
            <v>GCTP2412</v>
          </cell>
          <cell r="F191" t="str">
            <v>LT7(A) - Temporary Supply (28 days &amp; above renewal)</v>
          </cell>
          <cell r="G191" t="str">
            <v>BILL STOP</v>
          </cell>
          <cell r="H191">
            <v>12</v>
          </cell>
          <cell r="I191" t="str">
            <v>DAYAMANI</v>
          </cell>
          <cell r="J191" t="str">
            <v>CHANNAPATANA</v>
          </cell>
          <cell r="K191" t="str">
            <v>DODDAMADIGANAHALLI</v>
          </cell>
          <cell r="L191">
            <v>2</v>
          </cell>
        </row>
        <row r="192">
          <cell r="E192" t="str">
            <v>HNTP2410</v>
          </cell>
          <cell r="F192" t="str">
            <v>LT7(A) - Temporary Supply (28 days &amp; above renewal)</v>
          </cell>
          <cell r="G192" t="str">
            <v>BILL STOP</v>
          </cell>
          <cell r="H192">
            <v>13</v>
          </cell>
          <cell r="I192" t="str">
            <v>RUKUMINI</v>
          </cell>
          <cell r="J192" t="str">
            <v>MARIGUDIKOPPALU</v>
          </cell>
          <cell r="K192" t="str">
            <v>MARIGUDDI KOPPALU</v>
          </cell>
          <cell r="L192">
            <v>1</v>
          </cell>
        </row>
        <row r="193">
          <cell r="E193" t="str">
            <v>HNTP2411</v>
          </cell>
          <cell r="F193" t="str">
            <v>LT7(A) - Temporary Supply (28 days &amp; above renewal)</v>
          </cell>
          <cell r="G193" t="str">
            <v>BILL STOP</v>
          </cell>
          <cell r="H193">
            <v>10</v>
          </cell>
          <cell r="I193" t="str">
            <v>GIRISH</v>
          </cell>
          <cell r="J193" t="str">
            <v>AGILE</v>
          </cell>
          <cell r="K193" t="str">
            <v>AGILE AEG</v>
          </cell>
          <cell r="L193">
            <v>1</v>
          </cell>
        </row>
        <row r="194">
          <cell r="E194" t="str">
            <v>HNTP2415</v>
          </cell>
          <cell r="F194" t="str">
            <v>LT7(A) - Temporary Supply (28 days &amp; above renewal)</v>
          </cell>
          <cell r="G194" t="str">
            <v>BILL STOP</v>
          </cell>
          <cell r="H194">
            <v>2</v>
          </cell>
          <cell r="I194" t="str">
            <v>RAMEGOWDA</v>
          </cell>
          <cell r="J194" t="str">
            <v>HANUMANTHAPURA</v>
          </cell>
          <cell r="K194" t="str">
            <v>HANUMANTHA PURA HNL</v>
          </cell>
          <cell r="L194">
            <v>1</v>
          </cell>
        </row>
        <row r="195">
          <cell r="E195" t="str">
            <v>GCTP2421</v>
          </cell>
          <cell r="F195" t="str">
            <v>LT7(A) - Temporary Supply (28 days &amp; above renewal)</v>
          </cell>
          <cell r="G195" t="str">
            <v>BILL STOP</v>
          </cell>
          <cell r="H195">
            <v>13</v>
          </cell>
          <cell r="I195" t="str">
            <v>DEVAMMA</v>
          </cell>
          <cell r="J195" t="str">
            <v>BOMMANAYAKANAHALLY</v>
          </cell>
          <cell r="K195" t="str">
            <v>K HOSA KOPPALU BHKL</v>
          </cell>
          <cell r="L195">
            <v>2</v>
          </cell>
        </row>
        <row r="196">
          <cell r="E196" t="str">
            <v>GCTP2422</v>
          </cell>
          <cell r="F196" t="str">
            <v>LT7(A) - Temporary Supply (28 days &amp; above renewal)</v>
          </cell>
          <cell r="G196" t="str">
            <v>BILL STOP</v>
          </cell>
          <cell r="H196">
            <v>10</v>
          </cell>
          <cell r="I196" t="str">
            <v>VISHVANATHA</v>
          </cell>
          <cell r="J196" t="str">
            <v>SAMUNDRAVAHALLY</v>
          </cell>
          <cell r="K196" t="str">
            <v>SAMUDRAVALLI</v>
          </cell>
          <cell r="L196">
            <v>1</v>
          </cell>
        </row>
        <row r="197">
          <cell r="E197" t="str">
            <v>GCTP2423</v>
          </cell>
          <cell r="F197" t="str">
            <v>LT7(A) - Temporary Supply (28 days &amp; above renewal)</v>
          </cell>
          <cell r="G197" t="str">
            <v>BILL STOP</v>
          </cell>
          <cell r="H197">
            <v>13</v>
          </cell>
          <cell r="I197" t="str">
            <v>MANJULA RV</v>
          </cell>
          <cell r="J197" t="str">
            <v>SANKALAPURA</v>
          </cell>
          <cell r="K197" t="str">
            <v>K HOSA KOPPALU BHKL</v>
          </cell>
          <cell r="L197">
            <v>2</v>
          </cell>
        </row>
        <row r="198">
          <cell r="E198" t="str">
            <v>MHTP215</v>
          </cell>
          <cell r="F198" t="str">
            <v>LT7(A) - Temporary Supply (28 days &amp; above renewal)</v>
          </cell>
          <cell r="G198" t="str">
            <v>BILL STOP</v>
          </cell>
          <cell r="H198">
            <v>12</v>
          </cell>
          <cell r="I198" t="str">
            <v xml:space="preserve">K.T LAKSHMEGOWDA </v>
          </cell>
          <cell r="J198" t="str">
            <v>K.T LAKSHMEGOWDA S/O THOPEGOWDA KONTHAGOWDANAHALLY</v>
          </cell>
          <cell r="K198" t="str">
            <v>KONTHAGOWDANAHALLY</v>
          </cell>
          <cell r="L198">
            <v>2</v>
          </cell>
        </row>
        <row r="199">
          <cell r="E199" t="str">
            <v>HNTP2431</v>
          </cell>
          <cell r="F199" t="str">
            <v>LT7(A) - Temporary Supply (28 days &amp; above renewal)</v>
          </cell>
          <cell r="G199" t="str">
            <v>BILL STOP</v>
          </cell>
          <cell r="H199">
            <v>4</v>
          </cell>
          <cell r="I199" t="str">
            <v>RATHANAMMA</v>
          </cell>
          <cell r="J199" t="str">
            <v>KOKKANAGATTA</v>
          </cell>
          <cell r="K199" t="str">
            <v>KOKKANNA GHATTA</v>
          </cell>
          <cell r="L199">
            <v>1</v>
          </cell>
        </row>
        <row r="200">
          <cell r="E200" t="str">
            <v>GCTP2433</v>
          </cell>
          <cell r="F200" t="str">
            <v>LT7(A) - Temporary Supply (28 days &amp; above renewal)</v>
          </cell>
          <cell r="G200" t="str">
            <v>BILL STOP</v>
          </cell>
          <cell r="H200">
            <v>11</v>
          </cell>
          <cell r="I200" t="str">
            <v>LAKSHMIDEVI</v>
          </cell>
          <cell r="J200" t="str">
            <v>BITTAGOWDANAHALLY</v>
          </cell>
          <cell r="K200" t="str">
            <v>0</v>
          </cell>
          <cell r="L200">
            <v>2</v>
          </cell>
        </row>
        <row r="201">
          <cell r="E201" t="str">
            <v>GLTP497</v>
          </cell>
          <cell r="F201" t="str">
            <v>LT7(A) - Temporary Supply (28 days &amp; above renewal)</v>
          </cell>
          <cell r="G201" t="str">
            <v>BILL STOP</v>
          </cell>
          <cell r="H201">
            <v>4</v>
          </cell>
          <cell r="I201" t="str">
            <v>SMT GANDHARI</v>
          </cell>
          <cell r="J201" t="str">
            <v>W/O SUDHARSHANKUMAR
YAREHALLI</v>
          </cell>
          <cell r="K201" t="str">
            <v>YAREHALLI</v>
          </cell>
          <cell r="L201">
            <v>2</v>
          </cell>
        </row>
        <row r="202">
          <cell r="E202" t="str">
            <v>GLTP501</v>
          </cell>
          <cell r="F202" t="str">
            <v>LT7(A) - Temporary Supply (28 days &amp; above renewal)</v>
          </cell>
          <cell r="G202" t="str">
            <v>BILL STOP</v>
          </cell>
          <cell r="H202">
            <v>10</v>
          </cell>
          <cell r="I202" t="str">
            <v xml:space="preserve">S YOGANNA </v>
          </cell>
          <cell r="J202" t="str">
            <v>S/O SIDDEGOWDA
UDDUR</v>
          </cell>
          <cell r="K202" t="str">
            <v>UDHUR URL</v>
          </cell>
          <cell r="L202">
            <v>1</v>
          </cell>
        </row>
        <row r="203">
          <cell r="E203" t="str">
            <v>GLTP504</v>
          </cell>
          <cell r="F203" t="str">
            <v>LT7(A) - Temporary Supply (28 days &amp; above renewal)</v>
          </cell>
          <cell r="G203" t="str">
            <v>BILL STOP</v>
          </cell>
          <cell r="H203">
            <v>2</v>
          </cell>
          <cell r="I203" t="str">
            <v>Devarajegowda</v>
          </cell>
          <cell r="J203" t="str">
            <v>s/o Veeregowda
Manachanahalli</v>
          </cell>
          <cell r="K203" t="str">
            <v>manachanahalli</v>
          </cell>
          <cell r="L203">
            <v>1</v>
          </cell>
        </row>
        <row r="204">
          <cell r="E204" t="str">
            <v>GCTP2437</v>
          </cell>
          <cell r="F204" t="str">
            <v>LT7(A) - Temporary Supply (28 days &amp; above renewal)</v>
          </cell>
          <cell r="G204" t="str">
            <v>BILL STOP</v>
          </cell>
          <cell r="H204">
            <v>2</v>
          </cell>
          <cell r="I204" t="str">
            <v>GIRISHA KM</v>
          </cell>
          <cell r="J204" t="str">
            <v>CHANNAPATNA</v>
          </cell>
          <cell r="K204" t="str">
            <v>0</v>
          </cell>
          <cell r="L204">
            <v>1</v>
          </cell>
        </row>
        <row r="205">
          <cell r="E205" t="str">
            <v>GCTP2438</v>
          </cell>
          <cell r="F205" t="str">
            <v>LT7(A) - Temporary Supply (28 days &amp; above renewal)</v>
          </cell>
          <cell r="G205" t="str">
            <v>BILL STOP</v>
          </cell>
          <cell r="H205">
            <v>11</v>
          </cell>
          <cell r="I205" t="str">
            <v>HY PANDURANGA</v>
          </cell>
          <cell r="J205" t="str">
            <v>M HOSAKOPPALU</v>
          </cell>
          <cell r="K205" t="str">
            <v>0</v>
          </cell>
          <cell r="L205">
            <v>2</v>
          </cell>
        </row>
        <row r="206">
          <cell r="E206" t="str">
            <v>GCTP2442</v>
          </cell>
          <cell r="F206" t="str">
            <v>LT7(A) - Temporary Supply (28 days &amp; above renewal)</v>
          </cell>
          <cell r="G206" t="str">
            <v>BILL STOP</v>
          </cell>
          <cell r="H206">
            <v>1</v>
          </cell>
          <cell r="I206" t="str">
            <v>VASU</v>
          </cell>
          <cell r="J206" t="str">
            <v>BOMMANAYAKANAHALLY</v>
          </cell>
          <cell r="K206" t="str">
            <v>BOMMANAYAKANA HALLI BHKL</v>
          </cell>
          <cell r="L206">
            <v>2</v>
          </cell>
        </row>
        <row r="207">
          <cell r="E207" t="str">
            <v>SNTP2445</v>
          </cell>
          <cell r="F207" t="str">
            <v>LT7(A) - Temporary Supply (28 days &amp; above renewal)</v>
          </cell>
          <cell r="G207" t="str">
            <v>BILL STOP</v>
          </cell>
          <cell r="H207">
            <v>1</v>
          </cell>
          <cell r="I207" t="str">
            <v xml:space="preserve">M/S ATC TELE COM </v>
          </cell>
          <cell r="J207" t="str">
            <v>SHAKARANAHALLY</v>
          </cell>
          <cell r="K207" t="str">
            <v>SHANKARANAHALLY</v>
          </cell>
          <cell r="L207">
            <v>4</v>
          </cell>
        </row>
        <row r="208">
          <cell r="E208" t="str">
            <v>HNTP2446</v>
          </cell>
          <cell r="F208" t="str">
            <v>LT7(A) - Temporary Supply (28 days &amp; above renewal)</v>
          </cell>
          <cell r="G208" t="str">
            <v>BILL STOP</v>
          </cell>
          <cell r="H208">
            <v>9</v>
          </cell>
          <cell r="I208" t="str">
            <v>JAYAMMA</v>
          </cell>
          <cell r="J208" t="str">
            <v>DODDAMANDIGANAHALLY</v>
          </cell>
          <cell r="K208" t="str">
            <v>DODDAMANDIGANAHALLY</v>
          </cell>
          <cell r="L208">
            <v>1</v>
          </cell>
        </row>
        <row r="209">
          <cell r="E209" t="str">
            <v>GCTP2452</v>
          </cell>
          <cell r="F209" t="str">
            <v>LT7(A) - Temporary Supply (28 days &amp; above renewal)</v>
          </cell>
          <cell r="G209" t="str">
            <v>BILL STOP</v>
          </cell>
          <cell r="H209">
            <v>3</v>
          </cell>
          <cell r="I209" t="str">
            <v>RANGEGOWDA</v>
          </cell>
          <cell r="J209" t="str">
            <v>SINGAPATNA</v>
          </cell>
          <cell r="K209" t="str">
            <v>HANUMATHAPURA</v>
          </cell>
          <cell r="L209">
            <v>1</v>
          </cell>
        </row>
        <row r="210">
          <cell r="E210" t="str">
            <v>GCTP2451</v>
          </cell>
          <cell r="F210" t="str">
            <v>LT7(A) - Temporary Supply (28 days &amp; above renewal)</v>
          </cell>
          <cell r="G210" t="str">
            <v>BILL STOP</v>
          </cell>
          <cell r="H210">
            <v>15</v>
          </cell>
          <cell r="I210" t="str">
            <v xml:space="preserve">RAVI </v>
          </cell>
          <cell r="J210" t="str">
            <v>NAGATHAVAHALLY</v>
          </cell>
          <cell r="K210" t="str">
            <v>M HOSA KOPPALU BHKL</v>
          </cell>
          <cell r="L210">
            <v>1</v>
          </cell>
        </row>
        <row r="211">
          <cell r="E211" t="str">
            <v>GCTP2453</v>
          </cell>
          <cell r="F211" t="str">
            <v>LT7(A) - Temporary Supply (28 days &amp; above renewal)</v>
          </cell>
          <cell r="G211" t="str">
            <v>BILL STOP</v>
          </cell>
          <cell r="H211">
            <v>4</v>
          </cell>
          <cell r="I211" t="str">
            <v xml:space="preserve">VENKATA PANESH KUMAR </v>
          </cell>
          <cell r="J211" t="str">
            <v>KOKKANAGATTA</v>
          </cell>
          <cell r="K211" t="str">
            <v>KOKKANNA GHATTA</v>
          </cell>
          <cell r="L211">
            <v>1</v>
          </cell>
        </row>
        <row r="212">
          <cell r="E212" t="str">
            <v>HNTP2455</v>
          </cell>
          <cell r="F212" t="str">
            <v>LT7(A) - Temporary Supply (28 days &amp; above renewal)</v>
          </cell>
          <cell r="G212" t="str">
            <v>BILL STOP</v>
          </cell>
          <cell r="H212">
            <v>3</v>
          </cell>
          <cell r="I212" t="str">
            <v>RAJEGOWDA</v>
          </cell>
          <cell r="J212" t="str">
            <v>SINGAPATNA</v>
          </cell>
          <cell r="K212" t="str">
            <v>SEGAPATTNA</v>
          </cell>
          <cell r="L212">
            <v>1</v>
          </cell>
        </row>
        <row r="213">
          <cell r="E213" t="str">
            <v>GCTP2457</v>
          </cell>
          <cell r="F213" t="str">
            <v>LT7(A) - Temporary Supply (28 days &amp; above renewal)</v>
          </cell>
          <cell r="G213" t="str">
            <v>BILL STOP</v>
          </cell>
          <cell r="H213">
            <v>1</v>
          </cell>
          <cell r="I213" t="str">
            <v>CHIKKAMMA</v>
          </cell>
          <cell r="J213" t="str">
            <v>CHANNAPATNA</v>
          </cell>
          <cell r="K213" t="str">
            <v>CHANNAPATTANA</v>
          </cell>
          <cell r="L213">
            <v>2</v>
          </cell>
        </row>
        <row r="214">
          <cell r="E214" t="str">
            <v>GLTP509</v>
          </cell>
          <cell r="F214" t="str">
            <v>LT7(A) - Temporary Supply (28 days &amp; above renewal)</v>
          </cell>
          <cell r="G214" t="str">
            <v>BILL STOP</v>
          </cell>
          <cell r="H214">
            <v>2</v>
          </cell>
          <cell r="I214" t="str">
            <v>NAGENDRA PRASAD</v>
          </cell>
          <cell r="J214" t="str">
            <v>S/O SWAMY
GUDDENAHALLI KOPPALU</v>
          </cell>
          <cell r="K214" t="str">
            <v>GUDDENAHALLI</v>
          </cell>
          <cell r="L214">
            <v>1</v>
          </cell>
        </row>
        <row r="215">
          <cell r="E215" t="str">
            <v>MHTP222</v>
          </cell>
          <cell r="F215" t="str">
            <v>LT7(A) - Temporary Supply (28 days &amp; above renewal)</v>
          </cell>
          <cell r="G215" t="str">
            <v>BILL STOP</v>
          </cell>
          <cell r="H215">
            <v>14</v>
          </cell>
          <cell r="I215" t="str">
            <v xml:space="preserve">S.K KUMARASWAMY </v>
          </cell>
          <cell r="J215" t="str">
            <v>S.K KUMARASWAMY S/O THIMMEGOWDA  SATHENAHALLY</v>
          </cell>
          <cell r="K215" t="str">
            <v>SATHENAHALLY</v>
          </cell>
          <cell r="L215">
            <v>3</v>
          </cell>
        </row>
        <row r="216">
          <cell r="E216" t="str">
            <v>GCTP2428</v>
          </cell>
          <cell r="F216" t="str">
            <v>LT7(A) - Temporary Supply (28 days &amp; above renewal)</v>
          </cell>
          <cell r="G216" t="str">
            <v>BILL STOP</v>
          </cell>
          <cell r="H216">
            <v>6</v>
          </cell>
          <cell r="I216" t="str">
            <v>SAMI NUTRACEUTICALS PRIVATE LIMITED</v>
          </cell>
          <cell r="J216" t="str">
            <v>KIADB H N PURA ROAD HASSAN</v>
          </cell>
          <cell r="K216" t="str">
            <v>0</v>
          </cell>
          <cell r="L216">
            <v>49</v>
          </cell>
        </row>
        <row r="217">
          <cell r="E217" t="str">
            <v>GCTP2463</v>
          </cell>
          <cell r="F217" t="str">
            <v>LT7(A) - Temporary Supply (28 days &amp; above renewal)</v>
          </cell>
          <cell r="G217" t="str">
            <v>BILL STOP</v>
          </cell>
          <cell r="H217">
            <v>15</v>
          </cell>
          <cell r="I217" t="str">
            <v>N.M.RANGEGOWDA</v>
          </cell>
          <cell r="J217" t="str">
            <v>NAGATHAVALLI</v>
          </cell>
          <cell r="K217" t="str">
            <v>NAGATHVALLY</v>
          </cell>
          <cell r="L217">
            <v>1</v>
          </cell>
        </row>
        <row r="218">
          <cell r="E218" t="str">
            <v>HNTP2465</v>
          </cell>
          <cell r="F218" t="str">
            <v>LT7(A) - Temporary Supply (28 days &amp; above renewal)</v>
          </cell>
          <cell r="G218" t="str">
            <v>BILL STOP</v>
          </cell>
          <cell r="H218">
            <v>2</v>
          </cell>
          <cell r="I218" t="str">
            <v>MALLESH</v>
          </cell>
          <cell r="J218" t="str">
            <v>HANUMANTHAPURA</v>
          </cell>
          <cell r="K218" t="str">
            <v>HANUMANTHA PURA HNL</v>
          </cell>
          <cell r="L218">
            <v>1</v>
          </cell>
        </row>
        <row r="219">
          <cell r="E219" t="str">
            <v>GCTP2466</v>
          </cell>
          <cell r="F219" t="str">
            <v>LT7(A) - Temporary Supply (28 days &amp; above renewal)</v>
          </cell>
          <cell r="G219" t="str">
            <v>BILL STOP</v>
          </cell>
          <cell r="H219">
            <v>15</v>
          </cell>
          <cell r="I219" t="str">
            <v>T RAMEGOWDA</v>
          </cell>
          <cell r="J219" t="str">
            <v>K HOSAKOPPALU</v>
          </cell>
          <cell r="K219" t="str">
            <v>K HOSA KOPPALU BHKL</v>
          </cell>
          <cell r="L219">
            <v>1</v>
          </cell>
        </row>
        <row r="220">
          <cell r="E220" t="str">
            <v>GCTP2469</v>
          </cell>
          <cell r="F220" t="str">
            <v>LT7(A) - Temporary Supply (28 days &amp; above renewal)</v>
          </cell>
          <cell r="G220" t="str">
            <v>BILL STOP</v>
          </cell>
          <cell r="H220">
            <v>2</v>
          </cell>
          <cell r="I220" t="str">
            <v>NAVEENA R</v>
          </cell>
          <cell r="J220" t="str">
            <v>CHANNAPATNA</v>
          </cell>
          <cell r="K220" t="str">
            <v>CHANNAPATTANA</v>
          </cell>
          <cell r="L220">
            <v>1</v>
          </cell>
        </row>
        <row r="221">
          <cell r="E221" t="str">
            <v>HNTP2470</v>
          </cell>
          <cell r="F221" t="str">
            <v>LT7(A) - Temporary Supply (28 days &amp; above renewal)</v>
          </cell>
          <cell r="G221" t="str">
            <v>BILL STOP</v>
          </cell>
          <cell r="H221">
            <v>11</v>
          </cell>
          <cell r="I221" t="str">
            <v xml:space="preserve">ROOPA CM </v>
          </cell>
          <cell r="J221" t="str">
            <v>HANUMANTHAPURA</v>
          </cell>
          <cell r="K221" t="str">
            <v>HANUMANTHA PURA HNL</v>
          </cell>
          <cell r="L221">
            <v>1</v>
          </cell>
        </row>
        <row r="222">
          <cell r="E222" t="str">
            <v>HNTP2471</v>
          </cell>
          <cell r="F222" t="str">
            <v>LT7(A) - Temporary Supply (28 days &amp; above renewal)</v>
          </cell>
          <cell r="G222" t="str">
            <v>BILL STOP</v>
          </cell>
          <cell r="H222">
            <v>10</v>
          </cell>
          <cell r="I222" t="str">
            <v>HANUMANTHEGOWDA</v>
          </cell>
          <cell r="J222" t="str">
            <v>YAREBAREKAVALU</v>
          </cell>
          <cell r="K222" t="str">
            <v>AGALE</v>
          </cell>
          <cell r="L222">
            <v>2</v>
          </cell>
        </row>
        <row r="223">
          <cell r="E223" t="str">
            <v>GCTP2472</v>
          </cell>
          <cell r="F223" t="str">
            <v>LT7(A) - Temporary Supply (28 days &amp; above renewal)</v>
          </cell>
          <cell r="G223" t="str">
            <v>BILL STOP</v>
          </cell>
          <cell r="H223">
            <v>13</v>
          </cell>
          <cell r="I223" t="str">
            <v>KESHAVAMURTHY</v>
          </cell>
          <cell r="J223" t="str">
            <v>CHANNAPATNA</v>
          </cell>
          <cell r="K223" t="str">
            <v>BOMMANAYAKANA HALLI BHKL</v>
          </cell>
          <cell r="L223">
            <v>1</v>
          </cell>
        </row>
        <row r="224">
          <cell r="E224" t="str">
            <v>MHTP224</v>
          </cell>
          <cell r="F224" t="str">
            <v>LT7(A) - Temporary Supply (28 days &amp; above renewal)</v>
          </cell>
          <cell r="G224" t="str">
            <v>BILL STOP</v>
          </cell>
          <cell r="H224">
            <v>12</v>
          </cell>
          <cell r="I224" t="str">
            <v>MEENAKSHI</v>
          </cell>
          <cell r="J224" t="str">
            <v>MEENAHSHI W/O SWAMY  HULUVARE</v>
          </cell>
          <cell r="K224" t="str">
            <v>HULUVARE</v>
          </cell>
          <cell r="L224">
            <v>3</v>
          </cell>
        </row>
        <row r="225">
          <cell r="E225" t="str">
            <v>GCTP489</v>
          </cell>
          <cell r="F225" t="str">
            <v>LT7(A) - Temporary Supply (28 days &amp; above renewal)</v>
          </cell>
          <cell r="G225" t="str">
            <v>BILL STOP</v>
          </cell>
          <cell r="H225">
            <v>3</v>
          </cell>
          <cell r="I225" t="str">
            <v>M/S PAVANA PUTRA RESORTS</v>
          </cell>
          <cell r="J225" t="str">
            <v>SRI CP  DIWKARA,KIADB   H N PURA HASSAN</v>
          </cell>
          <cell r="K225" t="str">
            <v>KIADB</v>
          </cell>
          <cell r="L225">
            <v>5</v>
          </cell>
        </row>
        <row r="226">
          <cell r="E226" t="str">
            <v>GCTP571</v>
          </cell>
          <cell r="F226" t="str">
            <v>LT7(A) - Temporary Supply (28 days &amp; above renewal)</v>
          </cell>
          <cell r="G226" t="str">
            <v>BILL STOP</v>
          </cell>
          <cell r="H226">
            <v>4</v>
          </cell>
          <cell r="I226" t="str">
            <v>BHASARAJAPPA</v>
          </cell>
          <cell r="J226" t="str">
            <v>S/O MALLAIH,CHANNAPATANA</v>
          </cell>
          <cell r="K226" t="str">
            <v>BOMMANAYAKANA HALLI BHKL</v>
          </cell>
          <cell r="L226">
            <v>1</v>
          </cell>
        </row>
        <row r="227">
          <cell r="E227" t="str">
            <v>GLTP127</v>
          </cell>
          <cell r="F227" t="str">
            <v>LT7(A) - Temporary Supply (28 days &amp; above renewal)</v>
          </cell>
          <cell r="G227" t="str">
            <v>BILL STOP</v>
          </cell>
          <cell r="H227">
            <v>8</v>
          </cell>
          <cell r="I227" t="str">
            <v>Y K NAGARAJA</v>
          </cell>
          <cell r="J227" t="str">
            <v>S/O KADARANAYAKA,MANACHANALLI</v>
          </cell>
          <cell r="K227" t="str">
            <v>UDHUR URL</v>
          </cell>
          <cell r="L227">
            <v>1</v>
          </cell>
        </row>
        <row r="228">
          <cell r="E228" t="str">
            <v>MHTP72</v>
          </cell>
          <cell r="F228" t="str">
            <v>LT7(A) - Temporary Supply (28 days &amp; above renewal)</v>
          </cell>
          <cell r="G228" t="str">
            <v>BILL STOP</v>
          </cell>
          <cell r="H228">
            <v>11</v>
          </cell>
          <cell r="I228" t="str">
            <v>S HEMALATHA</v>
          </cell>
          <cell r="J228" t="str">
            <v>W/OLAKSHMI KANTHA,KANCHANAHALLI</v>
          </cell>
          <cell r="K228" t="str">
            <v>KANCHANAHALLI</v>
          </cell>
          <cell r="L228">
            <v>1</v>
          </cell>
        </row>
        <row r="229">
          <cell r="E229" t="str">
            <v>GLTP177</v>
          </cell>
          <cell r="F229" t="str">
            <v>LT7(A) - Temporary Supply (28 days &amp; above renewal)</v>
          </cell>
          <cell r="G229" t="str">
            <v>BILL STOP</v>
          </cell>
          <cell r="H229">
            <v>10</v>
          </cell>
          <cell r="I229" t="str">
            <v>YALAKKI GOWDA</v>
          </cell>
          <cell r="J229" t="str">
            <v>S/O HANUMANTHE GOWDA,UDDURU HASSAN</v>
          </cell>
          <cell r="K229" t="str">
            <v>KORAHALLI</v>
          </cell>
          <cell r="L229">
            <v>1</v>
          </cell>
        </row>
        <row r="230">
          <cell r="E230" t="str">
            <v>GLTP196</v>
          </cell>
          <cell r="F230" t="str">
            <v>LT7(A) - Temporary Supply (28 days &amp; above renewal)</v>
          </cell>
          <cell r="G230" t="str">
            <v>BILL STOP</v>
          </cell>
          <cell r="H230">
            <v>5</v>
          </cell>
          <cell r="I230" t="str">
            <v>G C ASHOKA</v>
          </cell>
          <cell r="J230" t="str">
            <v>S/O LATE CHANDREGOWDA,HANDINAKERE</v>
          </cell>
          <cell r="K230" t="str">
            <v>BELUR ROAD L</v>
          </cell>
          <cell r="L230">
            <v>2</v>
          </cell>
        </row>
        <row r="231">
          <cell r="E231" t="str">
            <v>GLTP214</v>
          </cell>
          <cell r="F231" t="str">
            <v>LT7(A) - Temporary Supply (28 days &amp; above renewal)</v>
          </cell>
          <cell r="G231" t="str">
            <v>BILL STOP</v>
          </cell>
          <cell r="H231">
            <v>8</v>
          </cell>
          <cell r="I231" t="str">
            <v>B T VISHWANATHA SHETTYB V GOVINDA SHETTY</v>
          </cell>
          <cell r="J231" t="str">
            <v>0,MANACHANAHALLI,0,MANACHANAHALLI,0</v>
          </cell>
          <cell r="K231" t="str">
            <v>0</v>
          </cell>
          <cell r="L231">
            <v>1</v>
          </cell>
        </row>
        <row r="232">
          <cell r="E232" t="str">
            <v>GCTP1474</v>
          </cell>
          <cell r="F232" t="str">
            <v>LT7(A) - Temporary Supply (28 days &amp; above renewal)</v>
          </cell>
          <cell r="G232" t="str">
            <v>BILL STOP</v>
          </cell>
          <cell r="H232">
            <v>8</v>
          </cell>
          <cell r="I232" t="str">
            <v>MOHAN KUMAR  D K</v>
          </cell>
          <cell r="J232" t="str">
            <v>KRISHNEGOWDA,SANKALAPURA</v>
          </cell>
          <cell r="K232" t="str">
            <v>CHANNAPATTANA</v>
          </cell>
          <cell r="L232">
            <v>2</v>
          </cell>
        </row>
        <row r="233">
          <cell r="E233" t="str">
            <v>KNTP1492</v>
          </cell>
          <cell r="F233" t="str">
            <v>LT7(A) - Temporary Supply (28 days &amp; above renewal)</v>
          </cell>
          <cell r="G233" t="str">
            <v>BILL STOP</v>
          </cell>
          <cell r="H233">
            <v>3</v>
          </cell>
          <cell r="I233" t="str">
            <v>CHANDRAPPA</v>
          </cell>
          <cell r="J233" t="str">
            <v>S/O MALLESHAPPA,HOLE THIMMANAHALLI</v>
          </cell>
          <cell r="K233" t="str">
            <v>KANDALI KNL</v>
          </cell>
          <cell r="L233">
            <v>3</v>
          </cell>
        </row>
        <row r="234">
          <cell r="E234" t="str">
            <v>GLTP227</v>
          </cell>
          <cell r="F234" t="str">
            <v>LT7(A) - Temporary Supply (28 days &amp; above renewal)</v>
          </cell>
          <cell r="G234" t="str">
            <v>BILL STOP</v>
          </cell>
          <cell r="H234">
            <v>8</v>
          </cell>
          <cell r="I234" t="str">
            <v>B H GANESH MURTHY</v>
          </cell>
          <cell r="J234" t="str">
            <v>S/O LT HIRIYANNAYYA,BASAVESHWARA NAGARA BELUR ROAD</v>
          </cell>
          <cell r="K234" t="str">
            <v>basaveshwara nagara belur road</v>
          </cell>
          <cell r="L234">
            <v>1</v>
          </cell>
        </row>
        <row r="235">
          <cell r="E235" t="str">
            <v>GLTP231</v>
          </cell>
          <cell r="F235" t="str">
            <v>LT7(A) - Temporary Supply (28 days &amp; above renewal)</v>
          </cell>
          <cell r="G235" t="str">
            <v>BILL STOP</v>
          </cell>
          <cell r="H235">
            <v>8</v>
          </cell>
          <cell r="I235" t="str">
            <v>P SURESH</v>
          </cell>
          <cell r="J235" t="str">
            <v>S/O PUTTAYYA,MANACHANAHALLI</v>
          </cell>
          <cell r="K235" t="str">
            <v>ASHOKNAGAR</v>
          </cell>
          <cell r="L235">
            <v>1</v>
          </cell>
        </row>
        <row r="236">
          <cell r="E236" t="str">
            <v>MHTP96</v>
          </cell>
          <cell r="F236" t="str">
            <v>LT7(A) - Temporary Supply (28 days &amp; above renewal)</v>
          </cell>
          <cell r="G236" t="str">
            <v>BILL STOP</v>
          </cell>
          <cell r="H236">
            <v>3</v>
          </cell>
          <cell r="I236" t="str">
            <v>RAVIKUMAR N</v>
          </cell>
          <cell r="J236" t="str">
            <v>S/O NAGAAJEGOWDA,KANCHANAHALLY.M H HALLY</v>
          </cell>
          <cell r="K236" t="str">
            <v>KENCHANAHALLY</v>
          </cell>
          <cell r="L236">
            <v>2</v>
          </cell>
        </row>
        <row r="237">
          <cell r="E237" t="str">
            <v>GLTP235</v>
          </cell>
          <cell r="F237" t="str">
            <v>LT7(A) - Temporary Supply (28 days &amp; above renewal)</v>
          </cell>
          <cell r="G237" t="str">
            <v>BILL STOP</v>
          </cell>
          <cell r="H237">
            <v>8</v>
          </cell>
          <cell r="I237" t="str">
            <v>CHINNA SWAMY</v>
          </cell>
          <cell r="J237" t="str">
            <v>S/O KARIYAIAH,MANACHANA HALLI BASAWEVARA NAGARA</v>
          </cell>
          <cell r="K237" t="str">
            <v>MANICHANA HALLI MNL</v>
          </cell>
          <cell r="L237">
            <v>2</v>
          </cell>
        </row>
        <row r="238">
          <cell r="E238" t="str">
            <v>KNTP1551</v>
          </cell>
          <cell r="F238" t="str">
            <v>LT7(A) - Temporary Supply (28 days &amp; above renewal)</v>
          </cell>
          <cell r="G238" t="str">
            <v>BILL STOP</v>
          </cell>
          <cell r="H238">
            <v>3</v>
          </cell>
          <cell r="I238" t="str">
            <v>GIDDE GOWDA</v>
          </cell>
          <cell r="J238" t="str">
            <v>S/O BASAVE GOWDA,ANACHIHALLI, KANDALI</v>
          </cell>
          <cell r="K238" t="str">
            <v>ANACHIHALLI, KANDALI</v>
          </cell>
          <cell r="L238">
            <v>2</v>
          </cell>
        </row>
        <row r="239">
          <cell r="E239" t="str">
            <v>MHTP100</v>
          </cell>
          <cell r="F239" t="str">
            <v>LT7(A) - Temporary Supply (28 days &amp; above renewal)</v>
          </cell>
          <cell r="G239" t="str">
            <v>BILL STOP</v>
          </cell>
          <cell r="H239">
            <v>9</v>
          </cell>
          <cell r="I239" t="str">
            <v>GANESHA</v>
          </cell>
          <cell r="J239" t="str">
            <v>S/O NARASHIMHE GOWDA,KANCHANAHALLI</v>
          </cell>
          <cell r="K239" t="str">
            <v>MARENAHALLI</v>
          </cell>
          <cell r="L239">
            <v>2</v>
          </cell>
        </row>
        <row r="240">
          <cell r="E240" t="str">
            <v>MHTP104</v>
          </cell>
          <cell r="F240" t="str">
            <v>LT7(A) - Temporary Supply (28 days &amp; above renewal)</v>
          </cell>
          <cell r="G240" t="str">
            <v>BILL STOP</v>
          </cell>
          <cell r="H240">
            <v>8</v>
          </cell>
          <cell r="I240" t="str">
            <v>M/S P DASHARATHARAMA REDDY</v>
          </cell>
          <cell r="J240" t="str">
            <v>M/S AMRUTHA  CONSTRUCTION,KOWSHIKA</v>
          </cell>
          <cell r="K240" t="str">
            <v>KAUSHIKA</v>
          </cell>
          <cell r="L240">
            <v>3</v>
          </cell>
        </row>
        <row r="241">
          <cell r="E241" t="str">
            <v>GLTP251</v>
          </cell>
          <cell r="F241" t="str">
            <v>LT7(A) - Temporary Supply (28 days &amp; above renewal)</v>
          </cell>
          <cell r="G241" t="str">
            <v>BILL STOP</v>
          </cell>
          <cell r="H241">
            <v>8</v>
          </cell>
          <cell r="I241" t="str">
            <v>G K NAGARAJU</v>
          </cell>
          <cell r="J241" t="str">
            <v>S/O KEDARANAYKA,MANACHANAHALLI</v>
          </cell>
          <cell r="K241" t="str">
            <v>MANACHANAHALLI</v>
          </cell>
          <cell r="L241">
            <v>1</v>
          </cell>
        </row>
        <row r="242">
          <cell r="E242" t="str">
            <v>GCTP1590</v>
          </cell>
          <cell r="F242" t="str">
            <v>LT7(A) - Temporary Supply (28 days &amp; above renewal)</v>
          </cell>
          <cell r="G242" t="str">
            <v>BILL STOP</v>
          </cell>
          <cell r="H242">
            <v>8</v>
          </cell>
          <cell r="I242" t="str">
            <v>ABHINESH U</v>
          </cell>
          <cell r="J242" t="str">
            <v>S/O UMASHAKAR,CHANNAPATNA</v>
          </cell>
          <cell r="K242" t="str">
            <v>CHANNAPATTANA</v>
          </cell>
          <cell r="L242">
            <v>2</v>
          </cell>
        </row>
        <row r="243">
          <cell r="E243" t="str">
            <v>GCTP1600</v>
          </cell>
          <cell r="F243" t="str">
            <v>LT7(A) - Temporary Supply (28 days &amp; above renewal)</v>
          </cell>
          <cell r="G243" t="str">
            <v>BILL STOP</v>
          </cell>
          <cell r="H243">
            <v>8</v>
          </cell>
          <cell r="I243" t="str">
            <v>RAJANI</v>
          </cell>
          <cell r="J243" t="str">
            <v>W/O ANANDA,CHANNAPATNA, HASSAN</v>
          </cell>
          <cell r="K243" t="str">
            <v>CHANNAPATTANA</v>
          </cell>
          <cell r="L243">
            <v>1</v>
          </cell>
        </row>
        <row r="244">
          <cell r="E244" t="str">
            <v>GCTP1621</v>
          </cell>
          <cell r="F244" t="str">
            <v>LT7(A) - Temporary Supply (28 days &amp; above renewal)</v>
          </cell>
          <cell r="G244" t="str">
            <v>BILL STOP</v>
          </cell>
          <cell r="H244">
            <v>8</v>
          </cell>
          <cell r="I244" t="str">
            <v>BHAGYALAKSHMI B H</v>
          </cell>
          <cell r="J244" t="str">
            <v>W/O VASUDEVAIAH M H,BOMMANAYAKANAHALLY</v>
          </cell>
          <cell r="K244" t="str">
            <v>M HOSA KOPPALU BHKL</v>
          </cell>
          <cell r="L244">
            <v>2</v>
          </cell>
        </row>
        <row r="245">
          <cell r="E245" t="str">
            <v>GCTP1628</v>
          </cell>
          <cell r="F245" t="str">
            <v>LT7(A) - Temporary Supply (28 days &amp; above renewal)</v>
          </cell>
          <cell r="G245" t="str">
            <v>BILL STOP</v>
          </cell>
          <cell r="H245">
            <v>6</v>
          </cell>
          <cell r="I245" t="str">
            <v>M SAKTHI VEL</v>
          </cell>
          <cell r="J245" t="str">
            <v>S/O K  MANIYAPPAN,NAGATHAVALLI</v>
          </cell>
          <cell r="K245" t="str">
            <v>NAGATHAVALLI</v>
          </cell>
          <cell r="L245">
            <v>2</v>
          </cell>
        </row>
        <row r="246">
          <cell r="E246" t="str">
            <v>GCTP1632</v>
          </cell>
          <cell r="F246" t="str">
            <v>LT7(A) - Temporary Supply (28 days &amp; above renewal)</v>
          </cell>
          <cell r="G246" t="str">
            <v>BILL STOP</v>
          </cell>
          <cell r="H246">
            <v>8</v>
          </cell>
          <cell r="I246" t="str">
            <v xml:space="preserve">KUMARA N C </v>
          </cell>
          <cell r="J246" t="str">
            <v>S/O CHALUVE GOWDA,CHANNAPATNA, HASSAN</v>
          </cell>
          <cell r="K246" t="str">
            <v>CHANNAPATTANA</v>
          </cell>
          <cell r="L246">
            <v>3</v>
          </cell>
        </row>
        <row r="247">
          <cell r="E247" t="str">
            <v>GCTP1635</v>
          </cell>
          <cell r="F247" t="str">
            <v>LT7(A) - Temporary Supply (28 days &amp; above renewal)</v>
          </cell>
          <cell r="G247" t="str">
            <v>BILL STOP</v>
          </cell>
          <cell r="H247">
            <v>8</v>
          </cell>
          <cell r="I247" t="str">
            <v>SHIVAKUMAR</v>
          </cell>
          <cell r="J247" t="str">
            <v>S/O GIDDE GOWDA,SANKLAPURA, HASSAN</v>
          </cell>
          <cell r="K247" t="str">
            <v>SANKLAPURA, HASSAN</v>
          </cell>
          <cell r="L247">
            <v>1</v>
          </cell>
        </row>
        <row r="248">
          <cell r="E248" t="str">
            <v>GCTP1656</v>
          </cell>
          <cell r="F248" t="str">
            <v>LT7(A) - Temporary Supply (28 days &amp; above renewal)</v>
          </cell>
          <cell r="G248" t="str">
            <v>BILL STOP</v>
          </cell>
          <cell r="H248">
            <v>8</v>
          </cell>
          <cell r="I248" t="str">
            <v>R S ROHITH</v>
          </cell>
          <cell r="J248" t="str">
            <v>S/O R T SHIVAKUMARA,CHANNAPATTANA</v>
          </cell>
          <cell r="K248" t="str">
            <v>CHANNAPATTANA</v>
          </cell>
          <cell r="L248">
            <v>2</v>
          </cell>
        </row>
        <row r="249">
          <cell r="E249" t="str">
            <v>GCTP1666</v>
          </cell>
          <cell r="F249" t="str">
            <v>LT7(A) - Temporary Supply (28 days &amp; above renewal)</v>
          </cell>
          <cell r="G249" t="str">
            <v>BILL STOP</v>
          </cell>
          <cell r="H249">
            <v>8</v>
          </cell>
          <cell r="I249" t="str">
            <v>VIDYA HERBS PVT. LTD</v>
          </cell>
          <cell r="J249" t="str">
            <v>PLOT NO. 100P AND 101A,KIADB  INDUSTRIAL AREA HASSAN</v>
          </cell>
          <cell r="K249" t="str">
            <v>HT GROUP</v>
          </cell>
          <cell r="L249">
            <v>5</v>
          </cell>
        </row>
        <row r="250">
          <cell r="E250" t="str">
            <v>MHTP110</v>
          </cell>
          <cell r="F250" t="str">
            <v>LT7(A) - Temporary Supply (28 days &amp; above renewal)</v>
          </cell>
          <cell r="G250" t="str">
            <v>BILL STOP</v>
          </cell>
          <cell r="H250">
            <v>3</v>
          </cell>
          <cell r="I250" t="str">
            <v>M RAMANJANEYULU</v>
          </cell>
          <cell r="J250" t="str">
            <v>POST MATRI BOYS HOSTEL ,MOSALE HOSALLI</v>
          </cell>
          <cell r="K250" t="str">
            <v>MOSALE HOSALLI</v>
          </cell>
          <cell r="L250">
            <v>2</v>
          </cell>
        </row>
        <row r="251">
          <cell r="E251" t="str">
            <v>GCTP1673</v>
          </cell>
          <cell r="F251" t="str">
            <v>LT7(A) - Temporary Supply (28 days &amp; above renewal)</v>
          </cell>
          <cell r="G251" t="str">
            <v>BILL STOP</v>
          </cell>
          <cell r="H251">
            <v>4</v>
          </cell>
          <cell r="I251" t="str">
            <v>SHANTHAMMA</v>
          </cell>
          <cell r="J251" t="str">
            <v>W/O NINGEGOWDA,15TH CROSS, DEVAMMABADAVANE</v>
          </cell>
          <cell r="K251" t="str">
            <v xml:space="preserve">DEVAMMA BADAVANE </v>
          </cell>
          <cell r="L251">
            <v>2</v>
          </cell>
        </row>
        <row r="252">
          <cell r="E252" t="str">
            <v>GRTP97</v>
          </cell>
          <cell r="F252" t="str">
            <v>LT7(A) - Temporary Supply (28 days &amp; above renewal)</v>
          </cell>
          <cell r="G252" t="str">
            <v>BILL STOP</v>
          </cell>
          <cell r="H252">
            <v>20</v>
          </cell>
          <cell r="I252" t="str">
            <v>VIMALAKSHI</v>
          </cell>
          <cell r="J252" t="str">
            <v xml:space="preserve">SRI BASAVESHWARA TEMPLE CONSTRUCTION,SATTIGARAHALLI </v>
          </cell>
          <cell r="K252" t="str">
            <v>HASSANRURAL2</v>
          </cell>
          <cell r="L252">
            <v>3</v>
          </cell>
        </row>
        <row r="253">
          <cell r="E253" t="str">
            <v>GLTP276</v>
          </cell>
          <cell r="F253" t="str">
            <v>LT7(A) - Temporary Supply (28 days &amp; above renewal)</v>
          </cell>
          <cell r="G253" t="str">
            <v>BILL STOP</v>
          </cell>
          <cell r="H253">
            <v>5</v>
          </cell>
          <cell r="I253" t="str">
            <v>K G PUNITH PATIL</v>
          </cell>
          <cell r="J253" t="str">
            <v>S/O K B GEDDE GOWDA,BASAWESHVARA LAYOUT</v>
          </cell>
          <cell r="K253" t="str">
            <v>BASAVESHWARA NAGARA HSN</v>
          </cell>
          <cell r="L253">
            <v>1</v>
          </cell>
        </row>
        <row r="254">
          <cell r="E254" t="str">
            <v>GLTP278</v>
          </cell>
          <cell r="F254" t="str">
            <v>LT7(A) - Temporary Supply (28 days &amp; above renewal)</v>
          </cell>
          <cell r="G254" t="str">
            <v>BILL STOP</v>
          </cell>
          <cell r="H254">
            <v>5</v>
          </cell>
          <cell r="I254" t="str">
            <v>PUTTASWAMY B</v>
          </cell>
          <cell r="J254" t="str">
            <v>S/O BASAPPA R,BASAVESWARA NAGARA</v>
          </cell>
          <cell r="K254" t="str">
            <v>BASAVESHWARA NAGARA HSN</v>
          </cell>
          <cell r="L254">
            <v>2</v>
          </cell>
        </row>
        <row r="255">
          <cell r="E255" t="str">
            <v>GRTP98</v>
          </cell>
          <cell r="F255" t="str">
            <v>LT7(A) - Temporary Supply (28 days &amp; above renewal)</v>
          </cell>
          <cell r="G255" t="str">
            <v>BILL STOP</v>
          </cell>
          <cell r="H255">
            <v>18</v>
          </cell>
          <cell r="I255" t="str">
            <v>MUKESH SINGH</v>
          </cell>
          <cell r="J255" t="str">
            <v>TOLL BYADARAHALLI,HASSAN</v>
          </cell>
          <cell r="K255" t="str">
            <v>MANTIKOPPAL</v>
          </cell>
          <cell r="L255">
            <v>2</v>
          </cell>
        </row>
        <row r="256">
          <cell r="E256" t="str">
            <v>DMTP1690</v>
          </cell>
          <cell r="F256" t="str">
            <v>LT7(A) - Temporary Supply (28 days &amp; above renewal)</v>
          </cell>
          <cell r="G256" t="str">
            <v>BILL STOP</v>
          </cell>
          <cell r="H256">
            <v>15</v>
          </cell>
          <cell r="I256" t="str">
            <v>H J YOGESH</v>
          </cell>
          <cell r="J256" t="str">
            <v>S/O JAVAREGOWDA,DEVARAYAPATTANA</v>
          </cell>
          <cell r="K256" t="str">
            <v>DEVARAYAPATNA</v>
          </cell>
          <cell r="L256">
            <v>1</v>
          </cell>
        </row>
        <row r="257">
          <cell r="E257" t="str">
            <v>GCTP1698</v>
          </cell>
          <cell r="F257" t="str">
            <v>LT7(A) - Temporary Supply (28 days &amp; above renewal)</v>
          </cell>
          <cell r="G257" t="str">
            <v>BILL STOP</v>
          </cell>
          <cell r="H257">
            <v>4</v>
          </cell>
          <cell r="I257" t="str">
            <v>MAHALAKSHMI</v>
          </cell>
          <cell r="J257" t="str">
            <v>W/O KUMARA,BOMMANAYAKANAHALLI</v>
          </cell>
          <cell r="K257" t="str">
            <v>CHANNAPATTANA</v>
          </cell>
          <cell r="L257">
            <v>2</v>
          </cell>
        </row>
        <row r="258">
          <cell r="E258" t="str">
            <v>GLTP285</v>
          </cell>
          <cell r="F258" t="str">
            <v>LT7(A) - Temporary Supply (28 days &amp; above renewal)</v>
          </cell>
          <cell r="G258" t="str">
            <v>BILL STOP</v>
          </cell>
          <cell r="H258">
            <v>8</v>
          </cell>
          <cell r="I258" t="str">
            <v>SHABEENA TAJ</v>
          </cell>
          <cell r="J258" t="str">
            <v>S/O MAHABOOB PASHA,MARANAHALLI</v>
          </cell>
          <cell r="K258" t="str">
            <v>HOOVINA HALLI KAVALU HKL</v>
          </cell>
          <cell r="L258">
            <v>2</v>
          </cell>
        </row>
        <row r="259">
          <cell r="E259" t="str">
            <v>GLTP284</v>
          </cell>
          <cell r="F259" t="str">
            <v>LT7(A) - Temporary Supply (28 days &amp; above renewal)</v>
          </cell>
          <cell r="G259" t="str">
            <v>BILL STOP</v>
          </cell>
          <cell r="H259">
            <v>5</v>
          </cell>
          <cell r="I259" t="str">
            <v>ANANDA KUMAR</v>
          </cell>
          <cell r="J259" t="str">
            <v>S/O VENKATESH,MANACHANAHALLI, ASHOKNAGARA</v>
          </cell>
          <cell r="K259" t="str">
            <v>BASAVESHWARA NAGARA HSN</v>
          </cell>
          <cell r="L259">
            <v>2</v>
          </cell>
        </row>
        <row r="260">
          <cell r="E260" t="str">
            <v>GCTP1700</v>
          </cell>
          <cell r="F260" t="str">
            <v>LT7(A) - Temporary Supply (28 days &amp; above renewal)</v>
          </cell>
          <cell r="G260" t="str">
            <v>BILL STOP</v>
          </cell>
          <cell r="H260">
            <v>10</v>
          </cell>
          <cell r="I260" t="str">
            <v>P RADHA</v>
          </cell>
          <cell r="J260" t="str">
            <v>W/O P SURESH,HULLENAHALLI</v>
          </cell>
          <cell r="K260" t="str">
            <v>BITTAGOWDANAHALLY, HASSAN</v>
          </cell>
          <cell r="L260">
            <v>2</v>
          </cell>
        </row>
        <row r="261">
          <cell r="E261" t="str">
            <v>GCTP1710</v>
          </cell>
          <cell r="F261" t="str">
            <v>LT7(A) - Temporary Supply (28 days &amp; above renewal)</v>
          </cell>
          <cell r="G261" t="str">
            <v>BILL STOP</v>
          </cell>
          <cell r="H261">
            <v>8</v>
          </cell>
          <cell r="I261" t="str">
            <v>C L PARAMESH</v>
          </cell>
          <cell r="J261" t="str">
            <v>S/O LAKSHMEGOWDA,CHANNAPATTANA</v>
          </cell>
          <cell r="K261" t="str">
            <v>CHANNAPATTANA</v>
          </cell>
          <cell r="L261">
            <v>2</v>
          </cell>
        </row>
        <row r="262">
          <cell r="E262" t="str">
            <v>GLTP286</v>
          </cell>
          <cell r="F262" t="str">
            <v>LT7(A) - Temporary Supply (28 days &amp; above renewal)</v>
          </cell>
          <cell r="G262" t="str">
            <v>BILL STOP</v>
          </cell>
          <cell r="H262">
            <v>8</v>
          </cell>
          <cell r="I262" t="str">
            <v>N MANJULA</v>
          </cell>
          <cell r="J262" t="str">
            <v>W/O SOMASHEKARA,BASAVESHVARA NAGARA</v>
          </cell>
          <cell r="K262" t="str">
            <v>BASAVESHVARA NAGARA</v>
          </cell>
          <cell r="L262">
            <v>1</v>
          </cell>
        </row>
        <row r="263">
          <cell r="E263" t="str">
            <v>GLTP288</v>
          </cell>
          <cell r="F263" t="str">
            <v>LT7(A) - Temporary Supply (28 days &amp; above renewal)</v>
          </cell>
          <cell r="G263" t="str">
            <v>BILL STOP</v>
          </cell>
          <cell r="H263">
            <v>5</v>
          </cell>
          <cell r="I263" t="str">
            <v>B M GOPALA</v>
          </cell>
          <cell r="J263" t="str">
            <v>S/O MANJEGOWDA,MANACHANAHALLI</v>
          </cell>
          <cell r="K263" t="str">
            <v>BELUR ROAD L</v>
          </cell>
          <cell r="L263">
            <v>2</v>
          </cell>
        </row>
        <row r="264">
          <cell r="E264" t="str">
            <v>MHTP116</v>
          </cell>
          <cell r="F264" t="str">
            <v>LT7(A) - Temporary Supply (28 days &amp; above renewal)</v>
          </cell>
          <cell r="G264" t="str">
            <v>BILL STOP</v>
          </cell>
          <cell r="H264">
            <v>5</v>
          </cell>
          <cell r="I264" t="str">
            <v>ANNEGOWDA B P</v>
          </cell>
          <cell r="J264" t="str">
            <v>S/O PUTTEGOWDA,CHIKKABASAVANAHALLI</v>
          </cell>
          <cell r="K264" t="str">
            <v>CHIKKA BASAVANA HALLI</v>
          </cell>
          <cell r="L264">
            <v>1</v>
          </cell>
        </row>
        <row r="265">
          <cell r="E265" t="str">
            <v>GLTP291</v>
          </cell>
          <cell r="F265" t="str">
            <v>LT7(A) - Temporary Supply (28 days &amp; above renewal)</v>
          </cell>
          <cell r="G265" t="str">
            <v>BILL STOP</v>
          </cell>
          <cell r="H265">
            <v>8</v>
          </cell>
          <cell r="I265" t="str">
            <v>LAKKEGOWDA</v>
          </cell>
          <cell r="J265" t="str">
            <v>S/O THOPEGOWDA,MANACHANAHALLI, (BASAVESHWARA NAGARA)</v>
          </cell>
          <cell r="K265" t="str">
            <v>HOOVINA HALLI KAVALU HKL</v>
          </cell>
          <cell r="L265">
            <v>2</v>
          </cell>
        </row>
        <row r="266">
          <cell r="E266" t="str">
            <v>GLTP289</v>
          </cell>
          <cell r="F266" t="str">
            <v>LT7(A) - Temporary Supply (28 days &amp; above renewal)</v>
          </cell>
          <cell r="G266" t="str">
            <v>BILL STOP</v>
          </cell>
          <cell r="H266">
            <v>5</v>
          </cell>
          <cell r="I266" t="str">
            <v>C T ANAND</v>
          </cell>
          <cell r="J266" t="str">
            <v>S/O THIRTHA MALLEGOWDA,BASAVESHVARA NAGARA</v>
          </cell>
          <cell r="K266" t="str">
            <v>BASAVESHWARA NAGAR</v>
          </cell>
          <cell r="L266">
            <v>2</v>
          </cell>
        </row>
        <row r="267">
          <cell r="E267" t="str">
            <v>GCTP1713</v>
          </cell>
          <cell r="F267" t="str">
            <v>LT7(A) - Temporary Supply (28 days &amp; above renewal)</v>
          </cell>
          <cell r="G267" t="str">
            <v>BILL STOP</v>
          </cell>
          <cell r="H267">
            <v>8</v>
          </cell>
          <cell r="I267" t="str">
            <v>KANTHARAJA G</v>
          </cell>
          <cell r="J267" t="str">
            <v xml:space="preserve">S/O GOWRAIAH,VIDYA SOUDHA </v>
          </cell>
          <cell r="K267" t="str">
            <v>CHANNAPATTANA</v>
          </cell>
          <cell r="L267">
            <v>3</v>
          </cell>
        </row>
        <row r="268">
          <cell r="E268" t="str">
            <v>MHTP119</v>
          </cell>
          <cell r="F268" t="str">
            <v>LT7(A) - Temporary Supply (28 days &amp; above renewal)</v>
          </cell>
          <cell r="G268" t="str">
            <v>BILL STOP</v>
          </cell>
          <cell r="H268">
            <v>8</v>
          </cell>
          <cell r="I268" t="str">
            <v>VEENA C S</v>
          </cell>
          <cell r="J268" t="str">
            <v>W/O MADHU,CHIKKABASAVANAHALLI</v>
          </cell>
          <cell r="K268" t="str">
            <v>CHIKKABASAVANAHALLI</v>
          </cell>
          <cell r="L268">
            <v>1</v>
          </cell>
        </row>
        <row r="269">
          <cell r="E269" t="str">
            <v>GCTP1715</v>
          </cell>
          <cell r="F269" t="str">
            <v>LT7(A) - Temporary Supply (28 days &amp; above renewal)</v>
          </cell>
          <cell r="G269" t="str">
            <v>BILL STOP</v>
          </cell>
          <cell r="H269">
            <v>9</v>
          </cell>
          <cell r="I269" t="str">
            <v>PANDURANGA</v>
          </cell>
          <cell r="J269" t="str">
            <v>S/O RANGEGOWDA,CHANNAPATTANA</v>
          </cell>
          <cell r="K269" t="str">
            <v>M HOSAKOPPALU</v>
          </cell>
          <cell r="L269">
            <v>2</v>
          </cell>
        </row>
        <row r="270">
          <cell r="E270" t="str">
            <v>GCTP1717</v>
          </cell>
          <cell r="F270" t="str">
            <v>LT7(A) - Temporary Supply (28 days &amp; above renewal)</v>
          </cell>
          <cell r="G270" t="str">
            <v>BILL STOP</v>
          </cell>
          <cell r="H270">
            <v>8</v>
          </cell>
          <cell r="I270" t="str">
            <v>M/S ARASU FOOD PRODUCTS</v>
          </cell>
          <cell r="J270" t="str">
            <v>G KRISHNAPPA S/O ARASAN GULLAPA,KIADB, H N PURA ROAD, HASSAN</v>
          </cell>
          <cell r="K270" t="str">
            <v>HANDINAKERE HNK</v>
          </cell>
          <cell r="L270">
            <v>3</v>
          </cell>
        </row>
        <row r="271">
          <cell r="E271" t="str">
            <v>GCTP1721</v>
          </cell>
          <cell r="F271" t="str">
            <v>LT7(A) - Temporary Supply (28 days &amp; above renewal)</v>
          </cell>
          <cell r="G271" t="str">
            <v>BILL STOP</v>
          </cell>
          <cell r="H271">
            <v>8</v>
          </cell>
          <cell r="I271" t="str">
            <v>LOKESH K</v>
          </cell>
          <cell r="J271" t="str">
            <v>S/O NATARAJU,K HOSAKOPPALU</v>
          </cell>
          <cell r="K271" t="str">
            <v>K HOSA KOPPALU BHKL</v>
          </cell>
          <cell r="L271">
            <v>2</v>
          </cell>
        </row>
        <row r="272">
          <cell r="E272" t="str">
            <v>HNTP1724</v>
          </cell>
          <cell r="F272" t="str">
            <v>LT7(A) - Temporary Supply (28 days &amp; above renewal)</v>
          </cell>
          <cell r="G272" t="str">
            <v>BILL STOP</v>
          </cell>
          <cell r="H272">
            <v>9</v>
          </cell>
          <cell r="I272" t="str">
            <v>JAYANTHI K S</v>
          </cell>
          <cell r="J272" t="str">
            <v>W/O KUMAR,PIRUMANAHALLI</v>
          </cell>
          <cell r="K272" t="str">
            <v>PIRUMANAHALLI</v>
          </cell>
          <cell r="L272">
            <v>1</v>
          </cell>
        </row>
        <row r="273">
          <cell r="E273" t="str">
            <v>MHTP125</v>
          </cell>
          <cell r="F273" t="str">
            <v>LT7(A) - Temporary Supply (28 days &amp; above renewal)</v>
          </cell>
          <cell r="G273" t="str">
            <v>BILL STOP</v>
          </cell>
          <cell r="H273">
            <v>9</v>
          </cell>
          <cell r="I273" t="str">
            <v>SUJATHA</v>
          </cell>
          <cell r="J273" t="str">
            <v>W/O LATE MANJEGOWDA,KANCHANAHALLI</v>
          </cell>
          <cell r="K273" t="str">
            <v>KANCHANAHALLI</v>
          </cell>
          <cell r="L273">
            <v>1</v>
          </cell>
        </row>
        <row r="274">
          <cell r="E274" t="str">
            <v>GLTP295</v>
          </cell>
          <cell r="F274" t="str">
            <v>LT7(A) - Temporary Supply (28 days &amp; above renewal)</v>
          </cell>
          <cell r="G274" t="str">
            <v>BILL STOP</v>
          </cell>
          <cell r="H274">
            <v>8</v>
          </cell>
          <cell r="I274" t="str">
            <v>LOKESH</v>
          </cell>
          <cell r="J274" t="str">
            <v>S/O VENKATEGOWDA,DEVRAYAPATTANA</v>
          </cell>
          <cell r="K274" t="str">
            <v>DEVRAYAPATTANA</v>
          </cell>
          <cell r="L274">
            <v>3</v>
          </cell>
        </row>
        <row r="275">
          <cell r="E275" t="str">
            <v>GLTP296</v>
          </cell>
          <cell r="F275" t="str">
            <v>LT7(A) - Temporary Supply (28 days &amp; above renewal)</v>
          </cell>
          <cell r="G275" t="str">
            <v>BILL STOP</v>
          </cell>
          <cell r="H275">
            <v>5</v>
          </cell>
          <cell r="I275" t="str">
            <v>SUJATHANARAYAN</v>
          </cell>
          <cell r="J275" t="str">
            <v>W/O NARAYAN H G ,CHINNENAHALLI</v>
          </cell>
          <cell r="K275" t="str">
            <v>CHINNENAHALLI</v>
          </cell>
          <cell r="L275">
            <v>2</v>
          </cell>
        </row>
        <row r="276">
          <cell r="E276" t="str">
            <v>GLTP298</v>
          </cell>
          <cell r="F276" t="str">
            <v>LT7(A) - Temporary Supply (28 days &amp; above renewal)</v>
          </cell>
          <cell r="G276" t="str">
            <v>BILL STOP</v>
          </cell>
          <cell r="H276">
            <v>5</v>
          </cell>
          <cell r="I276" t="str">
            <v>D N PRAKASH</v>
          </cell>
          <cell r="J276" t="str">
            <v>S/O NETHRA PALAKSHA,BASAVESHWARA NAGARA</v>
          </cell>
          <cell r="K276" t="str">
            <v>BASAVESHWARA NAGAR</v>
          </cell>
          <cell r="L276">
            <v>3</v>
          </cell>
        </row>
        <row r="277">
          <cell r="E277" t="str">
            <v>GLTP299</v>
          </cell>
          <cell r="F277" t="str">
            <v>LT7(A) - Temporary Supply (28 days &amp; above renewal)</v>
          </cell>
          <cell r="G277" t="str">
            <v>BILL STOP</v>
          </cell>
          <cell r="H277">
            <v>8</v>
          </cell>
          <cell r="I277" t="str">
            <v>RANGASWAMY</v>
          </cell>
          <cell r="J277" t="str">
            <v>S/O SANNEGOWDA,DEVARAYAPATTANA</v>
          </cell>
          <cell r="K277" t="str">
            <v>DEVARAYAPATTANA</v>
          </cell>
          <cell r="L277">
            <v>2</v>
          </cell>
        </row>
        <row r="278">
          <cell r="E278" t="str">
            <v>GLTP301</v>
          </cell>
          <cell r="F278" t="str">
            <v>LT7(A) - Temporary Supply (28 days &amp; above renewal)</v>
          </cell>
          <cell r="G278" t="str">
            <v>BILL STOP</v>
          </cell>
          <cell r="H278">
            <v>5</v>
          </cell>
          <cell r="I278" t="str">
            <v>MADHU PRAKASH K J</v>
          </cell>
          <cell r="J278" t="str">
            <v>W/O VIVEKANANDA,BASAVESHWARA NAGARA</v>
          </cell>
          <cell r="K278" t="str">
            <v>BASAVESHWARA NAGAR</v>
          </cell>
          <cell r="L278">
            <v>2</v>
          </cell>
        </row>
        <row r="279">
          <cell r="E279" t="str">
            <v>GCTP1728</v>
          </cell>
          <cell r="F279" t="str">
            <v>LT7(A) - Temporary Supply (28 days &amp; above renewal)</v>
          </cell>
          <cell r="G279" t="str">
            <v>BILL STOP</v>
          </cell>
          <cell r="H279">
            <v>10</v>
          </cell>
          <cell r="I279" t="str">
            <v>LAKSHMAMMA</v>
          </cell>
          <cell r="J279" t="str">
            <v>W/O RAJEGOWDA,BITTAGOWDANAHALLI</v>
          </cell>
          <cell r="K279" t="str">
            <v>BITTAGOWDANAHALLI</v>
          </cell>
          <cell r="L279">
            <v>1</v>
          </cell>
        </row>
        <row r="280">
          <cell r="E280" t="str">
            <v>HNTP1732</v>
          </cell>
          <cell r="F280" t="str">
            <v>LT7(A) - Temporary Supply (28 days &amp; above renewal)</v>
          </cell>
          <cell r="G280" t="str">
            <v>BILL STOP</v>
          </cell>
          <cell r="H280">
            <v>10</v>
          </cell>
          <cell r="I280" t="str">
            <v>SAROJA</v>
          </cell>
          <cell r="J280" t="str">
            <v>W/O SHIVEGOWDA,HANUMANTHAPURA</v>
          </cell>
          <cell r="K280" t="str">
            <v>HANUMANTHA PURA HNL</v>
          </cell>
          <cell r="L280">
            <v>2</v>
          </cell>
        </row>
        <row r="281">
          <cell r="E281" t="str">
            <v>GCTP1733</v>
          </cell>
          <cell r="F281" t="str">
            <v>LT7(A) - Temporary Supply (28 days &amp; above renewal)</v>
          </cell>
          <cell r="G281" t="str">
            <v>BILL STOP</v>
          </cell>
          <cell r="H281">
            <v>8</v>
          </cell>
          <cell r="I281" t="str">
            <v>LAKSHMAMMA</v>
          </cell>
          <cell r="J281" t="str">
            <v>W/O SANNA RAMEGOWDA,CHANNAPATTANA</v>
          </cell>
          <cell r="K281" t="str">
            <v>CHANNAPATTANA</v>
          </cell>
          <cell r="L281">
            <v>2</v>
          </cell>
        </row>
        <row r="282">
          <cell r="E282" t="str">
            <v>GCTP1737</v>
          </cell>
          <cell r="F282" t="str">
            <v>LT7(A) - Temporary Supply (28 days &amp; above renewal)</v>
          </cell>
          <cell r="G282" t="str">
            <v>BILL STOP</v>
          </cell>
          <cell r="H282">
            <v>8</v>
          </cell>
          <cell r="I282" t="str">
            <v>C S VIJAY KUMAR</v>
          </cell>
          <cell r="J282" t="str">
            <v>S/O LATE SHIVAPPA,CHANNAPATTANA, BOMMANAYAKANAHALLI</v>
          </cell>
          <cell r="K282" t="str">
            <v>CHANNAPATTANA</v>
          </cell>
          <cell r="L282">
            <v>1</v>
          </cell>
        </row>
        <row r="283">
          <cell r="E283" t="str">
            <v>GCTP1738</v>
          </cell>
          <cell r="F283" t="str">
            <v>LT7(A) - Temporary Supply (28 days &amp; above renewal)</v>
          </cell>
          <cell r="G283" t="str">
            <v>BILL STOP</v>
          </cell>
          <cell r="H283">
            <v>6</v>
          </cell>
          <cell r="I283" t="str">
            <v>HANUMEGOWDA</v>
          </cell>
          <cell r="J283" t="str">
            <v>S/O MUDALAGIRIGOWDA,K HOSAKOPPALU</v>
          </cell>
          <cell r="K283" t="str">
            <v>SAMUDRAVALLI</v>
          </cell>
          <cell r="L283">
            <v>2</v>
          </cell>
        </row>
        <row r="284">
          <cell r="E284" t="str">
            <v>GCTP1739</v>
          </cell>
          <cell r="F284" t="str">
            <v>LT7(A) - Temporary Supply (28 days &amp; above renewal)</v>
          </cell>
          <cell r="G284" t="str">
            <v>BILL STOP</v>
          </cell>
          <cell r="H284">
            <v>9</v>
          </cell>
          <cell r="I284" t="str">
            <v>RATHNAMMA</v>
          </cell>
          <cell r="J284" t="str">
            <v>W/O LATE J K KRISHNEGOWDA,DYAVAMMA BADAVANE, CHANNAPATTANA</v>
          </cell>
          <cell r="K284" t="str">
            <v>DYAVAMMA BADAVANE</v>
          </cell>
          <cell r="L284">
            <v>4</v>
          </cell>
        </row>
        <row r="285">
          <cell r="E285" t="str">
            <v>GCTP1744</v>
          </cell>
          <cell r="F285" t="str">
            <v>LT7(A) - Temporary Supply (28 days &amp; above renewal)</v>
          </cell>
          <cell r="G285" t="str">
            <v>BILL STOP</v>
          </cell>
          <cell r="H285">
            <v>8</v>
          </cell>
          <cell r="I285" t="str">
            <v xml:space="preserve">YOGISH H S </v>
          </cell>
          <cell r="J285" t="str">
            <v>S/O SHANKAREGOWDA,GANDHINAGARA</v>
          </cell>
          <cell r="K285" t="str">
            <v>GANDHINAGARA, CHANNAPATNA</v>
          </cell>
          <cell r="L285">
            <v>2</v>
          </cell>
        </row>
        <row r="286">
          <cell r="E286" t="str">
            <v>GCTP1745</v>
          </cell>
          <cell r="F286" t="str">
            <v>LT7(A) - Temporary Supply (28 days &amp; above renewal)</v>
          </cell>
          <cell r="G286" t="str">
            <v>BILL STOP</v>
          </cell>
          <cell r="H286">
            <v>8</v>
          </cell>
          <cell r="I286" t="str">
            <v>SAROJA</v>
          </cell>
          <cell r="J286" t="str">
            <v>W/O RAJACHARI,SAMUDRAVALLI</v>
          </cell>
          <cell r="K286" t="str">
            <v>SAMUDRAVALLI</v>
          </cell>
          <cell r="L286">
            <v>1</v>
          </cell>
        </row>
        <row r="287">
          <cell r="E287" t="str">
            <v>GCTP1743</v>
          </cell>
          <cell r="F287" t="str">
            <v>LT7(A) - Temporary Supply (28 days &amp; above renewal)</v>
          </cell>
          <cell r="G287" t="str">
            <v>BILL STOP</v>
          </cell>
          <cell r="H287">
            <v>10</v>
          </cell>
          <cell r="I287" t="str">
            <v>H M NANJUNDEGOWDA</v>
          </cell>
          <cell r="J287" t="str">
            <v>S/O MARIGOWDA,BITTAGOWDANAHALLI</v>
          </cell>
          <cell r="K287" t="str">
            <v>0</v>
          </cell>
          <cell r="L287">
            <v>2</v>
          </cell>
        </row>
        <row r="288">
          <cell r="E288" t="str">
            <v>DMTP1749</v>
          </cell>
          <cell r="F288" t="str">
            <v>LT7(A) - Temporary Supply (28 days &amp; above renewal)</v>
          </cell>
          <cell r="G288" t="str">
            <v>BILL STOP</v>
          </cell>
          <cell r="H288">
            <v>10</v>
          </cell>
          <cell r="I288" t="str">
            <v>DHARMA KUMAR</v>
          </cell>
          <cell r="J288" t="str">
            <v>S/O BORE GOWDA,DODDAMANDIGANAHALLI</v>
          </cell>
          <cell r="K288" t="str">
            <v>DODDAMANDIGANAHALLI L</v>
          </cell>
          <cell r="L288">
            <v>1</v>
          </cell>
        </row>
        <row r="289">
          <cell r="E289" t="str">
            <v>GCTP1751</v>
          </cell>
          <cell r="F289" t="str">
            <v>LT7(A) - Temporary Supply (28 days &amp; above renewal)</v>
          </cell>
          <cell r="G289" t="str">
            <v>BILL STOP</v>
          </cell>
          <cell r="H289">
            <v>8</v>
          </cell>
          <cell r="I289" t="str">
            <v>C V LOKANNA</v>
          </cell>
          <cell r="J289" t="str">
            <v>S/O VEERANNA,CHANNAPATTANA</v>
          </cell>
          <cell r="K289" t="str">
            <v>CHANNAPATTANA</v>
          </cell>
          <cell r="L289">
            <v>1</v>
          </cell>
        </row>
        <row r="290">
          <cell r="E290" t="str">
            <v>KNTP1755</v>
          </cell>
          <cell r="F290" t="str">
            <v>LT7(A) - Temporary Supply (28 days &amp; above renewal)</v>
          </cell>
          <cell r="G290" t="str">
            <v>BILL STOP</v>
          </cell>
          <cell r="H290">
            <v>13</v>
          </cell>
          <cell r="I290" t="str">
            <v>M/S SRINIVASA CONSTRUCTION</v>
          </cell>
          <cell r="J290" t="str">
            <v>UDAYABHANU SRINIVASARAJU,KANDALI</v>
          </cell>
          <cell r="K290" t="str">
            <v>KANDALI</v>
          </cell>
          <cell r="L290">
            <v>3</v>
          </cell>
        </row>
        <row r="291">
          <cell r="E291" t="str">
            <v>GCTP1759</v>
          </cell>
          <cell r="F291" t="str">
            <v>LT7(A) - Temporary Supply (28 days &amp; above renewal)</v>
          </cell>
          <cell r="G291" t="str">
            <v>BILL STOP</v>
          </cell>
          <cell r="H291">
            <v>4</v>
          </cell>
          <cell r="I291" t="str">
            <v>YOGESH V</v>
          </cell>
          <cell r="J291" t="str">
            <v>S/O VEERABHADRAIAH,CHANNAPATTANA</v>
          </cell>
          <cell r="K291" t="str">
            <v>CHANNAPATTANA</v>
          </cell>
          <cell r="L291">
            <v>2</v>
          </cell>
        </row>
        <row r="292">
          <cell r="E292" t="str">
            <v>KKGTP1760</v>
          </cell>
          <cell r="F292" t="str">
            <v>LT7(A) - Temporary Supply (28 days &amp; above renewal)</v>
          </cell>
          <cell r="G292" t="str">
            <v>BILL STOP</v>
          </cell>
          <cell r="H292">
            <v>8</v>
          </cell>
          <cell r="I292" t="str">
            <v>H R MANJEGOWDA</v>
          </cell>
          <cell r="J292" t="str">
            <v>S/O RANGEGOWDA,THATTEKERE</v>
          </cell>
          <cell r="K292" t="str">
            <v>THATTEKERE</v>
          </cell>
          <cell r="L292">
            <v>2</v>
          </cell>
        </row>
        <row r="293">
          <cell r="E293" t="str">
            <v>GCTP1764</v>
          </cell>
          <cell r="F293" t="str">
            <v>LT7(A) - Temporary Supply (28 days &amp; above renewal)</v>
          </cell>
          <cell r="G293" t="str">
            <v>BILL STOP</v>
          </cell>
          <cell r="H293">
            <v>20</v>
          </cell>
          <cell r="I293" t="str">
            <v>HARISH</v>
          </cell>
          <cell r="J293" t="str">
            <v>S/O DUBBEGOWDA,BITTAGOWDANAHALLI</v>
          </cell>
          <cell r="K293" t="str">
            <v>BITTAGOWDANAHALLY</v>
          </cell>
          <cell r="L293">
            <v>2</v>
          </cell>
        </row>
        <row r="294">
          <cell r="E294" t="str">
            <v>GCTP1766</v>
          </cell>
          <cell r="F294" t="str">
            <v>LT7(A) - Temporary Supply (28 days &amp; above renewal)</v>
          </cell>
          <cell r="G294" t="str">
            <v>BILL STOP</v>
          </cell>
          <cell r="H294">
            <v>10</v>
          </cell>
          <cell r="I294" t="str">
            <v>BHAGYALAKSHMI B H</v>
          </cell>
          <cell r="J294" t="str">
            <v>W/O VASUDEVAIAH,HOSAKOPPALU</v>
          </cell>
          <cell r="K294" t="str">
            <v>K HOSA KOPPALU BHKL</v>
          </cell>
          <cell r="L294">
            <v>2</v>
          </cell>
        </row>
        <row r="295">
          <cell r="E295" t="str">
            <v>DMTP1772</v>
          </cell>
          <cell r="F295" t="str">
            <v>LT7(A) - Temporary Supply (28 days &amp; above renewal)</v>
          </cell>
          <cell r="G295" t="str">
            <v>BILL STOP</v>
          </cell>
          <cell r="H295">
            <v>15</v>
          </cell>
          <cell r="I295" t="str">
            <v>JAYANNA</v>
          </cell>
          <cell r="J295" t="str">
            <v>S/O LATE MALLIGEGOWDA,DEVARAYAPATTANA</v>
          </cell>
          <cell r="K295" t="str">
            <v>DEVARAYAPATNA</v>
          </cell>
          <cell r="L295">
            <v>1</v>
          </cell>
        </row>
        <row r="296">
          <cell r="E296" t="str">
            <v>GCTP1774</v>
          </cell>
          <cell r="F296" t="str">
            <v>LT7(A) - Temporary Supply (28 days &amp; above renewal)</v>
          </cell>
          <cell r="G296" t="str">
            <v>BILL STOP</v>
          </cell>
          <cell r="H296">
            <v>9</v>
          </cell>
          <cell r="I296" t="str">
            <v>RANI</v>
          </cell>
          <cell r="J296" t="str">
            <v>W/O RANGASWAMY,BOMMANAYAKANAHALLI</v>
          </cell>
          <cell r="K296" t="str">
            <v>BOMMANAYAKANA HALLI BHKL</v>
          </cell>
          <cell r="L296">
            <v>2</v>
          </cell>
        </row>
        <row r="297">
          <cell r="E297" t="str">
            <v>KKGTP1775</v>
          </cell>
          <cell r="F297" t="str">
            <v>LT7(A) - Temporary Supply (28 days &amp; above renewal)</v>
          </cell>
          <cell r="G297" t="str">
            <v>BILL STOP</v>
          </cell>
          <cell r="H297">
            <v>8</v>
          </cell>
          <cell r="I297" t="str">
            <v>PADMA</v>
          </cell>
          <cell r="J297" t="str">
            <v>W/O SURESH,KOKKANAGATTA</v>
          </cell>
          <cell r="K297" t="str">
            <v>KOKKANNA GHATTA</v>
          </cell>
          <cell r="L297">
            <v>2</v>
          </cell>
        </row>
        <row r="298">
          <cell r="E298" t="str">
            <v>HNTP1776</v>
          </cell>
          <cell r="F298" t="str">
            <v>LT7(A) - Temporary Supply (28 days &amp; above renewal)</v>
          </cell>
          <cell r="G298" t="str">
            <v>BILL STOP</v>
          </cell>
          <cell r="H298">
            <v>10</v>
          </cell>
          <cell r="I298" t="str">
            <v>VINAY U K</v>
          </cell>
          <cell r="J298" t="str">
            <v>S/O KRISHNEGOWDA,HANUMANTHAPURA</v>
          </cell>
          <cell r="K298" t="str">
            <v>HANUMANTHA PURA HNL</v>
          </cell>
          <cell r="L298">
            <v>2</v>
          </cell>
        </row>
        <row r="299">
          <cell r="E299" t="str">
            <v>GCTP1779</v>
          </cell>
          <cell r="F299" t="str">
            <v>LT7(A) - Temporary Supply (28 days &amp; above renewal)</v>
          </cell>
          <cell r="G299" t="str">
            <v>BILL STOP</v>
          </cell>
          <cell r="H299">
            <v>6</v>
          </cell>
          <cell r="I299" t="str">
            <v>M/S SAMI LAB LTD</v>
          </cell>
          <cell r="J299" t="str">
            <v>PLOT NO 110(P) 111(P) 112(P),KIADB, HNPURA ROAD, HASSAN</v>
          </cell>
          <cell r="K299" t="str">
            <v>KIADB, HASSAN</v>
          </cell>
          <cell r="L299">
            <v>49</v>
          </cell>
        </row>
        <row r="300">
          <cell r="E300" t="str">
            <v>KKGTP1780</v>
          </cell>
          <cell r="F300" t="str">
            <v>LT7(A) - Temporary Supply (28 days &amp; above renewal)</v>
          </cell>
          <cell r="G300" t="str">
            <v>BILL STOP</v>
          </cell>
          <cell r="H300">
            <v>8</v>
          </cell>
          <cell r="I300" t="str">
            <v xml:space="preserve">PARVATHI </v>
          </cell>
          <cell r="J300" t="str">
            <v>W/O B A KUMARA,HANUMANTHAPURA</v>
          </cell>
          <cell r="K300" t="str">
            <v>KOKKANNA GHATTA</v>
          </cell>
          <cell r="L300">
            <v>2</v>
          </cell>
        </row>
        <row r="301">
          <cell r="E301" t="str">
            <v>MHTP128</v>
          </cell>
          <cell r="F301" t="str">
            <v>LT7(A) - Temporary Supply (28 days &amp; above renewal)</v>
          </cell>
          <cell r="G301" t="str">
            <v>BILL STOP</v>
          </cell>
          <cell r="H301">
            <v>9</v>
          </cell>
          <cell r="I301" t="str">
            <v>M/S SOMA ENTERPRICES LTD</v>
          </cell>
          <cell r="J301" t="str">
            <v>KITTANE GADI,HASSAN</v>
          </cell>
          <cell r="K301" t="str">
            <v>KITTANE GADI</v>
          </cell>
          <cell r="L301">
            <v>3</v>
          </cell>
        </row>
        <row r="302">
          <cell r="E302" t="str">
            <v>GLTP308</v>
          </cell>
          <cell r="F302" t="str">
            <v>LT7(A) - Temporary Supply (28 days &amp; above renewal)</v>
          </cell>
          <cell r="G302" t="str">
            <v>BILL STOP</v>
          </cell>
          <cell r="H302">
            <v>8</v>
          </cell>
          <cell r="I302" t="str">
            <v>DINESH</v>
          </cell>
          <cell r="J302" t="str">
            <v>S/O RAJEGOWDA,BASAVESHVARA NAGARA</v>
          </cell>
          <cell r="K302" t="str">
            <v>BASAVESHVARA NAGARA</v>
          </cell>
          <cell r="L302">
            <v>2</v>
          </cell>
        </row>
        <row r="303">
          <cell r="E303" t="str">
            <v>GLTP309</v>
          </cell>
          <cell r="F303" t="str">
            <v>LT7(A) - Temporary Supply (28 days &amp; above renewal)</v>
          </cell>
          <cell r="G303" t="str">
            <v>BILL STOP</v>
          </cell>
          <cell r="H303">
            <v>5</v>
          </cell>
          <cell r="I303" t="str">
            <v>BASAVARAJU</v>
          </cell>
          <cell r="J303" t="str">
            <v>S/O SHRINIVASA,MANACHANAHALLI</v>
          </cell>
          <cell r="K303" t="str">
            <v>MANACHANAHALLI</v>
          </cell>
          <cell r="L303">
            <v>1</v>
          </cell>
        </row>
        <row r="304">
          <cell r="E304" t="str">
            <v>GLTP310</v>
          </cell>
          <cell r="F304" t="str">
            <v>LT7(A) - Temporary Supply (28 days &amp; above renewal)</v>
          </cell>
          <cell r="G304" t="str">
            <v>BILL STOP</v>
          </cell>
          <cell r="H304">
            <v>5</v>
          </cell>
          <cell r="I304" t="str">
            <v>RAKESH</v>
          </cell>
          <cell r="J304" t="str">
            <v>S/O SUBRAMANYA,MANACHANAHALLI</v>
          </cell>
          <cell r="K304" t="str">
            <v>MANACHANAHALLI</v>
          </cell>
          <cell r="L304">
            <v>1</v>
          </cell>
        </row>
        <row r="305">
          <cell r="E305" t="str">
            <v>GLTP311</v>
          </cell>
          <cell r="F305" t="str">
            <v>LT7(A) - Temporary Supply (28 days &amp; above renewal)</v>
          </cell>
          <cell r="G305" t="str">
            <v>BILL STOP</v>
          </cell>
          <cell r="H305">
            <v>5</v>
          </cell>
          <cell r="I305" t="str">
            <v>PANDU K A</v>
          </cell>
          <cell r="J305" t="str">
            <v>S/O K N ANNAYYA,MANACHANAHALLI</v>
          </cell>
          <cell r="K305" t="str">
            <v>MANACHANAHALLI</v>
          </cell>
          <cell r="L305">
            <v>1</v>
          </cell>
        </row>
        <row r="306">
          <cell r="E306" t="str">
            <v>GLTP312</v>
          </cell>
          <cell r="F306" t="str">
            <v>LT7(A) - Temporary Supply (28 days &amp; above renewal)</v>
          </cell>
          <cell r="G306" t="str">
            <v>BILL STOP</v>
          </cell>
          <cell r="H306">
            <v>8</v>
          </cell>
          <cell r="I306" t="str">
            <v>RAMESH S K</v>
          </cell>
          <cell r="J306" t="str">
            <v>S/O KRISHNEGOWDA,DEVARAYAPATTANA</v>
          </cell>
          <cell r="K306" t="str">
            <v>DEVARAYAPATTANA</v>
          </cell>
          <cell r="L306">
            <v>1</v>
          </cell>
        </row>
        <row r="307">
          <cell r="E307" t="str">
            <v>GLTP314</v>
          </cell>
          <cell r="F307" t="str">
            <v>LT7(A) - Temporary Supply (28 days &amp; above renewal)</v>
          </cell>
          <cell r="G307" t="str">
            <v>BILL STOP</v>
          </cell>
          <cell r="H307">
            <v>5</v>
          </cell>
          <cell r="I307" t="str">
            <v>SHIVANANJEGOWDA</v>
          </cell>
          <cell r="J307" t="str">
            <v>S/O LATE MARIRANGEGOWDA,AREKAL HOSALLI</v>
          </cell>
          <cell r="K307" t="str">
            <v>AREKAL HOSALLI</v>
          </cell>
          <cell r="L307">
            <v>1</v>
          </cell>
        </row>
        <row r="308">
          <cell r="E308" t="str">
            <v>GCTP1785</v>
          </cell>
          <cell r="F308" t="str">
            <v>LT7(A) - Temporary Supply (28 days &amp; above renewal)</v>
          </cell>
          <cell r="G308" t="str">
            <v>BILL STOP</v>
          </cell>
          <cell r="H308">
            <v>9</v>
          </cell>
          <cell r="I308" t="str">
            <v xml:space="preserve">B.RBAGYA </v>
          </cell>
          <cell r="J308" t="str">
            <v>W/O K.M.GOPAL,DEVAMMA BADAVANE, CHANNAPATTANA</v>
          </cell>
          <cell r="K308" t="str">
            <v>CHANNAPATTANA</v>
          </cell>
          <cell r="L308">
            <v>2</v>
          </cell>
        </row>
        <row r="309">
          <cell r="E309" t="str">
            <v>MHTP131</v>
          </cell>
          <cell r="F309" t="str">
            <v>LT7(A) - Temporary Supply (28 days &amp; above renewal)</v>
          </cell>
          <cell r="G309" t="str">
            <v>BILL STOP</v>
          </cell>
          <cell r="H309">
            <v>7</v>
          </cell>
          <cell r="I309" t="str">
            <v>B R NAGARAJA</v>
          </cell>
          <cell r="J309" t="str">
            <v>S/O RAJASHETTY,PL COFFEE WORK H N PURA ROAD SHRIRAM NAGARA HASSAN</v>
          </cell>
          <cell r="K309" t="str">
            <v>PLL NAGARA PLL</v>
          </cell>
          <cell r="L309">
            <v>1</v>
          </cell>
        </row>
        <row r="310">
          <cell r="E310" t="str">
            <v>GLTP318</v>
          </cell>
          <cell r="F310" t="str">
            <v>LT7(A) - Temporary Supply (28 days &amp; above renewal)</v>
          </cell>
          <cell r="G310" t="str">
            <v>BILL STOP</v>
          </cell>
          <cell r="H310">
            <v>8</v>
          </cell>
          <cell r="I310" t="str">
            <v xml:space="preserve">SHANTHAMANI </v>
          </cell>
          <cell r="J310" t="str">
            <v>W/O KRISHNEGOWDA,MANICHANAHALLY HOOVINALLY KAVALU</v>
          </cell>
          <cell r="K310" t="str">
            <v>MANICHANA HALLI MNL</v>
          </cell>
          <cell r="L310">
            <v>1</v>
          </cell>
        </row>
        <row r="311">
          <cell r="E311" t="str">
            <v>GLTP316</v>
          </cell>
          <cell r="F311" t="str">
            <v>LT7(A) - Temporary Supply (28 days &amp; above renewal)</v>
          </cell>
          <cell r="G311" t="str">
            <v>BILL STOP</v>
          </cell>
          <cell r="H311">
            <v>5</v>
          </cell>
          <cell r="I311" t="str">
            <v>SATHISHA</v>
          </cell>
          <cell r="J311" t="str">
            <v>S/O LATE GANGADARA,GUDDENAHALLI</v>
          </cell>
          <cell r="K311" t="str">
            <v>ASHOKA NAGARA</v>
          </cell>
          <cell r="L311">
            <v>2</v>
          </cell>
        </row>
        <row r="312">
          <cell r="E312" t="str">
            <v>GLTP315</v>
          </cell>
          <cell r="F312" t="str">
            <v>LT7(A) - Temporary Supply (28 days &amp; above renewal)</v>
          </cell>
          <cell r="G312" t="str">
            <v>BILL STOP</v>
          </cell>
          <cell r="H312">
            <v>8</v>
          </cell>
          <cell r="I312" t="str">
            <v>H M YOGENDRA</v>
          </cell>
          <cell r="J312" t="str">
            <v>S/O LATE MALLEGOWDA,HANDINAKERE MANICHANAHALLI</v>
          </cell>
          <cell r="K312" t="str">
            <v>0</v>
          </cell>
          <cell r="L312">
            <v>1</v>
          </cell>
        </row>
        <row r="313">
          <cell r="E313" t="str">
            <v>MHTP129</v>
          </cell>
          <cell r="F313" t="str">
            <v>LT7(A) - Temporary Supply (28 days &amp; above renewal)</v>
          </cell>
          <cell r="G313" t="str">
            <v>BILL STOP</v>
          </cell>
          <cell r="H313">
            <v>9</v>
          </cell>
          <cell r="I313" t="str">
            <v>SWAMY GOWDA</v>
          </cell>
          <cell r="J313" t="str">
            <v>S/O LATE RANGEGOWDA,KOUSHIKA</v>
          </cell>
          <cell r="K313" t="str">
            <v>KOUSHIKA</v>
          </cell>
          <cell r="L313">
            <v>1</v>
          </cell>
        </row>
        <row r="314">
          <cell r="E314" t="str">
            <v>GCTP1798</v>
          </cell>
          <cell r="F314" t="str">
            <v>LT7(A) - Temporary Supply (28 days &amp; above renewal)</v>
          </cell>
          <cell r="G314" t="str">
            <v>BILL STOP</v>
          </cell>
          <cell r="H314">
            <v>8</v>
          </cell>
          <cell r="I314" t="str">
            <v>BAGYAMMA</v>
          </cell>
          <cell r="J314" t="str">
            <v xml:space="preserve">  S/O RANGEGOWDA,NAAGATHAVALLY</v>
          </cell>
          <cell r="K314" t="str">
            <v>NAGATHAVALLI</v>
          </cell>
          <cell r="L314">
            <v>2</v>
          </cell>
        </row>
        <row r="315">
          <cell r="E315" t="str">
            <v>GCTP1797</v>
          </cell>
          <cell r="F315" t="str">
            <v>LT7(A) - Temporary Supply (28 days &amp; above renewal)</v>
          </cell>
          <cell r="G315" t="str">
            <v>BILL STOP</v>
          </cell>
          <cell r="H315">
            <v>8</v>
          </cell>
          <cell r="I315" t="str">
            <v>NAVYA A B</v>
          </cell>
          <cell r="J315" t="str">
            <v>NAGARAJU H S,HOSAKOPPALU 10TH CROSS BOMMANAYAKANAHALLY</v>
          </cell>
          <cell r="K315" t="str">
            <v>K HOSA KOPPALU BHKL</v>
          </cell>
          <cell r="L315">
            <v>1</v>
          </cell>
        </row>
        <row r="316">
          <cell r="E316" t="str">
            <v>KKGTP1790</v>
          </cell>
          <cell r="F316" t="str">
            <v>LT7(A) - Temporary Supply (28 days &amp; above renewal)</v>
          </cell>
          <cell r="G316" t="str">
            <v>BILL STOP</v>
          </cell>
          <cell r="H316">
            <v>8</v>
          </cell>
          <cell r="I316" t="str">
            <v xml:space="preserve">SWAMY </v>
          </cell>
          <cell r="J316" t="str">
            <v>S/O LATE VENKATEGOWDA,THATTEKERE MARIGUDIKOPPALU</v>
          </cell>
          <cell r="K316" t="str">
            <v>THATTEKERE</v>
          </cell>
          <cell r="L316">
            <v>1</v>
          </cell>
        </row>
        <row r="317">
          <cell r="E317" t="str">
            <v>GCTP1793</v>
          </cell>
          <cell r="F317" t="str">
            <v>LT7(A) - Temporary Supply (28 days &amp; above renewal)</v>
          </cell>
          <cell r="G317" t="str">
            <v>BILL STOP</v>
          </cell>
          <cell r="H317">
            <v>8</v>
          </cell>
          <cell r="I317" t="str">
            <v>C SHOBHA</v>
          </cell>
          <cell r="J317" t="str">
            <v>W/O M D VENKATESH,GANDINAGAR SANKALAPURA</v>
          </cell>
          <cell r="K317" t="str">
            <v>SANKALAPURA SANL</v>
          </cell>
          <cell r="L317">
            <v>2</v>
          </cell>
        </row>
        <row r="318">
          <cell r="E318" t="str">
            <v>KKGTP1796</v>
          </cell>
          <cell r="F318" t="str">
            <v>LT7(A) - Temporary Supply (28 days &amp; above renewal)</v>
          </cell>
          <cell r="G318" t="str">
            <v>BILL STOP</v>
          </cell>
          <cell r="H318">
            <v>8</v>
          </cell>
          <cell r="I318" t="str">
            <v>VENKATA PANESHA KUMAR</v>
          </cell>
          <cell r="J318" t="str">
            <v>S/OVENKATARANGA,KOKKANAGATTA</v>
          </cell>
          <cell r="K318" t="str">
            <v>KOKKANNA GHATTA</v>
          </cell>
          <cell r="L318">
            <v>2</v>
          </cell>
        </row>
        <row r="319">
          <cell r="E319" t="str">
            <v>HNTP1804</v>
          </cell>
          <cell r="F319" t="str">
            <v>LT7(A) - Temporary Supply (28 days &amp; above renewal)</v>
          </cell>
          <cell r="G319" t="str">
            <v>BILL STOP</v>
          </cell>
          <cell r="H319">
            <v>9</v>
          </cell>
          <cell r="I319" t="str">
            <v>ANANDA</v>
          </cell>
          <cell r="J319" t="str">
            <v>S/O KRISHNEGOWDA,HANUMANTHAPURA</v>
          </cell>
          <cell r="K319" t="str">
            <v>AGILE AEG</v>
          </cell>
          <cell r="L319">
            <v>2</v>
          </cell>
        </row>
        <row r="320">
          <cell r="E320" t="str">
            <v>GCTP1808</v>
          </cell>
          <cell r="F320" t="str">
            <v>LT7(A) - Temporary Supply (28 days &amp; above renewal)</v>
          </cell>
          <cell r="G320" t="str">
            <v>BILL STOP</v>
          </cell>
          <cell r="H320">
            <v>12</v>
          </cell>
          <cell r="I320" t="str">
            <v>JAVAREGOWDA</v>
          </cell>
          <cell r="J320" t="str">
            <v>S/O YALAKKI GOWDA,BITTAGOWDANAHALLI</v>
          </cell>
          <cell r="K320" t="str">
            <v>BITTAGOWDANAHALLI,</v>
          </cell>
          <cell r="L320">
            <v>3</v>
          </cell>
        </row>
        <row r="321">
          <cell r="E321" t="str">
            <v>GCTP1811</v>
          </cell>
          <cell r="F321" t="str">
            <v>LT7(A) - Temporary Supply (28 days &amp; above renewal)</v>
          </cell>
          <cell r="G321" t="str">
            <v>BILL STOP</v>
          </cell>
          <cell r="H321">
            <v>8</v>
          </cell>
          <cell r="I321" t="str">
            <v>SHILPA N N</v>
          </cell>
          <cell r="J321" t="str">
            <v>W/O SOMASHEKARA,NAGATHAVALLY</v>
          </cell>
          <cell r="K321" t="str">
            <v>NAGATHAVALLI</v>
          </cell>
          <cell r="L321">
            <v>1</v>
          </cell>
        </row>
        <row r="322">
          <cell r="E322" t="str">
            <v>GCTP1813</v>
          </cell>
          <cell r="F322" t="str">
            <v>LT7(A) - Temporary Supply (28 days &amp; above renewal)</v>
          </cell>
          <cell r="G322" t="str">
            <v>BILL STOP</v>
          </cell>
          <cell r="H322">
            <v>8</v>
          </cell>
          <cell r="I322" t="str">
            <v>A M ANJANAKUMAR</v>
          </cell>
          <cell r="J322" t="str">
            <v xml:space="preserve">S/O A P MALLESH,BANASHANKARI LAYOUT, </v>
          </cell>
          <cell r="K322" t="str">
            <v>BANASHANKARI LAYOUT</v>
          </cell>
          <cell r="L322">
            <v>2</v>
          </cell>
        </row>
        <row r="323">
          <cell r="E323" t="str">
            <v>GLTP321</v>
          </cell>
          <cell r="F323" t="str">
            <v>LT7(A) - Temporary Supply (28 days &amp; above renewal)</v>
          </cell>
          <cell r="G323" t="str">
            <v>BILL STOP</v>
          </cell>
          <cell r="H323">
            <v>8</v>
          </cell>
          <cell r="I323" t="str">
            <v xml:space="preserve">L R NAGARAJ </v>
          </cell>
          <cell r="J323" t="str">
            <v>S/O REVANNA SHETTI,ASHOKA NAGARA</v>
          </cell>
          <cell r="K323" t="str">
            <v>HOOVINA HALLI KAVALU HKL</v>
          </cell>
          <cell r="L323">
            <v>2</v>
          </cell>
        </row>
        <row r="324">
          <cell r="E324" t="str">
            <v>GCTP1819</v>
          </cell>
          <cell r="F324" t="str">
            <v>LT7(A) - Temporary Supply (28 days &amp; above renewal)</v>
          </cell>
          <cell r="G324" t="str">
            <v>BILL STOP</v>
          </cell>
          <cell r="H324">
            <v>5</v>
          </cell>
          <cell r="I324" t="str">
            <v>P HARISH</v>
          </cell>
          <cell r="J324" t="str">
            <v>S/O PUTTASWAMY,NAGATHAVALLI</v>
          </cell>
          <cell r="K324" t="str">
            <v>NAGATHAVALLI</v>
          </cell>
          <cell r="L324">
            <v>2</v>
          </cell>
        </row>
        <row r="325">
          <cell r="E325" t="str">
            <v>HNTP1820</v>
          </cell>
          <cell r="F325" t="str">
            <v>LT7(A) - Temporary Supply (28 days &amp; above renewal)</v>
          </cell>
          <cell r="G325" t="str">
            <v>BILL STOP</v>
          </cell>
          <cell r="H325">
            <v>9</v>
          </cell>
          <cell r="I325" t="str">
            <v>JAYANTHI K S</v>
          </cell>
          <cell r="J325" t="str">
            <v>W/O KUMAR,PIRUMANAHALLI</v>
          </cell>
          <cell r="K325" t="str">
            <v>HANUMANTHA PURA HNL</v>
          </cell>
          <cell r="L325">
            <v>1</v>
          </cell>
        </row>
        <row r="326">
          <cell r="E326" t="str">
            <v>GCTP1821</v>
          </cell>
          <cell r="F326" t="str">
            <v>LT7(A) - Temporary Supply (28 days &amp; above renewal)</v>
          </cell>
          <cell r="G326" t="str">
            <v>BILL STOP</v>
          </cell>
          <cell r="H326">
            <v>12</v>
          </cell>
          <cell r="I326" t="str">
            <v>NINGE GOWDA</v>
          </cell>
          <cell r="J326" t="str">
            <v>S/O DYAVE GOWDA,BITTAGOWDANAHALLY</v>
          </cell>
          <cell r="K326" t="str">
            <v>HULLENAHALLY BITTAGOWDANAHALLY</v>
          </cell>
          <cell r="L326">
            <v>2</v>
          </cell>
        </row>
        <row r="327">
          <cell r="E327" t="str">
            <v>GLTP322</v>
          </cell>
          <cell r="F327" t="str">
            <v>LT7(A) - Temporary Supply (28 days &amp; above renewal)</v>
          </cell>
          <cell r="G327" t="str">
            <v>BILL STOP</v>
          </cell>
          <cell r="H327">
            <v>8</v>
          </cell>
          <cell r="I327" t="str">
            <v xml:space="preserve">C R YASHODA </v>
          </cell>
          <cell r="J327" t="str">
            <v>W/O H K SHIVARAM,MANICHANAHALLY</v>
          </cell>
          <cell r="K327" t="str">
            <v>UDHUR URL</v>
          </cell>
          <cell r="L327">
            <v>2</v>
          </cell>
        </row>
        <row r="328">
          <cell r="E328" t="str">
            <v>GCTP1822</v>
          </cell>
          <cell r="F328" t="str">
            <v>LT7(A) - Temporary Supply (28 days &amp; above renewal)</v>
          </cell>
          <cell r="G328" t="str">
            <v>BILL STOP</v>
          </cell>
          <cell r="H328">
            <v>8</v>
          </cell>
          <cell r="I328" t="str">
            <v>SULOCHANA P S</v>
          </cell>
          <cell r="J328" t="str">
            <v>S/O KUMARA H M,GANDHINAGARA</v>
          </cell>
          <cell r="K328" t="str">
            <v>SANKLAPURA</v>
          </cell>
          <cell r="L328">
            <v>2</v>
          </cell>
        </row>
        <row r="329">
          <cell r="E329" t="str">
            <v>GCTP1823</v>
          </cell>
          <cell r="F329" t="str">
            <v>LT7(A) - Temporary Supply (28 days &amp; above renewal)</v>
          </cell>
          <cell r="G329" t="str">
            <v>BILL STOP</v>
          </cell>
          <cell r="H329">
            <v>8</v>
          </cell>
          <cell r="I329" t="str">
            <v>SHEKAR</v>
          </cell>
          <cell r="J329" t="str">
            <v>S/O RAMEGOWDA,K HOSAKOPPALU</v>
          </cell>
          <cell r="K329" t="str">
            <v>M HOSA KOPPALU BHKL</v>
          </cell>
          <cell r="L329">
            <v>3</v>
          </cell>
        </row>
        <row r="330">
          <cell r="E330" t="str">
            <v>GCTP1824</v>
          </cell>
          <cell r="F330" t="str">
            <v>LT7(A) - Temporary Supply (28 days &amp; above renewal)</v>
          </cell>
          <cell r="G330" t="str">
            <v>BILL STOP</v>
          </cell>
          <cell r="H330">
            <v>8</v>
          </cell>
          <cell r="I330" t="str">
            <v>N M MAMATHA</v>
          </cell>
          <cell r="J330" t="str">
            <v>W/O K BASAVARAJU,CHANNAPATTANA</v>
          </cell>
          <cell r="K330" t="str">
            <v>CHANNAPATTANA</v>
          </cell>
          <cell r="L330">
            <v>1</v>
          </cell>
        </row>
        <row r="331">
          <cell r="E331" t="str">
            <v>GCTP1825</v>
          </cell>
          <cell r="F331" t="str">
            <v>LT7(A) - Temporary Supply (28 days &amp; above renewal)</v>
          </cell>
          <cell r="G331" t="str">
            <v>BILL STOP</v>
          </cell>
          <cell r="H331">
            <v>4</v>
          </cell>
          <cell r="I331" t="str">
            <v>C N DINESH</v>
          </cell>
          <cell r="J331" t="str">
            <v>S/O NANJEGOWDA,BOMMANAYAKANAHALLI</v>
          </cell>
          <cell r="K331" t="str">
            <v>CHANNAPATTANA</v>
          </cell>
          <cell r="L331">
            <v>2</v>
          </cell>
        </row>
        <row r="332">
          <cell r="E332" t="str">
            <v>GCTP1830</v>
          </cell>
          <cell r="F332" t="str">
            <v>LT7(A) - Temporary Supply (28 days &amp; above renewal)</v>
          </cell>
          <cell r="G332" t="str">
            <v>BILL STOP</v>
          </cell>
          <cell r="H332">
            <v>9</v>
          </cell>
          <cell r="I332" t="str">
            <v>MANJEGOWDA</v>
          </cell>
          <cell r="J332" t="str">
            <v>S/O APPAJIGOWDA,BOMMANAYAKANAHALLI</v>
          </cell>
          <cell r="K332" t="str">
            <v>BOMMANAYAKANAHALLI</v>
          </cell>
          <cell r="L332">
            <v>2</v>
          </cell>
        </row>
        <row r="333">
          <cell r="E333" t="str">
            <v>KNTP1831</v>
          </cell>
          <cell r="F333" t="str">
            <v>LT7(A) - Temporary Supply (28 days &amp; above renewal)</v>
          </cell>
          <cell r="G333" t="str">
            <v>BILL STOP</v>
          </cell>
          <cell r="H333">
            <v>8</v>
          </cell>
          <cell r="I333" t="str">
            <v>NAGESH</v>
          </cell>
          <cell r="J333" t="str">
            <v>S/O THIMMEGOWDA,DEVARAYAPATTANA</v>
          </cell>
          <cell r="K333" t="str">
            <v>0</v>
          </cell>
          <cell r="L333">
            <v>1</v>
          </cell>
        </row>
        <row r="334">
          <cell r="E334" t="str">
            <v>GCTP1832</v>
          </cell>
          <cell r="F334" t="str">
            <v>LT7(A) - Temporary Supply (28 days &amp; above renewal)</v>
          </cell>
          <cell r="G334" t="str">
            <v>BILL STOP</v>
          </cell>
          <cell r="H334">
            <v>8</v>
          </cell>
          <cell r="I334" t="str">
            <v>MUKESH KUMAR</v>
          </cell>
          <cell r="J334" t="str">
            <v>S/O CHANDRAKANTAIAH,MARIYAPPA BADAVANE</v>
          </cell>
          <cell r="K334" t="str">
            <v>MARIYAPPA BADAVANE</v>
          </cell>
          <cell r="L334">
            <v>1</v>
          </cell>
        </row>
        <row r="335">
          <cell r="E335" t="str">
            <v>GCTP1833</v>
          </cell>
          <cell r="F335" t="str">
            <v>LT7(A) - Temporary Supply (28 days &amp; above renewal)</v>
          </cell>
          <cell r="G335" t="str">
            <v>BILL STOP</v>
          </cell>
          <cell r="H335">
            <v>12</v>
          </cell>
          <cell r="I335" t="str">
            <v>DEVEGOWDA</v>
          </cell>
          <cell r="J335" t="str">
            <v>S/O CHANNEGOWDA,BITTAGOWDANAHALLI, HULLENAHALLI</v>
          </cell>
          <cell r="K335" t="str">
            <v>HULLENAHALLY</v>
          </cell>
          <cell r="L335">
            <v>2</v>
          </cell>
        </row>
        <row r="336">
          <cell r="E336" t="str">
            <v>GLTP328</v>
          </cell>
          <cell r="F336" t="str">
            <v>LT7(A) - Temporary Supply (28 days &amp; above renewal)</v>
          </cell>
          <cell r="G336" t="str">
            <v>BILL STOP</v>
          </cell>
          <cell r="H336">
            <v>9</v>
          </cell>
          <cell r="I336" t="str">
            <v>T M DHANAPALA</v>
          </cell>
          <cell r="J336" t="str">
            <v>S/O MALLESHAGOWDA,GUDDENAHALLI</v>
          </cell>
          <cell r="K336" t="str">
            <v>BELUR ROAD L</v>
          </cell>
          <cell r="L336">
            <v>2</v>
          </cell>
        </row>
        <row r="337">
          <cell r="E337" t="str">
            <v>GLTP329</v>
          </cell>
          <cell r="F337" t="str">
            <v>LT7(A) - Temporary Supply (28 days &amp; above renewal)</v>
          </cell>
          <cell r="G337" t="str">
            <v>BILL STOP</v>
          </cell>
          <cell r="H337">
            <v>5</v>
          </cell>
          <cell r="I337" t="str">
            <v>L YATHINDRA</v>
          </cell>
          <cell r="J337" t="str">
            <v>S/O Y LAKSHMEGOWDA,MANACHANAHALLI</v>
          </cell>
          <cell r="K337" t="str">
            <v>BASAVESHWARA NAGARA HSN</v>
          </cell>
          <cell r="L337">
            <v>2</v>
          </cell>
        </row>
        <row r="338">
          <cell r="E338" t="str">
            <v>GLTP331</v>
          </cell>
          <cell r="F338" t="str">
            <v>LT7(A) - Temporary Supply (28 days &amp; above renewal)</v>
          </cell>
          <cell r="G338" t="str">
            <v>BILL STOP</v>
          </cell>
          <cell r="H338">
            <v>9</v>
          </cell>
          <cell r="I338" t="str">
            <v>CHANDREGOWDA</v>
          </cell>
          <cell r="J338" t="str">
            <v>S/O LATE MANJEGOWDA,DODDAGADDAVALLI</v>
          </cell>
          <cell r="K338" t="str">
            <v>DHUDHAGADHAVAHALLY</v>
          </cell>
          <cell r="L338">
            <v>1</v>
          </cell>
        </row>
        <row r="339">
          <cell r="E339" t="str">
            <v>GLTP332</v>
          </cell>
          <cell r="F339" t="str">
            <v>LT7(A) - Temporary Supply (28 days &amp; above renewal)</v>
          </cell>
          <cell r="G339" t="str">
            <v>BILL STOP</v>
          </cell>
          <cell r="H339">
            <v>5</v>
          </cell>
          <cell r="I339" t="str">
            <v>YALAKKI GOWDA</v>
          </cell>
          <cell r="J339" t="str">
            <v>S/O HANUMANTHE GOWDA,UDDURU</v>
          </cell>
          <cell r="K339" t="str">
            <v>BELUR ROAD L</v>
          </cell>
          <cell r="L339">
            <v>1</v>
          </cell>
        </row>
        <row r="340">
          <cell r="E340" t="str">
            <v>GLTP333</v>
          </cell>
          <cell r="F340" t="str">
            <v>LT7(A) - Temporary Supply (28 days &amp; above renewal)</v>
          </cell>
          <cell r="G340" t="str">
            <v>BILL STOP</v>
          </cell>
          <cell r="H340">
            <v>8</v>
          </cell>
          <cell r="I340" t="str">
            <v>SHIVAMMA</v>
          </cell>
          <cell r="J340" t="str">
            <v>W/O M B MANJEGOWDA,MANACHANAHALLI</v>
          </cell>
          <cell r="K340" t="str">
            <v>MANICHANA HALLI MNL</v>
          </cell>
          <cell r="L340">
            <v>1</v>
          </cell>
        </row>
        <row r="341">
          <cell r="E341" t="str">
            <v>GLTP334</v>
          </cell>
          <cell r="F341" t="str">
            <v>LT7(A) - Temporary Supply (28 days &amp; above renewal)</v>
          </cell>
          <cell r="G341" t="str">
            <v>BILL STOP</v>
          </cell>
          <cell r="H341">
            <v>5</v>
          </cell>
          <cell r="I341" t="str">
            <v>THIMMEGOWDA</v>
          </cell>
          <cell r="J341" t="str">
            <v>S/O HANUMANTHE GOWDA,SEEGEGUDDAKAVALU</v>
          </cell>
          <cell r="K341" t="str">
            <v>SIGEEGOUDDAKAVALU</v>
          </cell>
          <cell r="L341">
            <v>1</v>
          </cell>
        </row>
        <row r="342">
          <cell r="E342" t="str">
            <v>MHTP134</v>
          </cell>
          <cell r="F342" t="str">
            <v>LT7(A) - Temporary Supply (28 days &amp; above renewal)</v>
          </cell>
          <cell r="G342" t="str">
            <v>BILL STOP</v>
          </cell>
          <cell r="H342">
            <v>7</v>
          </cell>
          <cell r="I342" t="str">
            <v>B R KUMAR</v>
          </cell>
          <cell r="J342" t="str">
            <v>S/O LATE RANGAPPA,KOWSHIKA</v>
          </cell>
          <cell r="K342" t="str">
            <v>PLL NAGARA PLL</v>
          </cell>
          <cell r="L342">
            <v>2</v>
          </cell>
        </row>
        <row r="343">
          <cell r="E343" t="str">
            <v>MHTP135</v>
          </cell>
          <cell r="F343" t="str">
            <v>LT7(A) - Temporary Supply (28 days &amp; above renewal)</v>
          </cell>
          <cell r="G343" t="str">
            <v>BILL STOP</v>
          </cell>
          <cell r="H343">
            <v>9</v>
          </cell>
          <cell r="I343" t="str">
            <v>BHAGYALAKSHMI C T</v>
          </cell>
          <cell r="J343" t="str">
            <v>W/O SHIVAKUMAR,KANCHANAHALLI</v>
          </cell>
          <cell r="K343" t="str">
            <v>KANCHANAHALLI</v>
          </cell>
          <cell r="L343">
            <v>2</v>
          </cell>
        </row>
        <row r="344">
          <cell r="E344" t="str">
            <v>GCTP1834</v>
          </cell>
          <cell r="F344" t="str">
            <v>LT7(A) - Temporary Supply (28 days &amp; above renewal)</v>
          </cell>
          <cell r="G344" t="str">
            <v>BILL STOP</v>
          </cell>
          <cell r="H344">
            <v>8</v>
          </cell>
          <cell r="I344" t="str">
            <v>SHAKUNTHALA</v>
          </cell>
          <cell r="J344" t="str">
            <v>W/O MUTTEGOWDA,CHANNAPATTANA</v>
          </cell>
          <cell r="K344" t="str">
            <v>CHANNAPPATTANA</v>
          </cell>
          <cell r="L344">
            <v>2</v>
          </cell>
        </row>
        <row r="345">
          <cell r="E345" t="str">
            <v>GCTP1836</v>
          </cell>
          <cell r="F345" t="str">
            <v>LT7(A) - Temporary Supply (28 days &amp; above renewal)</v>
          </cell>
          <cell r="G345" t="str">
            <v>BILL STOP</v>
          </cell>
          <cell r="H345">
            <v>9</v>
          </cell>
          <cell r="I345" t="str">
            <v>RANGASWAMY</v>
          </cell>
          <cell r="J345" t="str">
            <v>S/O LATE RAJEGOWDA,CHANNAPATTANA</v>
          </cell>
          <cell r="K345" t="str">
            <v>CHANNAPATTANA</v>
          </cell>
          <cell r="L345">
            <v>2</v>
          </cell>
        </row>
        <row r="346">
          <cell r="E346" t="str">
            <v>GCTP1837</v>
          </cell>
          <cell r="F346" t="str">
            <v>LT7(A) - Temporary Supply (28 days &amp; above renewal)</v>
          </cell>
          <cell r="G346" t="str">
            <v>BILL STOP</v>
          </cell>
          <cell r="H346">
            <v>8</v>
          </cell>
          <cell r="I346" t="str">
            <v>VEERAPPAJI</v>
          </cell>
          <cell r="J346" t="str">
            <v>S/O LATE CHENNAPPA,GANDHINAGARA</v>
          </cell>
          <cell r="K346" t="str">
            <v>GANDHINAGARA</v>
          </cell>
          <cell r="L346">
            <v>2</v>
          </cell>
        </row>
        <row r="347">
          <cell r="E347" t="str">
            <v>MHTP137</v>
          </cell>
          <cell r="F347" t="str">
            <v>LT7(A) - Temporary Supply (28 days &amp; above renewal)</v>
          </cell>
          <cell r="G347" t="str">
            <v>BILL STOP</v>
          </cell>
          <cell r="H347">
            <v>9</v>
          </cell>
          <cell r="I347" t="str">
            <v>H R SHRIDAR</v>
          </cell>
          <cell r="J347" t="str">
            <v>S/O RAMACHANDRAIAH,KENCHANAHALLI</v>
          </cell>
          <cell r="K347" t="str">
            <v>KANCHANAHALLI</v>
          </cell>
          <cell r="L347">
            <v>1</v>
          </cell>
        </row>
        <row r="348">
          <cell r="E348" t="str">
            <v>GLTP335</v>
          </cell>
          <cell r="F348" t="str">
            <v>LT7(A) - Temporary Supply (28 days &amp; above renewal)</v>
          </cell>
          <cell r="G348" t="str">
            <v>BILL STOP</v>
          </cell>
          <cell r="H348">
            <v>8</v>
          </cell>
          <cell r="I348" t="str">
            <v xml:space="preserve">RAMA </v>
          </cell>
          <cell r="J348" t="str">
            <v>S/O RANGAPPA,MANACHANAHALLI</v>
          </cell>
          <cell r="K348" t="str">
            <v>MANACHANAHALLI</v>
          </cell>
          <cell r="L348">
            <v>2</v>
          </cell>
        </row>
        <row r="349">
          <cell r="E349" t="str">
            <v>GLTP337</v>
          </cell>
          <cell r="F349" t="str">
            <v>LT7(A) - Temporary Supply (28 days &amp; above renewal)</v>
          </cell>
          <cell r="G349" t="str">
            <v>BILL STOP</v>
          </cell>
          <cell r="H349">
            <v>8</v>
          </cell>
          <cell r="I349" t="str">
            <v>COMMISSIONER CMC</v>
          </cell>
          <cell r="J349" t="str">
            <v>NEAR GREEN SQURE LAYOUT,HASSAN</v>
          </cell>
          <cell r="K349" t="str">
            <v>MANICHANA HALLI MNL</v>
          </cell>
          <cell r="L349">
            <v>5</v>
          </cell>
        </row>
        <row r="350">
          <cell r="E350" t="str">
            <v>GCTP1845</v>
          </cell>
          <cell r="F350" t="str">
            <v>LT7(A) - Temporary Supply (28 days &amp; above renewal)</v>
          </cell>
          <cell r="G350" t="str">
            <v>BILL STOP</v>
          </cell>
          <cell r="H350">
            <v>8</v>
          </cell>
          <cell r="I350" t="str">
            <v>H K ROHINI</v>
          </cell>
          <cell r="J350" t="str">
            <v>W/O HARISHA,CHANNAPATTANA</v>
          </cell>
          <cell r="K350" t="str">
            <v>CHANNAPATTANA</v>
          </cell>
          <cell r="L350">
            <v>2</v>
          </cell>
        </row>
        <row r="351">
          <cell r="E351" t="str">
            <v>GCTP1846</v>
          </cell>
          <cell r="F351" t="str">
            <v>LT7(A) - Temporary Supply (28 days &amp; above renewal)</v>
          </cell>
          <cell r="G351" t="str">
            <v>BILL STOP</v>
          </cell>
          <cell r="H351">
            <v>8</v>
          </cell>
          <cell r="I351" t="str">
            <v>YASHODHA</v>
          </cell>
          <cell r="J351" t="str">
            <v>W/O B R RAMESH,CHANNAPATTANA</v>
          </cell>
          <cell r="K351" t="str">
            <v>CHANNAPATTANA</v>
          </cell>
          <cell r="L351">
            <v>2</v>
          </cell>
        </row>
        <row r="352">
          <cell r="E352" t="str">
            <v>GCTP1847</v>
          </cell>
          <cell r="F352" t="str">
            <v>LT7(A) - Temporary Supply (28 days &amp; above renewal)</v>
          </cell>
          <cell r="G352" t="str">
            <v>BILL STOP</v>
          </cell>
          <cell r="H352">
            <v>8</v>
          </cell>
          <cell r="I352" t="str">
            <v>SATHISH</v>
          </cell>
          <cell r="J352" t="str">
            <v>S/O THAMMAYYA,BITTAGOWDANAHALLI</v>
          </cell>
          <cell r="K352" t="str">
            <v>BITTAGOWDANAHALLI</v>
          </cell>
          <cell r="L352">
            <v>2</v>
          </cell>
        </row>
        <row r="353">
          <cell r="E353" t="str">
            <v>GCTP1848</v>
          </cell>
          <cell r="F353" t="str">
            <v>LT7(A) - Temporary Supply (28 days &amp; above renewal)</v>
          </cell>
          <cell r="G353" t="str">
            <v>BILL STOP</v>
          </cell>
          <cell r="H353">
            <v>8</v>
          </cell>
          <cell r="I353" t="str">
            <v>SUNDARAMMA</v>
          </cell>
          <cell r="J353" t="str">
            <v>W/O MANJEGOWDA,BITTAGOWDANAHALLI</v>
          </cell>
          <cell r="K353" t="str">
            <v>BITTAGOWDANAHALLI</v>
          </cell>
          <cell r="L353">
            <v>2</v>
          </cell>
        </row>
        <row r="354">
          <cell r="E354" t="str">
            <v>DMTP1849</v>
          </cell>
          <cell r="F354" t="str">
            <v>LT7(A) - Temporary Supply (28 days &amp; above renewal)</v>
          </cell>
          <cell r="G354" t="str">
            <v>BILL STOP</v>
          </cell>
          <cell r="H354">
            <v>10</v>
          </cell>
          <cell r="I354" t="str">
            <v xml:space="preserve">M VENKATESH </v>
          </cell>
          <cell r="J354" t="str">
            <v>S/O MARIGOWDA,DODDAMANDIGANAHALLI</v>
          </cell>
          <cell r="K354" t="str">
            <v>DODDAMANDIGANAHALLI L</v>
          </cell>
          <cell r="L354">
            <v>1</v>
          </cell>
        </row>
        <row r="355">
          <cell r="E355" t="str">
            <v>HNTP1851</v>
          </cell>
          <cell r="F355" t="str">
            <v>LT7(A) - Temporary Supply (28 days &amp; above renewal)</v>
          </cell>
          <cell r="G355" t="str">
            <v>BILL STOP</v>
          </cell>
          <cell r="H355">
            <v>10</v>
          </cell>
          <cell r="I355" t="str">
            <v xml:space="preserve">NINGARAJU H G </v>
          </cell>
          <cell r="J355" t="str">
            <v>S/O JAVARAIAH,HANUMANTHAPURA</v>
          </cell>
          <cell r="K355" t="str">
            <v>HANUMANTHA PURA HNL</v>
          </cell>
          <cell r="L355">
            <v>1</v>
          </cell>
        </row>
        <row r="356">
          <cell r="E356" t="str">
            <v>DMTP1854</v>
          </cell>
          <cell r="F356" t="str">
            <v>LT7(A) - Temporary Supply (28 days &amp; above renewal)</v>
          </cell>
          <cell r="G356" t="str">
            <v>BILL STOP</v>
          </cell>
          <cell r="H356">
            <v>11</v>
          </cell>
          <cell r="I356" t="str">
            <v>H S BHARATH</v>
          </cell>
          <cell r="J356" t="str">
            <v>S/O SOMASHEKARA,DODDAMANDIGANAHALLI</v>
          </cell>
          <cell r="K356" t="str">
            <v>DODDAMANDIGANAHALLI L</v>
          </cell>
          <cell r="L356">
            <v>2</v>
          </cell>
        </row>
        <row r="357">
          <cell r="E357" t="str">
            <v>GCTP1856</v>
          </cell>
          <cell r="F357" t="str">
            <v>LT7(A) - Temporary Supply (28 days &amp; above renewal)</v>
          </cell>
          <cell r="G357" t="str">
            <v>BILL STOP</v>
          </cell>
          <cell r="H357">
            <v>9</v>
          </cell>
          <cell r="I357" t="str">
            <v>H S GANGANNA</v>
          </cell>
          <cell r="J357" t="str">
            <v>S/O SANNEGOWDA,ARUN RESIDENCY, H N PURA ROAD</v>
          </cell>
          <cell r="K357" t="str">
            <v>BOMMANAYAKANAHALLLI</v>
          </cell>
          <cell r="L357">
            <v>2</v>
          </cell>
        </row>
        <row r="358">
          <cell r="E358" t="str">
            <v>GCTP1857</v>
          </cell>
          <cell r="F358" t="str">
            <v>LT7(A) - Temporary Supply (28 days &amp; above renewal)</v>
          </cell>
          <cell r="G358" t="str">
            <v>BILL STOP</v>
          </cell>
          <cell r="H358">
            <v>4</v>
          </cell>
          <cell r="I358" t="str">
            <v>M S MOHANKUMARI</v>
          </cell>
          <cell r="J358" t="str">
            <v>W/O M N NIRANJAN,CHANNAPATTANA</v>
          </cell>
          <cell r="K358" t="str">
            <v>BOMMANAYAKANA HALLI BHKL</v>
          </cell>
          <cell r="L358">
            <v>2</v>
          </cell>
        </row>
        <row r="359">
          <cell r="E359" t="str">
            <v>GCTP1859</v>
          </cell>
          <cell r="F359" t="str">
            <v>LT7(A) - Temporary Supply (28 days &amp; above renewal)</v>
          </cell>
          <cell r="G359" t="str">
            <v>BILL STOP</v>
          </cell>
          <cell r="H359">
            <v>9</v>
          </cell>
          <cell r="I359" t="str">
            <v>N KESHAVEGOWDA</v>
          </cell>
          <cell r="J359" t="str">
            <v>S/O NANJEGOWDA,CHANNAPATTANA</v>
          </cell>
          <cell r="K359" t="str">
            <v>CHANNAPATTANA</v>
          </cell>
          <cell r="L359">
            <v>2</v>
          </cell>
        </row>
        <row r="360">
          <cell r="E360" t="str">
            <v>GCTP1860</v>
          </cell>
          <cell r="F360" t="str">
            <v>LT7(A) - Temporary Supply (28 days &amp; above renewal)</v>
          </cell>
          <cell r="G360" t="str">
            <v>BILL STOP</v>
          </cell>
          <cell r="H360">
            <v>8</v>
          </cell>
          <cell r="I360" t="str">
            <v>MARIGOWDA</v>
          </cell>
          <cell r="J360" t="str">
            <v>S/O LATE DEVEDGOWDA,GANDHINAGARA, SANKLAPURA</v>
          </cell>
          <cell r="K360" t="str">
            <v>SANKALAPURA SANL</v>
          </cell>
          <cell r="L360">
            <v>2</v>
          </cell>
        </row>
        <row r="361">
          <cell r="E361" t="str">
            <v>GCTP1861</v>
          </cell>
          <cell r="F361" t="str">
            <v>LT7(A) - Temporary Supply (28 days &amp; above renewal)</v>
          </cell>
          <cell r="G361" t="str">
            <v>BILL STOP</v>
          </cell>
          <cell r="H361">
            <v>8</v>
          </cell>
          <cell r="I361" t="str">
            <v>G H YOGISH</v>
          </cell>
          <cell r="J361" t="str">
            <v>S/O HONNEGOWDA,BHOMMANAYAKANAHALLI</v>
          </cell>
          <cell r="K361" t="str">
            <v>BOMMANAYAKANAHALLY</v>
          </cell>
          <cell r="L361">
            <v>2</v>
          </cell>
        </row>
        <row r="362">
          <cell r="E362" t="str">
            <v>GLTP339</v>
          </cell>
          <cell r="F362" t="str">
            <v>LT7(A) - Temporary Supply (28 days &amp; above renewal)</v>
          </cell>
          <cell r="G362" t="str">
            <v>BILL STOP</v>
          </cell>
          <cell r="H362">
            <v>5</v>
          </cell>
          <cell r="I362" t="str">
            <v>YATHIKALA</v>
          </cell>
          <cell r="J362" t="str">
            <v>W/O ACHUTH KUMAR,MANICHANAHALLI</v>
          </cell>
          <cell r="K362" t="str">
            <v>MANICHANAHALLI</v>
          </cell>
          <cell r="L362">
            <v>1</v>
          </cell>
        </row>
        <row r="363">
          <cell r="E363" t="str">
            <v>GLTP338</v>
          </cell>
          <cell r="F363" t="str">
            <v>LT7(A) - Temporary Supply (28 days &amp; above renewal)</v>
          </cell>
          <cell r="G363" t="str">
            <v>BILL STOP</v>
          </cell>
          <cell r="H363">
            <v>6</v>
          </cell>
          <cell r="I363" t="str">
            <v>B C KESHAVASHETTI</v>
          </cell>
          <cell r="J363" t="str">
            <v>S/O CHANNASHETTI,ASHOKA NAGARA</v>
          </cell>
          <cell r="K363" t="str">
            <v>ASHOKA NAGARA</v>
          </cell>
          <cell r="L363">
            <v>2</v>
          </cell>
        </row>
        <row r="364">
          <cell r="E364" t="str">
            <v>GLTP342</v>
          </cell>
          <cell r="F364" t="str">
            <v>LT7(A) - Temporary Supply (28 days &amp; above renewal)</v>
          </cell>
          <cell r="G364" t="str">
            <v>BILL STOP</v>
          </cell>
          <cell r="H364">
            <v>8</v>
          </cell>
          <cell r="I364" t="str">
            <v>S B GOWTHAM</v>
          </cell>
          <cell r="J364" t="str">
            <v>S/O S S BASAVARAJU,MANACHANAHALLI</v>
          </cell>
          <cell r="K364" t="str">
            <v>MANICHANA HALLI MNL</v>
          </cell>
          <cell r="L364">
            <v>3</v>
          </cell>
        </row>
        <row r="365">
          <cell r="E365" t="str">
            <v>MHTP138</v>
          </cell>
          <cell r="F365" t="str">
            <v>LT7(A) - Temporary Supply (28 days &amp; above renewal)</v>
          </cell>
          <cell r="G365" t="str">
            <v>BILL STOP</v>
          </cell>
          <cell r="H365">
            <v>12</v>
          </cell>
          <cell r="I365" t="str">
            <v>SHRIKANTH M P</v>
          </cell>
          <cell r="J365" t="str">
            <v>S/O PUTTEGOWDA M P,KANCHANAHALLI</v>
          </cell>
          <cell r="K365" t="str">
            <v>KANCHANAHALLI</v>
          </cell>
          <cell r="L365">
            <v>2</v>
          </cell>
        </row>
        <row r="366">
          <cell r="E366" t="str">
            <v>MHTP140</v>
          </cell>
          <cell r="F366" t="str">
            <v>LT7(A) - Temporary Supply (28 days &amp; above renewal)</v>
          </cell>
          <cell r="G366" t="str">
            <v>BILL STOP</v>
          </cell>
          <cell r="H366">
            <v>9</v>
          </cell>
          <cell r="I366" t="str">
            <v>MANU K M</v>
          </cell>
          <cell r="J366" t="str">
            <v>D/O MALLEGOWDA,KOWSHIKA</v>
          </cell>
          <cell r="K366" t="str">
            <v>KOWSHIKA HASSAN</v>
          </cell>
          <cell r="L366">
            <v>1</v>
          </cell>
        </row>
        <row r="367">
          <cell r="E367" t="str">
            <v>MHTP141</v>
          </cell>
          <cell r="F367" t="str">
            <v>LT7(A) - Temporary Supply (28 days &amp; above renewal)</v>
          </cell>
          <cell r="G367" t="str">
            <v>BILL STOP</v>
          </cell>
          <cell r="H367">
            <v>12</v>
          </cell>
          <cell r="I367" t="str">
            <v>MANJEGOWDA</v>
          </cell>
          <cell r="J367" t="str">
            <v>S/O RANGEGOWDA,BASTHIHALLI</v>
          </cell>
          <cell r="K367" t="str">
            <v>AMBHUGA</v>
          </cell>
          <cell r="L367">
            <v>1</v>
          </cell>
        </row>
        <row r="368">
          <cell r="E368" t="str">
            <v>MHTP139</v>
          </cell>
          <cell r="F368" t="str">
            <v>LT7(A) - Temporary Supply (28 days &amp; above renewal)</v>
          </cell>
          <cell r="G368" t="str">
            <v>BILL STOP</v>
          </cell>
          <cell r="H368">
            <v>9</v>
          </cell>
          <cell r="I368" t="str">
            <v>PRASANNA</v>
          </cell>
          <cell r="J368" t="str">
            <v>S/O CHANDRE GOWDA,KOWSHIKA</v>
          </cell>
          <cell r="K368" t="str">
            <v>KOUSHIKA</v>
          </cell>
          <cell r="L368">
            <v>2</v>
          </cell>
        </row>
        <row r="369">
          <cell r="E369" t="str">
            <v>GLTP343</v>
          </cell>
          <cell r="F369" t="str">
            <v>LT7(A) - Temporary Supply (28 days &amp; above renewal)</v>
          </cell>
          <cell r="G369" t="str">
            <v>BILL STOP</v>
          </cell>
          <cell r="H369">
            <v>8</v>
          </cell>
          <cell r="I369" t="str">
            <v>ABHILASHA M N</v>
          </cell>
          <cell r="J369" t="str">
            <v>S/O NAGARAJA,MANACHANAHALLI</v>
          </cell>
          <cell r="K369" t="str">
            <v>MANICHANA HALLI MNL</v>
          </cell>
          <cell r="L369">
            <v>1</v>
          </cell>
        </row>
        <row r="370">
          <cell r="E370" t="str">
            <v>GLTP347</v>
          </cell>
          <cell r="F370" t="str">
            <v>LT7(A) - Temporary Supply (28 days &amp; above renewal)</v>
          </cell>
          <cell r="G370" t="str">
            <v>BILL STOP</v>
          </cell>
          <cell r="H370">
            <v>5</v>
          </cell>
          <cell r="I370" t="str">
            <v>GOWRAMMA</v>
          </cell>
          <cell r="J370" t="str">
            <v>W/ORANGEGOWDA,DEVARAYAPATTANA</v>
          </cell>
          <cell r="K370" t="str">
            <v>DEVARAYAPATTANA</v>
          </cell>
          <cell r="L370">
            <v>2</v>
          </cell>
        </row>
        <row r="371">
          <cell r="E371" t="str">
            <v>GCTP1863</v>
          </cell>
          <cell r="F371" t="str">
            <v>LT7(A) - Temporary Supply (28 days &amp; above renewal)</v>
          </cell>
          <cell r="G371" t="str">
            <v>BILL STOP</v>
          </cell>
          <cell r="H371">
            <v>4</v>
          </cell>
          <cell r="I371" t="str">
            <v>T R VENKATESH</v>
          </cell>
          <cell r="J371" t="str">
            <v>S/O T R RAMEGOWDA,BOMMANAYAKANAHALLI</v>
          </cell>
          <cell r="K371" t="str">
            <v>BOMMANAYAKANA HALLI BHKL</v>
          </cell>
          <cell r="L371">
            <v>2</v>
          </cell>
        </row>
        <row r="372">
          <cell r="E372" t="str">
            <v>GRTP108</v>
          </cell>
          <cell r="F372" t="str">
            <v>LT7(A) - Temporary Supply (28 days &amp; above renewal)</v>
          </cell>
          <cell r="G372" t="str">
            <v>BILL STOP</v>
          </cell>
          <cell r="H372">
            <v>17</v>
          </cell>
          <cell r="I372" t="str">
            <v>G K C PROJECTS LTD</v>
          </cell>
          <cell r="J372" t="str">
            <v>JINNENAHALLI W T P,GORUR TO HASSAN WATER SUPPLY</v>
          </cell>
          <cell r="K372" t="str">
            <v>JINNENAHALLI</v>
          </cell>
          <cell r="L372">
            <v>5</v>
          </cell>
        </row>
        <row r="373">
          <cell r="E373" t="str">
            <v>GCTP1867</v>
          </cell>
          <cell r="F373" t="str">
            <v>LT7(A) - Temporary Supply (28 days &amp; above renewal)</v>
          </cell>
          <cell r="G373" t="str">
            <v>BILL STOP</v>
          </cell>
          <cell r="H373">
            <v>9</v>
          </cell>
          <cell r="I373" t="str">
            <v>G S NEELAVATHI</v>
          </cell>
          <cell r="J373" t="str">
            <v>W/O H P SURESH,BOMMANAYAKANAHALLI</v>
          </cell>
          <cell r="K373" t="str">
            <v>BOMMANAYAKANAHALLI</v>
          </cell>
          <cell r="L373">
            <v>2</v>
          </cell>
        </row>
        <row r="374">
          <cell r="E374" t="str">
            <v>KNTP1866</v>
          </cell>
          <cell r="F374" t="str">
            <v>LT7(A) - Temporary Supply (28 days &amp; above renewal)</v>
          </cell>
          <cell r="G374" t="str">
            <v>BILL STOP</v>
          </cell>
          <cell r="H374">
            <v>8</v>
          </cell>
          <cell r="I374" t="str">
            <v>LAKSHMIDEVI R</v>
          </cell>
          <cell r="J374" t="str">
            <v>W/O VENKATESH,ANACHIHALLI</v>
          </cell>
          <cell r="K374" t="str">
            <v>ANACHIHALLI</v>
          </cell>
          <cell r="L374">
            <v>2</v>
          </cell>
        </row>
        <row r="375">
          <cell r="E375" t="str">
            <v>GLTP350</v>
          </cell>
          <cell r="F375" t="str">
            <v>LT7(A) - Temporary Supply (28 days &amp; above renewal)</v>
          </cell>
          <cell r="G375" t="str">
            <v>BILL STOP</v>
          </cell>
          <cell r="H375">
            <v>5</v>
          </cell>
          <cell r="I375" t="str">
            <v>PADHMINI</v>
          </cell>
          <cell r="J375" t="str">
            <v>W/O SHRINATH,GUDDENAHALLI</v>
          </cell>
          <cell r="K375" t="str">
            <v>GUDDENAHALLI</v>
          </cell>
          <cell r="L375">
            <v>2</v>
          </cell>
        </row>
        <row r="376">
          <cell r="E376" t="str">
            <v>GCTP1869</v>
          </cell>
          <cell r="F376" t="str">
            <v>LT7(A) - Temporary Supply (28 days &amp; above renewal)</v>
          </cell>
          <cell r="G376" t="str">
            <v>BILL STOP</v>
          </cell>
          <cell r="H376">
            <v>9</v>
          </cell>
          <cell r="I376" t="str">
            <v>A B NAVEENKUMAR</v>
          </cell>
          <cell r="J376" t="str">
            <v>S/O BASAVEGOWDA,CHANNAPATTANA</v>
          </cell>
          <cell r="K376" t="str">
            <v>CHANNAPATTANA</v>
          </cell>
          <cell r="L376">
            <v>2</v>
          </cell>
        </row>
        <row r="377">
          <cell r="E377" t="str">
            <v>HVTP1870</v>
          </cell>
          <cell r="F377" t="str">
            <v>LT7(A) - Temporary Supply (28 days &amp; above renewal)</v>
          </cell>
          <cell r="G377" t="str">
            <v>BILL STOP</v>
          </cell>
          <cell r="H377">
            <v>12</v>
          </cell>
          <cell r="I377" t="str">
            <v>YOGEGOWDA</v>
          </cell>
          <cell r="J377" t="str">
            <v>S/O SANNEGOWDA,CHIKKAMANDIGANAHALLI</v>
          </cell>
          <cell r="K377" t="str">
            <v>CHIKKAMANDIGANAHALLY</v>
          </cell>
          <cell r="L377">
            <v>2</v>
          </cell>
        </row>
        <row r="378">
          <cell r="E378" t="str">
            <v>GCTP1871</v>
          </cell>
          <cell r="F378" t="str">
            <v>LT7(A) - Temporary Supply (28 days &amp; above renewal)</v>
          </cell>
          <cell r="G378" t="str">
            <v>BILL STOP</v>
          </cell>
          <cell r="H378">
            <v>4</v>
          </cell>
          <cell r="I378" t="str">
            <v>PRATHIBHA</v>
          </cell>
          <cell r="J378" t="str">
            <v>W/O ANANDA KUMAR,CHANNAPATTANA</v>
          </cell>
          <cell r="K378" t="str">
            <v>CHANNAPATTANA</v>
          </cell>
          <cell r="L378">
            <v>1</v>
          </cell>
        </row>
        <row r="379">
          <cell r="E379" t="str">
            <v>GCTP1873</v>
          </cell>
          <cell r="F379" t="str">
            <v>LT7(A) - Temporary Supply (28 days &amp; above renewal)</v>
          </cell>
          <cell r="G379" t="str">
            <v>BILL STOP</v>
          </cell>
          <cell r="H379">
            <v>4</v>
          </cell>
          <cell r="I379" t="str">
            <v>HARISH T</v>
          </cell>
          <cell r="J379" t="str">
            <v>S/O THIMMEGOWDA,TEACHERS COLONY</v>
          </cell>
          <cell r="K379" t="str">
            <v>TEACHERS COLONY</v>
          </cell>
          <cell r="L379">
            <v>2</v>
          </cell>
        </row>
        <row r="380">
          <cell r="E380" t="str">
            <v>GLTP346</v>
          </cell>
          <cell r="F380" t="str">
            <v>LT7(A) - Temporary Supply (28 days &amp; above renewal)</v>
          </cell>
          <cell r="G380" t="str">
            <v>BILL STOP</v>
          </cell>
          <cell r="H380">
            <v>4</v>
          </cell>
          <cell r="I380" t="str">
            <v>NAGARAJU M</v>
          </cell>
          <cell r="J380" t="str">
            <v>S/O LATE MALLASHETTI,MANACHANAHALLI</v>
          </cell>
          <cell r="K380" t="str">
            <v>KALLEKERE HUSURU</v>
          </cell>
          <cell r="L380">
            <v>2</v>
          </cell>
        </row>
        <row r="381">
          <cell r="E381" t="str">
            <v>GCTP1875</v>
          </cell>
          <cell r="F381" t="str">
            <v>LT7(A) - Temporary Supply (28 days &amp; above renewal)</v>
          </cell>
          <cell r="G381" t="str">
            <v>BILL STOP</v>
          </cell>
          <cell r="H381">
            <v>4</v>
          </cell>
          <cell r="I381" t="str">
            <v>C R MANJEGOWDA</v>
          </cell>
          <cell r="J381" t="str">
            <v>S/O RANGAIAH C R,DEVAMMABADAVANE CHANNAPATNA</v>
          </cell>
          <cell r="K381" t="str">
            <v>BOMMANAYAKANAHALLI</v>
          </cell>
          <cell r="L381">
            <v>1</v>
          </cell>
        </row>
        <row r="382">
          <cell r="E382" t="str">
            <v>GRTP110</v>
          </cell>
          <cell r="F382" t="str">
            <v>LT7(A) - Temporary Supply (28 days &amp; above renewal)</v>
          </cell>
          <cell r="G382" t="str">
            <v>BILL STOP</v>
          </cell>
          <cell r="H382">
            <v>10</v>
          </cell>
          <cell r="I382" t="str">
            <v>R PRABHAKAR H C RANGASWAMY</v>
          </cell>
          <cell r="J382" t="str">
            <v>H C RANGASWAMY,GORURU</v>
          </cell>
          <cell r="K382" t="str">
            <v>KEB ROAD</v>
          </cell>
          <cell r="L382">
            <v>6</v>
          </cell>
        </row>
        <row r="383">
          <cell r="E383" t="str">
            <v>GRTP109</v>
          </cell>
          <cell r="F383" t="str">
            <v>LT7(A) - Temporary Supply (28 days &amp; above renewal)</v>
          </cell>
          <cell r="G383" t="str">
            <v>BILL STOP</v>
          </cell>
          <cell r="H383">
            <v>4</v>
          </cell>
          <cell r="I383" t="str">
            <v>G K C PROJECT LTD G K C PROJECT LTD</v>
          </cell>
          <cell r="J383" t="str">
            <v>W/S WORK,GORUR</v>
          </cell>
          <cell r="K383" t="str">
            <v>GORUR</v>
          </cell>
          <cell r="L383">
            <v>6</v>
          </cell>
        </row>
        <row r="384">
          <cell r="E384" t="str">
            <v>GLTP354</v>
          </cell>
          <cell r="F384" t="str">
            <v>LT7(A) - Temporary Supply (28 days &amp; above renewal)</v>
          </cell>
          <cell r="G384" t="str">
            <v>BILL STOP</v>
          </cell>
          <cell r="H384">
            <v>5</v>
          </cell>
          <cell r="I384" t="str">
            <v>T P MANJEGOWDA PAPEGOWDA</v>
          </cell>
          <cell r="J384" t="str">
            <v>S/O  PAPEGOWDA,0,ASHOKA NAGARA,0</v>
          </cell>
          <cell r="K384" t="str">
            <v>0</v>
          </cell>
          <cell r="L384">
            <v>1</v>
          </cell>
        </row>
        <row r="385">
          <cell r="E385" t="str">
            <v>GLTP355</v>
          </cell>
          <cell r="F385" t="str">
            <v>LT7(A) - Temporary Supply (28 days &amp; above renewal)</v>
          </cell>
          <cell r="G385" t="str">
            <v>BILL STOP</v>
          </cell>
          <cell r="H385">
            <v>5</v>
          </cell>
          <cell r="I385" t="str">
            <v xml:space="preserve">RANI R </v>
          </cell>
          <cell r="J385" t="str">
            <v>W/O VEERESH S,BASAVESHWARA NAGARA</v>
          </cell>
          <cell r="K385" t="str">
            <v>0</v>
          </cell>
          <cell r="L385">
            <v>2</v>
          </cell>
        </row>
        <row r="386">
          <cell r="E386" t="str">
            <v>GLTP351</v>
          </cell>
          <cell r="F386" t="str">
            <v>LT7(A) - Temporary Supply (28 days &amp; above renewal)</v>
          </cell>
          <cell r="G386" t="str">
            <v>BILL STOP</v>
          </cell>
          <cell r="H386">
            <v>9</v>
          </cell>
          <cell r="I386" t="str">
            <v>H N VISHWANATH NANJUNDSHETTY</v>
          </cell>
          <cell r="J386" t="str">
            <v>S/O NANJUNDSHETTY,GUDDENAHALLI</v>
          </cell>
          <cell r="K386" t="str">
            <v>0</v>
          </cell>
          <cell r="L386">
            <v>2</v>
          </cell>
        </row>
        <row r="387">
          <cell r="E387" t="str">
            <v>GLTP356</v>
          </cell>
          <cell r="F387" t="str">
            <v>LT7(A) - Temporary Supply (28 days &amp; above renewal)</v>
          </cell>
          <cell r="G387" t="str">
            <v>BILL STOP</v>
          </cell>
          <cell r="H387">
            <v>8</v>
          </cell>
          <cell r="I387" t="str">
            <v>L MANJEGOWDA</v>
          </cell>
          <cell r="J387" t="str">
            <v>S/O  LATE LAKKEGOWDA,UDDUR</v>
          </cell>
          <cell r="K387" t="str">
            <v>0</v>
          </cell>
          <cell r="L387">
            <v>2</v>
          </cell>
        </row>
        <row r="388">
          <cell r="E388" t="str">
            <v>GCTP1879</v>
          </cell>
          <cell r="F388" t="str">
            <v>LT7(A) - Temporary Supply (28 days &amp; above renewal)</v>
          </cell>
          <cell r="G388" t="str">
            <v>BILL STOP</v>
          </cell>
          <cell r="H388">
            <v>20</v>
          </cell>
          <cell r="I388" t="str">
            <v xml:space="preserve">PADMAVATHI </v>
          </cell>
          <cell r="J388" t="str">
            <v>W/O LATE H S NAGENDRA,HULENAHALLI</v>
          </cell>
          <cell r="K388" t="str">
            <v>0</v>
          </cell>
          <cell r="L388">
            <v>1</v>
          </cell>
        </row>
        <row r="389">
          <cell r="E389" t="str">
            <v>GCTP1893</v>
          </cell>
          <cell r="F389" t="str">
            <v>LT7(A) - Temporary Supply (28 days &amp; above renewal)</v>
          </cell>
          <cell r="G389" t="str">
            <v>BILL STOP</v>
          </cell>
          <cell r="H389">
            <v>8</v>
          </cell>
          <cell r="I389" t="str">
            <v xml:space="preserve">N R NAGARAJU </v>
          </cell>
          <cell r="J389" t="str">
            <v>S/O RAMEGOWDA,NAGATHAVALLI</v>
          </cell>
          <cell r="K389" t="str">
            <v>0</v>
          </cell>
          <cell r="L389">
            <v>2</v>
          </cell>
        </row>
        <row r="390">
          <cell r="E390" t="str">
            <v>GCTP1877</v>
          </cell>
          <cell r="F390" t="str">
            <v>LT7(A) - Temporary Supply (28 days &amp; above renewal)</v>
          </cell>
          <cell r="G390" t="str">
            <v>BILL STOP</v>
          </cell>
          <cell r="H390">
            <v>8</v>
          </cell>
          <cell r="I390" t="str">
            <v>HARISHKUMAR B L</v>
          </cell>
          <cell r="J390" t="str">
            <v>S/O LAKSHMAIAH,CHANNAPATTANA</v>
          </cell>
          <cell r="K390" t="str">
            <v>0</v>
          </cell>
          <cell r="L390">
            <v>1</v>
          </cell>
        </row>
        <row r="391">
          <cell r="E391" t="str">
            <v>GCTP1878</v>
          </cell>
          <cell r="F391" t="str">
            <v>LT7(A) - Temporary Supply (28 days &amp; above renewal)</v>
          </cell>
          <cell r="G391" t="str">
            <v>BILL STOP</v>
          </cell>
          <cell r="H391">
            <v>8</v>
          </cell>
          <cell r="I391" t="str">
            <v>LOKESH BR</v>
          </cell>
          <cell r="J391" t="str">
            <v xml:space="preserve"> S/O RAMEGOWDA,SANKALAPURA,</v>
          </cell>
          <cell r="K391" t="str">
            <v>SANKALAPURA</v>
          </cell>
          <cell r="L391">
            <v>1</v>
          </cell>
        </row>
        <row r="392">
          <cell r="E392" t="str">
            <v>HNTP1881</v>
          </cell>
          <cell r="F392" t="str">
            <v>LT7(A) - Temporary Supply (28 days &amp; above renewal)</v>
          </cell>
          <cell r="G392" t="str">
            <v>BILL STOP</v>
          </cell>
          <cell r="H392">
            <v>9</v>
          </cell>
          <cell r="I392" t="str">
            <v>PUTTAHANUMANTHEGOWDA RANGEGOWDA</v>
          </cell>
          <cell r="J392" t="str">
            <v>0,HANUMANTHAPURA,0,HANUMANTHAPURA,0</v>
          </cell>
          <cell r="K392" t="str">
            <v>0</v>
          </cell>
          <cell r="L392">
            <v>1</v>
          </cell>
        </row>
        <row r="393">
          <cell r="E393" t="str">
            <v>GCTP1882</v>
          </cell>
          <cell r="F393" t="str">
            <v>LT7(A) - Temporary Supply (28 days &amp; above renewal)</v>
          </cell>
          <cell r="G393" t="str">
            <v>BILL STOP</v>
          </cell>
          <cell r="H393">
            <v>8</v>
          </cell>
          <cell r="I393" t="str">
            <v>SANTHOSH S B</v>
          </cell>
          <cell r="J393" t="str">
            <v>S/O BASAVEGOWDA,CHANNAPATTANA</v>
          </cell>
          <cell r="K393" t="str">
            <v>0</v>
          </cell>
          <cell r="L393">
            <v>2</v>
          </cell>
        </row>
        <row r="394">
          <cell r="E394" t="str">
            <v>GCTP1883</v>
          </cell>
          <cell r="F394" t="str">
            <v>LT7(A) - Temporary Supply (28 days &amp; above renewal)</v>
          </cell>
          <cell r="G394" t="str">
            <v>BILL STOP</v>
          </cell>
          <cell r="H394">
            <v>8</v>
          </cell>
          <cell r="I394" t="str">
            <v xml:space="preserve">MALLESH </v>
          </cell>
          <cell r="J394" t="str">
            <v>S/O MANJEGOWDA,BITTAGOWDANAHALLI</v>
          </cell>
          <cell r="K394" t="str">
            <v>0</v>
          </cell>
          <cell r="L394">
            <v>2</v>
          </cell>
        </row>
        <row r="395">
          <cell r="E395" t="str">
            <v>GCTP1901</v>
          </cell>
          <cell r="F395" t="str">
            <v>LT7(A) - Temporary Supply (28 days &amp; above renewal)</v>
          </cell>
          <cell r="G395" t="str">
            <v>BILL STOP</v>
          </cell>
          <cell r="H395">
            <v>8</v>
          </cell>
          <cell r="I395" t="str">
            <v xml:space="preserve">S A LINGARAJU </v>
          </cell>
          <cell r="J395" t="str">
            <v>S/O ANNEGOWDA,BITTAGOWDANAHALLI</v>
          </cell>
          <cell r="K395" t="str">
            <v>0</v>
          </cell>
          <cell r="L395">
            <v>2</v>
          </cell>
        </row>
        <row r="396">
          <cell r="E396" t="str">
            <v>HNTP1902</v>
          </cell>
          <cell r="F396" t="str">
            <v>LT7(A) - Temporary Supply (28 days &amp; above renewal)</v>
          </cell>
          <cell r="G396" t="str">
            <v>BILL STOP</v>
          </cell>
          <cell r="H396">
            <v>10</v>
          </cell>
          <cell r="I396" t="str">
            <v>H M SHIVEGOWDA MALLEGOWDA</v>
          </cell>
          <cell r="J396" t="str">
            <v>0,HANUMANATHAPURA,0,HANUMANATHAPURA,0</v>
          </cell>
          <cell r="K396" t="str">
            <v>0</v>
          </cell>
          <cell r="L396">
            <v>3</v>
          </cell>
        </row>
        <row r="397">
          <cell r="E397" t="str">
            <v>GCTP1904</v>
          </cell>
          <cell r="F397" t="str">
            <v>LT7(A) - Temporary Supply (28 days &amp; above renewal)</v>
          </cell>
          <cell r="G397" t="str">
            <v>BILL STOP</v>
          </cell>
          <cell r="H397">
            <v>10</v>
          </cell>
          <cell r="I397" t="str">
            <v xml:space="preserve">DRAKSHAYINI K M  </v>
          </cell>
          <cell r="J397" t="str">
            <v>W/O M P LOKESH,0,BOMMANAYAKANAHALLI,0</v>
          </cell>
          <cell r="K397" t="str">
            <v>0</v>
          </cell>
          <cell r="L397">
            <v>2</v>
          </cell>
        </row>
        <row r="398">
          <cell r="E398" t="str">
            <v>GCTP1905</v>
          </cell>
          <cell r="F398" t="str">
            <v>LT7(A) - Temporary Supply (28 days &amp; above renewal)</v>
          </cell>
          <cell r="G398" t="str">
            <v>BILL STOP</v>
          </cell>
          <cell r="H398">
            <v>8</v>
          </cell>
          <cell r="I398" t="str">
            <v xml:space="preserve">N GURUPRAKSHA </v>
          </cell>
          <cell r="J398" t="str">
            <v>S/O NARASIHMAIAH,CHANNAPATTAN</v>
          </cell>
          <cell r="K398" t="str">
            <v>0</v>
          </cell>
          <cell r="L398">
            <v>2</v>
          </cell>
        </row>
        <row r="399">
          <cell r="E399" t="str">
            <v>MGKTP1906</v>
          </cell>
          <cell r="F399" t="str">
            <v>LT7(A) - Temporary Supply (28 days &amp; above renewal)</v>
          </cell>
          <cell r="G399" t="str">
            <v>BILL STOP</v>
          </cell>
          <cell r="H399">
            <v>12</v>
          </cell>
          <cell r="I399" t="str">
            <v xml:space="preserve">BETTEGOWDA </v>
          </cell>
          <cell r="J399" t="str">
            <v>S/O VENKATEGOWDA,MARIGUDIKOPPALU</v>
          </cell>
          <cell r="K399" t="str">
            <v>0</v>
          </cell>
          <cell r="L399">
            <v>1</v>
          </cell>
        </row>
        <row r="400">
          <cell r="E400" t="str">
            <v>MHTP146</v>
          </cell>
          <cell r="F400" t="str">
            <v>LT7(A) - Temporary Supply (28 days &amp; above renewal)</v>
          </cell>
          <cell r="G400" t="str">
            <v>BILL STOP</v>
          </cell>
          <cell r="H400">
            <v>6</v>
          </cell>
          <cell r="I400" t="str">
            <v>BHANUPRAKASHA</v>
          </cell>
          <cell r="J400" t="str">
            <v>S/O  B T THOPEGOWDA,R T NAGARA KANACHANAHALLI</v>
          </cell>
          <cell r="K400" t="str">
            <v>0</v>
          </cell>
          <cell r="L400">
            <v>1</v>
          </cell>
        </row>
        <row r="401">
          <cell r="E401" t="str">
            <v>GLTP358</v>
          </cell>
          <cell r="F401" t="str">
            <v>LT7(A) - Temporary Supply (28 days &amp; above renewal)</v>
          </cell>
          <cell r="G401" t="str">
            <v>BILL STOP</v>
          </cell>
          <cell r="H401">
            <v>8</v>
          </cell>
          <cell r="I401" t="str">
            <v xml:space="preserve">NANDISHA C M </v>
          </cell>
          <cell r="J401" t="str">
            <v>S/O MALLIKARJUNAPPA,BASAVESHWARA NAGARA</v>
          </cell>
          <cell r="K401" t="str">
            <v>0</v>
          </cell>
          <cell r="L401">
            <v>1</v>
          </cell>
        </row>
        <row r="402">
          <cell r="E402" t="str">
            <v>GLTP357</v>
          </cell>
          <cell r="F402" t="str">
            <v>LT7(A) - Temporary Supply (28 days &amp; above renewal)</v>
          </cell>
          <cell r="G402" t="str">
            <v>BILL STOP</v>
          </cell>
          <cell r="H402">
            <v>5</v>
          </cell>
          <cell r="I402" t="str">
            <v xml:space="preserve">G C ASHOKA </v>
          </cell>
          <cell r="J402" t="str">
            <v>S/O LATE CHANDREGOWDA,HANDINAKERE</v>
          </cell>
          <cell r="K402" t="str">
            <v>0</v>
          </cell>
          <cell r="L402">
            <v>2</v>
          </cell>
        </row>
        <row r="403">
          <cell r="E403" t="str">
            <v>GCTP1885</v>
          </cell>
          <cell r="F403" t="str">
            <v>LT7(A) - Temporary Supply (28 days &amp; above renewal)</v>
          </cell>
          <cell r="G403" t="str">
            <v>BILL STOP</v>
          </cell>
          <cell r="H403">
            <v>12</v>
          </cell>
          <cell r="I403" t="str">
            <v xml:space="preserve">DHARAMEGOWDA </v>
          </cell>
          <cell r="J403" t="str">
            <v>S/O BOREGOWDA,HULENAHALLI BITTAGOWDANAHALLI</v>
          </cell>
          <cell r="K403" t="str">
            <v>0</v>
          </cell>
          <cell r="L403">
            <v>2</v>
          </cell>
        </row>
        <row r="404">
          <cell r="E404" t="str">
            <v>GCTP1888</v>
          </cell>
          <cell r="F404" t="str">
            <v>LT7(A) - Temporary Supply (28 days &amp; above renewal)</v>
          </cell>
          <cell r="G404" t="str">
            <v>BILL STOP</v>
          </cell>
          <cell r="H404">
            <v>8</v>
          </cell>
          <cell r="I404" t="str">
            <v xml:space="preserve">GOWERAMMA </v>
          </cell>
          <cell r="J404" t="str">
            <v>W/O RAMASWAMY,CHANNAPATTANA</v>
          </cell>
          <cell r="K404" t="str">
            <v>0</v>
          </cell>
          <cell r="L404">
            <v>2</v>
          </cell>
        </row>
        <row r="405">
          <cell r="E405" t="str">
            <v>GCTP1889</v>
          </cell>
          <cell r="F405" t="str">
            <v>LT7(A) - Temporary Supply (28 days &amp; above renewal)</v>
          </cell>
          <cell r="G405" t="str">
            <v>BILL STOP</v>
          </cell>
          <cell r="H405">
            <v>8</v>
          </cell>
          <cell r="I405" t="str">
            <v xml:space="preserve">MOHANKUMAR H S </v>
          </cell>
          <cell r="J405" t="str">
            <v>S/O SOORACHAR T,BOMMANYAKANAHALLI CHANNAPATTANA</v>
          </cell>
          <cell r="K405" t="str">
            <v>0</v>
          </cell>
          <cell r="L405">
            <v>2</v>
          </cell>
        </row>
        <row r="406">
          <cell r="E406" t="str">
            <v>KKGTP1890</v>
          </cell>
          <cell r="F406" t="str">
            <v>LT7(A) - Temporary Supply (28 days &amp; above renewal)</v>
          </cell>
          <cell r="G406" t="str">
            <v>BILL STOP</v>
          </cell>
          <cell r="H406">
            <v>8</v>
          </cell>
          <cell r="I406" t="str">
            <v xml:space="preserve">KUMARA </v>
          </cell>
          <cell r="J406" t="str">
            <v>S/O KALAIAH,0,S THATTEKERE,0</v>
          </cell>
          <cell r="K406" t="str">
            <v>0</v>
          </cell>
          <cell r="L406">
            <v>1</v>
          </cell>
        </row>
        <row r="407">
          <cell r="E407" t="str">
            <v>KKGTP1891</v>
          </cell>
          <cell r="F407" t="str">
            <v>LT7(A) - Temporary Supply (28 days &amp; above renewal)</v>
          </cell>
          <cell r="G407" t="str">
            <v>BILL STOP</v>
          </cell>
          <cell r="H407">
            <v>8</v>
          </cell>
          <cell r="I407" t="str">
            <v xml:space="preserve">H T MOHAN </v>
          </cell>
          <cell r="J407" t="str">
            <v>S/O THIMMEGOWDA URAFA YALAKKIGOWDA,0,SANAKALAPURA,0</v>
          </cell>
          <cell r="K407" t="str">
            <v>0</v>
          </cell>
          <cell r="L407">
            <v>2</v>
          </cell>
        </row>
        <row r="408">
          <cell r="E408" t="str">
            <v>KKGTP1892</v>
          </cell>
          <cell r="F408" t="str">
            <v>LT7(A) - Temporary Supply (28 days &amp; above renewal)</v>
          </cell>
          <cell r="G408" t="str">
            <v>BILL STOP</v>
          </cell>
          <cell r="H408">
            <v>10</v>
          </cell>
          <cell r="I408" t="str">
            <v>SHARDAMMA</v>
          </cell>
          <cell r="J408" t="str">
            <v>W/O NAGARAJU,HANUMANATHAPURA</v>
          </cell>
          <cell r="K408" t="str">
            <v>0</v>
          </cell>
          <cell r="L408">
            <v>2</v>
          </cell>
        </row>
        <row r="409">
          <cell r="E409" t="str">
            <v>GCTP1894</v>
          </cell>
          <cell r="F409" t="str">
            <v>LT7(A) - Temporary Supply (28 days &amp; above renewal)</v>
          </cell>
          <cell r="G409" t="str">
            <v>BILL STOP</v>
          </cell>
          <cell r="H409">
            <v>8</v>
          </cell>
          <cell r="I409" t="str">
            <v>MANJE GOWDA P S/O PUTTE GOWDA</v>
          </cell>
          <cell r="J409" t="str">
            <v>0,CHANNAPATTANA,DEVAMMA BADAVNE CHANNAPATANA,CHANNAPATTANA,CHANNAPATTANA</v>
          </cell>
          <cell r="K409" t="str">
            <v>DEVAMMA BADAVNE CHANNAPATANA</v>
          </cell>
          <cell r="L409">
            <v>2</v>
          </cell>
        </row>
        <row r="410">
          <cell r="E410" t="str">
            <v>GCTP1897</v>
          </cell>
          <cell r="F410" t="str">
            <v>LT7(A) - Temporary Supply (28 days &amp; above renewal)</v>
          </cell>
          <cell r="G410" t="str">
            <v>BILL STOP</v>
          </cell>
          <cell r="H410">
            <v>8</v>
          </cell>
          <cell r="I410" t="str">
            <v xml:space="preserve">DEVARAJU D L </v>
          </cell>
          <cell r="J410" t="str">
            <v>S/O LAKSHMEGOWDA,BOMMANAYAKANAHALLI</v>
          </cell>
          <cell r="K410" t="str">
            <v>0</v>
          </cell>
          <cell r="L410">
            <v>1</v>
          </cell>
        </row>
        <row r="411">
          <cell r="E411" t="str">
            <v>GCTP1898</v>
          </cell>
          <cell r="F411" t="str">
            <v>LT7(A) - Temporary Supply (28 days &amp; above renewal)</v>
          </cell>
          <cell r="G411" t="str">
            <v>BILL STOP</v>
          </cell>
          <cell r="H411">
            <v>8</v>
          </cell>
          <cell r="I411" t="str">
            <v xml:space="preserve">C P SAVITHRI </v>
          </cell>
          <cell r="J411" t="str">
            <v>W/O PUTTEGOWDA,SANAKALAPURA</v>
          </cell>
          <cell r="K411" t="str">
            <v>0</v>
          </cell>
          <cell r="L411">
            <v>2</v>
          </cell>
        </row>
        <row r="412">
          <cell r="E412" t="str">
            <v>GCTP1899</v>
          </cell>
          <cell r="F412" t="str">
            <v>LT7(A) - Temporary Supply (28 days &amp; above renewal)</v>
          </cell>
          <cell r="G412" t="str">
            <v>BILL STOP</v>
          </cell>
          <cell r="H412">
            <v>12</v>
          </cell>
          <cell r="I412" t="str">
            <v>GANGADHAR M R</v>
          </cell>
          <cell r="J412" t="str">
            <v>S/O RANGEGOWDA M R,BITTAGOWDANAHALLI</v>
          </cell>
          <cell r="K412" t="str">
            <v>0</v>
          </cell>
          <cell r="L412">
            <v>1</v>
          </cell>
        </row>
        <row r="413">
          <cell r="E413" t="str">
            <v>GCTP1900</v>
          </cell>
          <cell r="F413" t="str">
            <v>LT7(A) - Temporary Supply (28 days &amp; above renewal)</v>
          </cell>
          <cell r="G413" t="str">
            <v>BILL STOP</v>
          </cell>
          <cell r="H413">
            <v>4</v>
          </cell>
          <cell r="I413" t="str">
            <v xml:space="preserve">A T KUMAR </v>
          </cell>
          <cell r="J413" t="str">
            <v>S/0 THIRUMALACHARI,POSTANDTEACHER BADAVANE BOMMANAYAKANAHALLI,0</v>
          </cell>
          <cell r="K413" t="str">
            <v>0</v>
          </cell>
          <cell r="L413">
            <v>2</v>
          </cell>
        </row>
        <row r="414">
          <cell r="E414" t="str">
            <v>GCTP1887</v>
          </cell>
          <cell r="F414" t="str">
            <v>LT7(A) - Temporary Supply (28 days &amp; above renewal)</v>
          </cell>
          <cell r="G414" t="str">
            <v>BILL STOP</v>
          </cell>
          <cell r="H414">
            <v>6</v>
          </cell>
          <cell r="I414" t="str">
            <v xml:space="preserve">SAMI NUTRACEUTICALS PVT LTD </v>
          </cell>
          <cell r="J414" t="str">
            <v>K I A  D B INDUSTRIAL AREA,K I A  D B HASSAN</v>
          </cell>
          <cell r="K414" t="str">
            <v>0</v>
          </cell>
          <cell r="L414">
            <v>35</v>
          </cell>
        </row>
        <row r="415">
          <cell r="E415" t="str">
            <v>MHTP147</v>
          </cell>
          <cell r="F415" t="str">
            <v>LT7(A) - Temporary Supply (28 days &amp; above renewal)</v>
          </cell>
          <cell r="G415" t="str">
            <v>BILL STOP</v>
          </cell>
          <cell r="H415">
            <v>6</v>
          </cell>
          <cell r="I415" t="str">
            <v xml:space="preserve">H S YASHODA </v>
          </cell>
          <cell r="J415" t="str">
            <v>W/O MANJUNATH,0,KANACHANAHALLI,0</v>
          </cell>
          <cell r="K415" t="str">
            <v>0</v>
          </cell>
          <cell r="L415">
            <v>2</v>
          </cell>
        </row>
        <row r="416">
          <cell r="E416" t="str">
            <v>MHTP144</v>
          </cell>
          <cell r="F416" t="str">
            <v>LT7(A) - Temporary Supply (28 days &amp; above renewal)</v>
          </cell>
          <cell r="G416" t="str">
            <v>BILL STOP</v>
          </cell>
          <cell r="H416">
            <v>8</v>
          </cell>
          <cell r="I416" t="str">
            <v xml:space="preserve">B DEVAPRASAD </v>
          </cell>
          <cell r="J416" t="str">
            <v>S/O K C BHARMOJI RAO,0,GANIGARAHOSAHALLI,0</v>
          </cell>
          <cell r="K416" t="str">
            <v>0</v>
          </cell>
          <cell r="L416">
            <v>4</v>
          </cell>
        </row>
        <row r="417">
          <cell r="E417" t="str">
            <v>MHTP142</v>
          </cell>
          <cell r="F417" t="str">
            <v>LT7(A) - Temporary Supply (28 days &amp; above renewal)</v>
          </cell>
          <cell r="G417" t="str">
            <v>BILL STOP</v>
          </cell>
          <cell r="H417">
            <v>9</v>
          </cell>
          <cell r="I417" t="str">
            <v>EREGOWDA VENKATEGOWDA</v>
          </cell>
          <cell r="J417" t="str">
            <v>0,KANACHANAHALLI,0,KANACHANAHALLI,0</v>
          </cell>
          <cell r="K417" t="str">
            <v>0</v>
          </cell>
          <cell r="L417">
            <v>1</v>
          </cell>
        </row>
        <row r="418">
          <cell r="E418" t="str">
            <v>GCTP1913</v>
          </cell>
          <cell r="F418" t="str">
            <v>LT7(A) - Temporary Supply (28 days &amp; above renewal)</v>
          </cell>
          <cell r="G418" t="str">
            <v>BILL STOP</v>
          </cell>
          <cell r="H418">
            <v>8</v>
          </cell>
          <cell r="I418" t="str">
            <v xml:space="preserve">C SRINIVASA </v>
          </cell>
          <cell r="J418" t="str">
            <v>S/O CHIKKEGOWDA,CHANNAPATTANA</v>
          </cell>
          <cell r="K418" t="str">
            <v>0</v>
          </cell>
          <cell r="L418">
            <v>2</v>
          </cell>
        </row>
        <row r="419">
          <cell r="E419" t="str">
            <v>GCTP1914</v>
          </cell>
          <cell r="F419" t="str">
            <v>LT7(A) - Temporary Supply (28 days &amp; above renewal)</v>
          </cell>
          <cell r="G419" t="str">
            <v>BILL STOP</v>
          </cell>
          <cell r="H419">
            <v>9</v>
          </cell>
          <cell r="I419" t="str">
            <v xml:space="preserve">H S RAJAGOPALA </v>
          </cell>
          <cell r="J419" t="str">
            <v>S/O SWAMYAPPA,HOSAKOPPALU</v>
          </cell>
          <cell r="K419" t="str">
            <v>0</v>
          </cell>
          <cell r="L419">
            <v>2</v>
          </cell>
        </row>
        <row r="420">
          <cell r="E420" t="str">
            <v>GCTP1911</v>
          </cell>
          <cell r="F420" t="str">
            <v>LT7(A) - Temporary Supply (28 days &amp; above renewal)</v>
          </cell>
          <cell r="G420" t="str">
            <v>BILL STOP</v>
          </cell>
          <cell r="H420">
            <v>5</v>
          </cell>
          <cell r="I420" t="str">
            <v xml:space="preserve">VIDYA HERBS PVT LTD </v>
          </cell>
          <cell r="J420" t="str">
            <v>0,SEZ INDUSTRIAL AREA,0,SEZ INDUSTRIAL AREA,0</v>
          </cell>
          <cell r="K420" t="str">
            <v>0</v>
          </cell>
          <cell r="L420">
            <v>13</v>
          </cell>
        </row>
        <row r="421">
          <cell r="E421" t="str">
            <v>GLTP367</v>
          </cell>
          <cell r="F421" t="str">
            <v>LT7(A) - Temporary Supply (28 days &amp; above renewal)</v>
          </cell>
          <cell r="G421" t="str">
            <v>BILL STOP</v>
          </cell>
          <cell r="H421">
            <v>8</v>
          </cell>
          <cell r="I421" t="str">
            <v>GIDDAMMA LATE VENKATEGOWDA</v>
          </cell>
          <cell r="J421" t="str">
            <v>0,YAREHALLI,0,YAREHALLI,0</v>
          </cell>
          <cell r="K421" t="str">
            <v>0</v>
          </cell>
          <cell r="L421">
            <v>1</v>
          </cell>
        </row>
        <row r="422">
          <cell r="E422" t="str">
            <v>GLTP360</v>
          </cell>
          <cell r="F422" t="str">
            <v>LT7(A) - Temporary Supply (28 days &amp; above renewal)</v>
          </cell>
          <cell r="G422" t="str">
            <v>BILL STOP</v>
          </cell>
          <cell r="H422">
            <v>5</v>
          </cell>
          <cell r="I422" t="str">
            <v xml:space="preserve">PARAMESH </v>
          </cell>
          <cell r="J422" t="str">
            <v>S/O RANGEGOWDA,0,YAREHALLI,0</v>
          </cell>
          <cell r="K422" t="str">
            <v>0</v>
          </cell>
          <cell r="L422">
            <v>1</v>
          </cell>
        </row>
        <row r="423">
          <cell r="E423" t="str">
            <v>GLTP361</v>
          </cell>
          <cell r="F423" t="str">
            <v>LT7(A) - Temporary Supply (28 days &amp; above renewal)</v>
          </cell>
          <cell r="G423" t="str">
            <v>BILL STOP</v>
          </cell>
          <cell r="H423">
            <v>8</v>
          </cell>
          <cell r="I423" t="str">
            <v>S P ASHOKA PUTTEGOWDA</v>
          </cell>
          <cell r="J423" t="str">
            <v>0,GUDDENAHALLI ASHOKA NAGARA,0,GUDDENAHALLI ASHOKA NAGARA,0</v>
          </cell>
          <cell r="K423" t="str">
            <v>0</v>
          </cell>
          <cell r="L423">
            <v>2</v>
          </cell>
        </row>
        <row r="424">
          <cell r="E424" t="str">
            <v>GLTP363</v>
          </cell>
          <cell r="F424" t="str">
            <v>LT7(A) - Temporary Supply (28 days &amp; above renewal)</v>
          </cell>
          <cell r="G424" t="str">
            <v>BILL STOP</v>
          </cell>
          <cell r="H424">
            <v>8</v>
          </cell>
          <cell r="I424" t="str">
            <v>H V RAMANARAJU S/O VENKATESH MURTHY</v>
          </cell>
          <cell r="J424" t="str">
            <v>0,BASAVESHWARA NAGARA,0,BASAVESHWARA NAGARA,0</v>
          </cell>
          <cell r="K424" t="str">
            <v>0</v>
          </cell>
          <cell r="L424">
            <v>2</v>
          </cell>
        </row>
        <row r="425">
          <cell r="E425" t="str">
            <v>GLTP365</v>
          </cell>
          <cell r="F425" t="str">
            <v>LT7(A) - Temporary Supply (28 days &amp; above renewal)</v>
          </cell>
          <cell r="G425" t="str">
            <v>BILL STOP</v>
          </cell>
          <cell r="H425">
            <v>6</v>
          </cell>
          <cell r="I425" t="str">
            <v>G KAVITHA DR H R NARAYANASWAMY</v>
          </cell>
          <cell r="J425" t="str">
            <v>0,ASHOKA NAGARA,0,ASHOKA NAGARA,0</v>
          </cell>
          <cell r="K425" t="str">
            <v>0</v>
          </cell>
          <cell r="L425">
            <v>2</v>
          </cell>
        </row>
        <row r="426">
          <cell r="E426" t="str">
            <v>GCTP1910</v>
          </cell>
          <cell r="F426" t="str">
            <v>LT7(A) - Temporary Supply (28 days &amp; above renewal)</v>
          </cell>
          <cell r="G426" t="str">
            <v>BILL STOP</v>
          </cell>
          <cell r="H426">
            <v>5</v>
          </cell>
          <cell r="I426" t="str">
            <v>ESHWARA M H HALAPPA</v>
          </cell>
          <cell r="J426" t="str">
            <v>0,K HOSAKOPPALU,0,K HOSAKOPPALU,0</v>
          </cell>
          <cell r="K426" t="str">
            <v>0</v>
          </cell>
          <cell r="L426">
            <v>3</v>
          </cell>
        </row>
        <row r="427">
          <cell r="E427" t="str">
            <v>GCTP1919</v>
          </cell>
          <cell r="F427" t="str">
            <v>LT7(A) - Temporary Supply (28 days &amp; above renewal)</v>
          </cell>
          <cell r="G427" t="str">
            <v>BILL STOP</v>
          </cell>
          <cell r="H427">
            <v>8</v>
          </cell>
          <cell r="I427" t="str">
            <v xml:space="preserve">M S BANASHANKARI CHEMICALS PVT LTD </v>
          </cell>
          <cell r="J427" t="str">
            <v>0,K I A D B INDUSTRIAL AREA ,0,K I A D B INDUSTRIAL AREA ,0</v>
          </cell>
          <cell r="K427" t="str">
            <v>0</v>
          </cell>
          <cell r="L427">
            <v>14</v>
          </cell>
        </row>
        <row r="428">
          <cell r="E428" t="str">
            <v>GCTP1920</v>
          </cell>
          <cell r="F428" t="str">
            <v>LT7(A) - Temporary Supply (28 days &amp; above renewal)</v>
          </cell>
          <cell r="G428" t="str">
            <v>BILL STOP</v>
          </cell>
          <cell r="H428">
            <v>8</v>
          </cell>
          <cell r="I428" t="str">
            <v>S RAGHAVENDRA S/O S R SATHISH</v>
          </cell>
          <cell r="J428" t="str">
            <v>0,K I  A D B HASSAN,0,K I  A D B HASSAN,0</v>
          </cell>
          <cell r="K428" t="str">
            <v>0</v>
          </cell>
          <cell r="L428">
            <v>1</v>
          </cell>
        </row>
        <row r="429">
          <cell r="E429" t="str">
            <v>GCTP1917</v>
          </cell>
          <cell r="F429" t="str">
            <v>LT7(A) - Temporary Supply (28 days &amp; above renewal)</v>
          </cell>
          <cell r="G429" t="str">
            <v>BILL STOP</v>
          </cell>
          <cell r="H429">
            <v>12</v>
          </cell>
          <cell r="I429" t="str">
            <v xml:space="preserve">RAJINI </v>
          </cell>
          <cell r="J429" t="str">
            <v>W/O JAYARAMU,0,HULENAHALLI,0</v>
          </cell>
          <cell r="K429" t="str">
            <v>0</v>
          </cell>
          <cell r="L429">
            <v>2</v>
          </cell>
        </row>
        <row r="430">
          <cell r="E430" t="str">
            <v>MHTP148</v>
          </cell>
          <cell r="F430" t="str">
            <v>LT7(A) - Temporary Supply (28 days &amp; above renewal)</v>
          </cell>
          <cell r="G430" t="str">
            <v>BILL STOP</v>
          </cell>
          <cell r="H430">
            <v>4</v>
          </cell>
          <cell r="I430" t="str">
            <v>PUTTARAJU S/O RANGE GOWDA</v>
          </cell>
          <cell r="J430" t="str">
            <v>0,BASTHIHALLY,BASTHIHALLY,BASTHIHALLY,BASTHIHALLY</v>
          </cell>
          <cell r="K430" t="str">
            <v>BASTHIHALLY</v>
          </cell>
          <cell r="L430">
            <v>1</v>
          </cell>
        </row>
        <row r="431">
          <cell r="E431" t="str">
            <v>GCTP1923</v>
          </cell>
          <cell r="F431" t="str">
            <v>LT7(A) - Temporary Supply (28 days &amp; above renewal)</v>
          </cell>
          <cell r="G431" t="str">
            <v>BILL STOP</v>
          </cell>
          <cell r="H431">
            <v>5</v>
          </cell>
          <cell r="I431" t="str">
            <v>MANJULA W/O S SAMPATHKUMAR</v>
          </cell>
          <cell r="J431" t="str">
            <v>0,NAGATHAVALLI,0,NAGATHAVALLI,0</v>
          </cell>
          <cell r="K431" t="str">
            <v>0</v>
          </cell>
          <cell r="L431">
            <v>2</v>
          </cell>
        </row>
        <row r="432">
          <cell r="E432" t="str">
            <v>GCTP1928</v>
          </cell>
          <cell r="F432" t="str">
            <v>LT7(A) - Temporary Supply (28 days &amp; above renewal)</v>
          </cell>
          <cell r="G432" t="str">
            <v>BILL STOP</v>
          </cell>
          <cell r="H432">
            <v>9</v>
          </cell>
          <cell r="I432" t="str">
            <v>DEVAMMA SWAMYGOWDA</v>
          </cell>
          <cell r="J432" t="str">
            <v>0,SANAKALAPURA,0,SANAKALAPURA,0</v>
          </cell>
          <cell r="K432" t="str">
            <v>0</v>
          </cell>
          <cell r="L432">
            <v>2</v>
          </cell>
        </row>
        <row r="433">
          <cell r="E433" t="str">
            <v>GCTP1929</v>
          </cell>
          <cell r="F433" t="str">
            <v>LT7(A) - Temporary Supply (28 days &amp; above renewal)</v>
          </cell>
          <cell r="G433" t="str">
            <v>BILL STOP</v>
          </cell>
          <cell r="H433">
            <v>12</v>
          </cell>
          <cell r="I433" t="str">
            <v>N M VEDAKUMAR MALLAIAH</v>
          </cell>
          <cell r="J433" t="str">
            <v>0,HULENAHALLI,0,HULENAHALLI,0</v>
          </cell>
          <cell r="K433" t="str">
            <v>0</v>
          </cell>
          <cell r="L433">
            <v>2</v>
          </cell>
        </row>
        <row r="434">
          <cell r="E434" t="str">
            <v>GCTP1930</v>
          </cell>
          <cell r="F434" t="str">
            <v>LT7(A) - Temporary Supply (28 days &amp; above renewal)</v>
          </cell>
          <cell r="G434" t="str">
            <v>BILL STOP</v>
          </cell>
          <cell r="H434">
            <v>8</v>
          </cell>
          <cell r="I434" t="str">
            <v>K M SHYMEGOWDA URFA SWAMYGOWDA MUDLIGIRIGOWDA</v>
          </cell>
          <cell r="J434" t="str">
            <v>0,NAGATHAVALLI,0,NAGATHAVALLI,0</v>
          </cell>
          <cell r="K434" t="str">
            <v>0</v>
          </cell>
          <cell r="L434">
            <v>2</v>
          </cell>
        </row>
        <row r="435">
          <cell r="E435" t="str">
            <v>GCTP1931</v>
          </cell>
          <cell r="F435" t="str">
            <v>LT7(A) - Temporary Supply (28 days &amp; above renewal)</v>
          </cell>
          <cell r="G435" t="str">
            <v>BILL STOP</v>
          </cell>
          <cell r="H435">
            <v>9</v>
          </cell>
          <cell r="I435" t="str">
            <v>ROSALIN RASHMI W/O ANTHONAPPA</v>
          </cell>
          <cell r="J435" t="str">
            <v>30,THATTEKERE,SANKALAPURA,THATTEKERE,SANKALAPURA</v>
          </cell>
          <cell r="K435" t="str">
            <v>SANKALAPURA</v>
          </cell>
          <cell r="L435">
            <v>2</v>
          </cell>
        </row>
        <row r="436">
          <cell r="E436" t="str">
            <v>GCTP1933</v>
          </cell>
          <cell r="F436" t="str">
            <v>LT7(A) - Temporary Supply (28 days &amp; above renewal)</v>
          </cell>
          <cell r="G436" t="str">
            <v>BILL STOP</v>
          </cell>
          <cell r="H436">
            <v>8</v>
          </cell>
          <cell r="I436" t="str">
            <v>RAVIYAMMA CHANDRESHEKARA</v>
          </cell>
          <cell r="J436" t="str">
            <v>0,DODDAMADIGANAHALLI,0,DODDAMADIGANAHALLI,0</v>
          </cell>
          <cell r="K436" t="str">
            <v>0</v>
          </cell>
          <cell r="L436">
            <v>1</v>
          </cell>
        </row>
        <row r="437">
          <cell r="E437" t="str">
            <v>GCTPS1884</v>
          </cell>
          <cell r="F437" t="str">
            <v>LT7(A) - Temporary Supply (28 days &amp; above renewal)</v>
          </cell>
          <cell r="G437" t="str">
            <v>BILL STOP</v>
          </cell>
          <cell r="H437">
            <v>10</v>
          </cell>
          <cell r="I437" t="str">
            <v>H R SAVITHA CHANDREGOWDA</v>
          </cell>
          <cell r="J437" t="str">
            <v>0,HOSAKOPPALU H N PURA ROAD,0,HOSAKOPPALU H N PURA ROAD,0</v>
          </cell>
          <cell r="K437" t="str">
            <v>0</v>
          </cell>
          <cell r="L437">
            <v>1</v>
          </cell>
        </row>
        <row r="438">
          <cell r="E438" t="str">
            <v>GLTP366</v>
          </cell>
          <cell r="F438" t="str">
            <v>LT7(A) - Temporary Supply (28 days &amp; above renewal)</v>
          </cell>
          <cell r="G438" t="str">
            <v>BILL STOP</v>
          </cell>
          <cell r="H438">
            <v>9</v>
          </cell>
          <cell r="I438" t="str">
            <v>GIDDAMMA LATE VENKATEGOWDA</v>
          </cell>
          <cell r="J438" t="str">
            <v>0,YAREHALLI,0,YAREHALLI,0</v>
          </cell>
          <cell r="K438" t="str">
            <v>0</v>
          </cell>
          <cell r="L438">
            <v>2</v>
          </cell>
        </row>
        <row r="439">
          <cell r="E439" t="str">
            <v>GLTP369</v>
          </cell>
          <cell r="F439" t="str">
            <v>LT7(A) - Temporary Supply (28 days &amp; above renewal)</v>
          </cell>
          <cell r="G439" t="str">
            <v>BILL STOP</v>
          </cell>
          <cell r="H439">
            <v>8</v>
          </cell>
          <cell r="I439" t="str">
            <v>H L SURESH C B LINGARAJU</v>
          </cell>
          <cell r="J439" t="str">
            <v>0,MANACHANAHALLI,0,MANACHANAHALLI,0</v>
          </cell>
          <cell r="K439" t="str">
            <v>0</v>
          </cell>
          <cell r="L439">
            <v>2</v>
          </cell>
        </row>
        <row r="440">
          <cell r="E440" t="str">
            <v>GLTP368</v>
          </cell>
          <cell r="F440" t="str">
            <v>LT7(A) - Temporary Supply (28 days &amp; above renewal)</v>
          </cell>
          <cell r="G440" t="str">
            <v>BILL STOP</v>
          </cell>
          <cell r="H440">
            <v>8</v>
          </cell>
          <cell r="I440" t="str">
            <v>BHARTHI NINGARAJU</v>
          </cell>
          <cell r="J440" t="str">
            <v>0,BASAVESHWARA NAGARA,0,BASAVESHWARA NAGARA,0</v>
          </cell>
          <cell r="K440" t="str">
            <v>0</v>
          </cell>
          <cell r="L440">
            <v>1</v>
          </cell>
        </row>
        <row r="441">
          <cell r="E441" t="str">
            <v>GCTP1935</v>
          </cell>
          <cell r="F441" t="str">
            <v>LT7(A) - Temporary Supply (28 days &amp; above renewal)</v>
          </cell>
          <cell r="G441" t="str">
            <v>BILL STOP</v>
          </cell>
          <cell r="H441">
            <v>8</v>
          </cell>
          <cell r="I441" t="str">
            <v>SAVITHA T R NAGESHA N</v>
          </cell>
          <cell r="J441" t="str">
            <v>0,CHANNAPATTANA,0,CHANNAPATTANA,0</v>
          </cell>
          <cell r="K441" t="str">
            <v>0</v>
          </cell>
          <cell r="L441">
            <v>2</v>
          </cell>
        </row>
        <row r="442">
          <cell r="E442" t="str">
            <v>GCTP1936</v>
          </cell>
          <cell r="F442" t="str">
            <v>LT7(A) - Temporary Supply (28 days &amp; above renewal)</v>
          </cell>
          <cell r="G442" t="str">
            <v>BILL STOP</v>
          </cell>
          <cell r="H442">
            <v>8</v>
          </cell>
          <cell r="I442" t="str">
            <v>KT MAMATHA W/O KK THIMMAIAH</v>
          </cell>
          <cell r="J442" t="str">
            <v>NA,NA,CHANNAPATANA,NA,NA</v>
          </cell>
          <cell r="K442" t="str">
            <v>CHANNAPATANA</v>
          </cell>
          <cell r="L442">
            <v>2</v>
          </cell>
        </row>
        <row r="443">
          <cell r="E443" t="str">
            <v>GCTP1939</v>
          </cell>
          <cell r="F443" t="str">
            <v>LT7(A) - Temporary Supply (28 days &amp; above renewal)</v>
          </cell>
          <cell r="G443" t="str">
            <v>BILL STOP</v>
          </cell>
          <cell r="H443">
            <v>12</v>
          </cell>
          <cell r="I443" t="str">
            <v>THIMMEGOWDA SIDDEGOWDA</v>
          </cell>
          <cell r="J443" t="str">
            <v>0,BITTAGOWDANAHALLI,0,BITTAGOWDANAHALLI,0</v>
          </cell>
          <cell r="K443" t="str">
            <v>0</v>
          </cell>
          <cell r="L443">
            <v>2</v>
          </cell>
        </row>
        <row r="444">
          <cell r="E444" t="str">
            <v>MHTP149</v>
          </cell>
          <cell r="F444" t="str">
            <v>LT7(A) - Temporary Supply (28 days &amp; above renewal)</v>
          </cell>
          <cell r="G444" t="str">
            <v>BILL STOP</v>
          </cell>
          <cell r="H444">
            <v>3</v>
          </cell>
          <cell r="I444" t="str">
            <v>GOVERNMENT ENGG COLLAGE MHH GOVERNMENT ENGG COLLAGE MHH</v>
          </cell>
          <cell r="J444" t="str">
            <v>0,MOSALEHOSAHALLI,MOSALEHOSAHALLI,MOSALEHOSAHALLI,MOSALEHOSAHALLI</v>
          </cell>
          <cell r="K444" t="str">
            <v>MOSALEHOSAHALLI</v>
          </cell>
          <cell r="L444">
            <v>14</v>
          </cell>
        </row>
        <row r="445">
          <cell r="E445" t="str">
            <v>GCTP1942</v>
          </cell>
          <cell r="F445" t="str">
            <v>LT7(A) - Temporary Supply (28 days &amp; above renewal)</v>
          </cell>
          <cell r="G445" t="str">
            <v>BILL STOP</v>
          </cell>
          <cell r="H445">
            <v>8</v>
          </cell>
          <cell r="I445" t="str">
            <v xml:space="preserve">M S SONA STEELS INDUSTRIES </v>
          </cell>
          <cell r="J445" t="str">
            <v>0,PLOT NO 347 D H N PURA ROAD K I A D B,0,PLOT NO 347 D H N PURA ROAD K I A D B,0</v>
          </cell>
          <cell r="K445" t="str">
            <v>0</v>
          </cell>
          <cell r="L445">
            <v>4</v>
          </cell>
        </row>
        <row r="446">
          <cell r="E446" t="str">
            <v>GCTP1940</v>
          </cell>
          <cell r="F446" t="str">
            <v>LT7(A) - Temporary Supply (28 days &amp; above renewal)</v>
          </cell>
          <cell r="G446" t="str">
            <v>BILL STOP</v>
          </cell>
          <cell r="H446">
            <v>10</v>
          </cell>
          <cell r="I446" t="str">
            <v>MANJUNATHA S/O GOWDAIAH</v>
          </cell>
          <cell r="J446" t="str">
            <v>NA,NA,CHANNAPATANA,NA,NA</v>
          </cell>
          <cell r="K446" t="str">
            <v>CHANNAPATANA</v>
          </cell>
          <cell r="L446">
            <v>1</v>
          </cell>
        </row>
        <row r="447">
          <cell r="E447" t="str">
            <v>GRTP111</v>
          </cell>
          <cell r="F447" t="str">
            <v>LT7(A) - Temporary Supply (28 days &amp; above renewal)</v>
          </cell>
          <cell r="G447" t="str">
            <v>BILL STOP</v>
          </cell>
          <cell r="H447">
            <v>16</v>
          </cell>
          <cell r="I447" t="str">
            <v>PRADEEPA A  S/O KUMAR A E</v>
          </cell>
          <cell r="J447" t="str">
            <v>0,ANKAPURA,ANKAPURA,ANKAPURA,ANKAPURA</v>
          </cell>
          <cell r="K447" t="str">
            <v>ANKAPURA</v>
          </cell>
          <cell r="L447">
            <v>1</v>
          </cell>
        </row>
        <row r="448">
          <cell r="E448" t="str">
            <v>GCTP1943</v>
          </cell>
          <cell r="F448" t="str">
            <v>LT7(A) - Temporary Supply (28 days &amp; above renewal)</v>
          </cell>
          <cell r="G448" t="str">
            <v>BILL STOP</v>
          </cell>
          <cell r="H448">
            <v>8</v>
          </cell>
          <cell r="I448" t="str">
            <v xml:space="preserve">I  WORKZ AUTOMOTIVE PRIVATE LIMITED </v>
          </cell>
          <cell r="J448" t="str">
            <v>0,NO 560 A G 561 1 K I A D B INDUSTRIAL AREEA GROWTH CENTRA HASSAN,0,NO 560 A G 561 1 K I A D B INDUSTRIAL AREEA GROWTH CENTRA HASSAN,0</v>
          </cell>
          <cell r="K448" t="str">
            <v>0</v>
          </cell>
          <cell r="L448">
            <v>5</v>
          </cell>
        </row>
        <row r="449">
          <cell r="E449" t="str">
            <v>GCTP1945</v>
          </cell>
          <cell r="F449" t="str">
            <v>LT7(A) - Temporary Supply (28 days &amp; above renewal)</v>
          </cell>
          <cell r="G449" t="str">
            <v>BILL STOP</v>
          </cell>
          <cell r="H449">
            <v>8</v>
          </cell>
          <cell r="I449" t="str">
            <v>YASHODA SRINIVASA</v>
          </cell>
          <cell r="J449" t="str">
            <v>0,BY PASSA ROAD CHANNAPATTANA,0,BY PASSA ROAD CHANNAPATTANA,0</v>
          </cell>
          <cell r="K449" t="str">
            <v>0</v>
          </cell>
          <cell r="L449">
            <v>1</v>
          </cell>
        </row>
        <row r="450">
          <cell r="E450" t="str">
            <v>GCTP1946</v>
          </cell>
          <cell r="F450" t="str">
            <v>LT7(A) - Temporary Supply (28 days &amp; above renewal)</v>
          </cell>
          <cell r="G450" t="str">
            <v>BILL STOP</v>
          </cell>
          <cell r="H450">
            <v>9</v>
          </cell>
          <cell r="I450" t="str">
            <v>MANJULA R V D/O VARADARAJU K</v>
          </cell>
          <cell r="J450" t="str">
            <v>0,SANAKALAPURA,0,SANAKALAPURA,0</v>
          </cell>
          <cell r="K450" t="str">
            <v>0</v>
          </cell>
          <cell r="L450">
            <v>2</v>
          </cell>
        </row>
        <row r="451">
          <cell r="E451" t="str">
            <v>GCTP1947</v>
          </cell>
          <cell r="F451" t="str">
            <v>LT7(A) - Temporary Supply (28 days &amp; above renewal)</v>
          </cell>
          <cell r="G451" t="str">
            <v>BILL STOP</v>
          </cell>
          <cell r="H451">
            <v>8</v>
          </cell>
          <cell r="I451" t="str">
            <v>JAYARAMSHETTY S/O VENKATAIAH</v>
          </cell>
          <cell r="J451" t="str">
            <v>NA,NA,BITTAGOWDANAHALLY,NA,NA</v>
          </cell>
          <cell r="K451" t="str">
            <v>BITTAGOWDANAHALLY</v>
          </cell>
          <cell r="L451">
            <v>2</v>
          </cell>
        </row>
        <row r="452">
          <cell r="E452" t="str">
            <v>GCTP1948</v>
          </cell>
          <cell r="F452" t="str">
            <v>LT7(A) - Temporary Supply (28 days &amp; above renewal)</v>
          </cell>
          <cell r="G452" t="str">
            <v>BILL STOP</v>
          </cell>
          <cell r="H452">
            <v>8</v>
          </cell>
          <cell r="I452" t="str">
            <v>JAYANTHI W/O CHANDRASHEKAR</v>
          </cell>
          <cell r="J452" t="str">
            <v>NA,THATTEKERE,NEAR BANASHANKARI LAY OUT,THATTEKERE,NA</v>
          </cell>
          <cell r="K452" t="str">
            <v>NEAR BANASHANKARI LAY OUT</v>
          </cell>
          <cell r="L452">
            <v>2</v>
          </cell>
        </row>
        <row r="453">
          <cell r="E453" t="str">
            <v>GCTP1955</v>
          </cell>
          <cell r="F453" t="str">
            <v>LT7(A) - Temporary Supply (28 days &amp; above renewal)</v>
          </cell>
          <cell r="G453" t="str">
            <v>BILL STOP</v>
          </cell>
          <cell r="H453">
            <v>8</v>
          </cell>
          <cell r="I453" t="str">
            <v>ASHA A R SATHISH S R</v>
          </cell>
          <cell r="J453" t="str">
            <v>0,B M ROAD HASSAN,0,B M ROAD HASSAN,0</v>
          </cell>
          <cell r="K453" t="str">
            <v>0</v>
          </cell>
          <cell r="L453">
            <v>2</v>
          </cell>
        </row>
        <row r="454">
          <cell r="E454" t="str">
            <v>GCTP1956</v>
          </cell>
          <cell r="F454" t="str">
            <v>LT7(A) - Temporary Supply (28 days &amp; above renewal)</v>
          </cell>
          <cell r="G454" t="str">
            <v>BILL STOP</v>
          </cell>
          <cell r="H454">
            <v>8</v>
          </cell>
          <cell r="I454" t="str">
            <v>SD GIRISH S/O DEVARAJU SH</v>
          </cell>
          <cell r="J454" t="str">
            <v>0,HASSAN,K. HOSAKOPPALU,HASSAN,NEAR CHANNAPATTANA</v>
          </cell>
          <cell r="K454" t="str">
            <v>K. HOSAKOPPALU</v>
          </cell>
          <cell r="L454">
            <v>2</v>
          </cell>
        </row>
        <row r="455">
          <cell r="E455" t="str">
            <v>GLTP371</v>
          </cell>
          <cell r="F455" t="str">
            <v>LT7(A) - Temporary Supply (28 days &amp; above renewal)</v>
          </cell>
          <cell r="G455" t="str">
            <v>BILL STOP</v>
          </cell>
          <cell r="H455">
            <v>8</v>
          </cell>
          <cell r="I455" t="str">
            <v>RENUKA RAJESH D P</v>
          </cell>
          <cell r="J455" t="str">
            <v>0,MANACHANAHALLI,0,MANACHANAHALLI,0</v>
          </cell>
          <cell r="K455" t="str">
            <v>0</v>
          </cell>
          <cell r="L455">
            <v>1</v>
          </cell>
        </row>
        <row r="456">
          <cell r="E456" t="str">
            <v>GCTP1961</v>
          </cell>
          <cell r="F456" t="str">
            <v>LT7(A) - Temporary Supply (28 days &amp; above renewal)</v>
          </cell>
          <cell r="G456" t="str">
            <v>BILL STOP</v>
          </cell>
          <cell r="H456">
            <v>12</v>
          </cell>
          <cell r="I456" t="str">
            <v>VISHWANATHA KRISHNEGOWDA</v>
          </cell>
          <cell r="J456" t="str">
            <v>0,HULENAHALLI,0,HULENAHALLI,0</v>
          </cell>
          <cell r="K456" t="str">
            <v>0</v>
          </cell>
          <cell r="L456">
            <v>2</v>
          </cell>
        </row>
        <row r="457">
          <cell r="E457" t="str">
            <v>GCTP1962</v>
          </cell>
          <cell r="F457" t="str">
            <v>LT7(A) - Temporary Supply (28 days &amp; above renewal)</v>
          </cell>
          <cell r="G457" t="str">
            <v>BILL STOP</v>
          </cell>
          <cell r="H457">
            <v>12</v>
          </cell>
          <cell r="I457" t="str">
            <v>DEVARAJU NINGEGOWDA</v>
          </cell>
          <cell r="J457" t="str">
            <v>0,HULENAHALLI,0,HULENAHALLI,0</v>
          </cell>
          <cell r="K457" t="str">
            <v>0</v>
          </cell>
          <cell r="L457">
            <v>1</v>
          </cell>
        </row>
        <row r="458">
          <cell r="E458" t="str">
            <v>DMTP1963</v>
          </cell>
          <cell r="F458" t="str">
            <v>LT7(A) - Temporary Supply (28 days &amp; above renewal)</v>
          </cell>
          <cell r="G458" t="str">
            <v>BILL STOP</v>
          </cell>
          <cell r="H458">
            <v>8</v>
          </cell>
          <cell r="I458" t="str">
            <v>SHURTHI SRINIVASA</v>
          </cell>
          <cell r="J458" t="str">
            <v>0,DEVARAYAPATTANA,0,DEVARAYAPATTANA,0</v>
          </cell>
          <cell r="K458" t="str">
            <v>0</v>
          </cell>
          <cell r="L458">
            <v>1</v>
          </cell>
        </row>
        <row r="459">
          <cell r="E459" t="str">
            <v>HNTP1964</v>
          </cell>
          <cell r="F459" t="str">
            <v>LT7(A) - Temporary Supply (28 days &amp; above renewal)</v>
          </cell>
          <cell r="G459" t="str">
            <v>BILL STOP</v>
          </cell>
          <cell r="H459">
            <v>8</v>
          </cell>
          <cell r="I459" t="str">
            <v>K H SOMASHEKARA S/O HONNAIAH</v>
          </cell>
          <cell r="J459" t="str">
            <v>0,SINGAPATTANA,0,SINGAPATTANA,0</v>
          </cell>
          <cell r="K459" t="str">
            <v>0</v>
          </cell>
          <cell r="L459">
            <v>2</v>
          </cell>
        </row>
        <row r="460">
          <cell r="E460" t="str">
            <v>GCTP1967</v>
          </cell>
          <cell r="F460" t="str">
            <v>LT7(A) - Temporary Supply (28 days &amp; above renewal)</v>
          </cell>
          <cell r="G460" t="str">
            <v>BILL STOP</v>
          </cell>
          <cell r="H460">
            <v>8</v>
          </cell>
          <cell r="I460" t="str">
            <v>KUMAR S/O PUTTEGOWDA</v>
          </cell>
          <cell r="J460" t="str">
            <v>0,BITTAGODANAHALLY,BITTAGODANAHALLY,BITTAGODANAHALLY,BITTAGODANAHALLY</v>
          </cell>
          <cell r="K460" t="str">
            <v>BITTAGODANAHALLY</v>
          </cell>
          <cell r="L460">
            <v>1</v>
          </cell>
        </row>
        <row r="461">
          <cell r="E461" t="str">
            <v>GCTP1968</v>
          </cell>
          <cell r="F461" t="str">
            <v>LT7(A) - Temporary Supply (28 days &amp; above renewal)</v>
          </cell>
          <cell r="G461" t="str">
            <v>BILL STOP</v>
          </cell>
          <cell r="H461">
            <v>3</v>
          </cell>
          <cell r="I461" t="str">
            <v>DRAKSHAYANI W/O VEERACHARI</v>
          </cell>
          <cell r="J461" t="str">
            <v>NA,NA,BITTAGOWDANAHALLY,NA,NA</v>
          </cell>
          <cell r="K461" t="str">
            <v>BITTAGOWDANAHALLY</v>
          </cell>
          <cell r="L461">
            <v>1</v>
          </cell>
        </row>
        <row r="462">
          <cell r="E462" t="str">
            <v>HNTP1980</v>
          </cell>
          <cell r="F462" t="str">
            <v>LT7(A) - Temporary Supply (28 days &amp; above renewal)</v>
          </cell>
          <cell r="G462" t="str">
            <v>BILL STOP</v>
          </cell>
          <cell r="H462">
            <v>12</v>
          </cell>
          <cell r="I462" t="str">
            <v>MANJEGOWDA S/O KABANI GOWDA</v>
          </cell>
          <cell r="J462" t="str">
            <v>0,HANUMANTHAPURA,HANUMANTHAPURA,HANUMANTHAPURA,HANUMANTHAPURA</v>
          </cell>
          <cell r="K462" t="str">
            <v>HANUMANTHAPURA</v>
          </cell>
          <cell r="L462">
            <v>2</v>
          </cell>
        </row>
        <row r="463">
          <cell r="E463" t="str">
            <v>GLTP375</v>
          </cell>
          <cell r="F463" t="str">
            <v>LT7(A) - Temporary Supply (28 days &amp; above renewal)</v>
          </cell>
          <cell r="G463" t="str">
            <v>BILL STOP</v>
          </cell>
          <cell r="H463">
            <v>5</v>
          </cell>
          <cell r="I463" t="str">
            <v>K V SUDHA P SHIVANNA</v>
          </cell>
          <cell r="J463" t="str">
            <v>0,DEVARAYAPATTANA,0,DEVARAYAPATTANA,0</v>
          </cell>
          <cell r="K463" t="str">
            <v>0</v>
          </cell>
          <cell r="L463">
            <v>2</v>
          </cell>
        </row>
        <row r="464">
          <cell r="E464" t="str">
            <v>GCTP1996</v>
          </cell>
          <cell r="F464" t="str">
            <v>LT7(A) - Temporary Supply (28 days &amp; above renewal)</v>
          </cell>
          <cell r="G464" t="str">
            <v>BILL STOP</v>
          </cell>
          <cell r="H464">
            <v>6</v>
          </cell>
          <cell r="I464" t="str">
            <v>RANGAMANI M R  ASHOKA KUMAR</v>
          </cell>
          <cell r="J464" t="str">
            <v>0,HOSAKOPPALU,0,HOSAKOPPALU,0</v>
          </cell>
          <cell r="K464" t="str">
            <v>0</v>
          </cell>
          <cell r="L464">
            <v>2</v>
          </cell>
        </row>
        <row r="465">
          <cell r="E465" t="str">
            <v>GCTP1969</v>
          </cell>
          <cell r="F465" t="str">
            <v>LT7(A) - Temporary Supply (28 days &amp; above renewal)</v>
          </cell>
          <cell r="G465" t="str">
            <v>BILL STOP</v>
          </cell>
          <cell r="H465">
            <v>8</v>
          </cell>
          <cell r="I465" t="str">
            <v>MM NATESH  S/O MASTHIGOWDA</v>
          </cell>
          <cell r="J465" t="str">
            <v>NA,NA,M HOSAKOPPALU,NA,NA</v>
          </cell>
          <cell r="K465" t="str">
            <v>M HOSAKOPPALU</v>
          </cell>
          <cell r="L465">
            <v>2</v>
          </cell>
        </row>
        <row r="466">
          <cell r="E466" t="str">
            <v>GCTP1971</v>
          </cell>
          <cell r="F466" t="str">
            <v>LT7(A) - Temporary Supply (28 days &amp; above renewal)</v>
          </cell>
          <cell r="G466" t="str">
            <v>BILL STOP</v>
          </cell>
          <cell r="H466">
            <v>8</v>
          </cell>
          <cell r="I466" t="str">
            <v>PAVITHRA MAHESH V R</v>
          </cell>
          <cell r="J466" t="str">
            <v>0,CHANNAPATTANA,0,CHANNAPATTANA,0</v>
          </cell>
          <cell r="K466" t="str">
            <v>0</v>
          </cell>
          <cell r="L466">
            <v>2</v>
          </cell>
        </row>
        <row r="467">
          <cell r="E467" t="str">
            <v>GCTP1972</v>
          </cell>
          <cell r="F467" t="str">
            <v>LT7(A) - Temporary Supply (28 days &amp; above renewal)</v>
          </cell>
          <cell r="G467" t="str">
            <v>BILL STOP</v>
          </cell>
          <cell r="H467">
            <v>12</v>
          </cell>
          <cell r="I467" t="str">
            <v>S E BHAGYA C B MAHESHA</v>
          </cell>
          <cell r="J467" t="str">
            <v>0,BITTAGOWDANAHALLI,0,BITTAGOWDANAHALLI,0</v>
          </cell>
          <cell r="K467" t="str">
            <v>0</v>
          </cell>
          <cell r="L467">
            <v>1</v>
          </cell>
        </row>
        <row r="468">
          <cell r="E468" t="str">
            <v>GCTP1973</v>
          </cell>
          <cell r="F468" t="str">
            <v>LT7(A) - Temporary Supply (28 days &amp; above renewal)</v>
          </cell>
          <cell r="G468" t="str">
            <v>BILL STOP</v>
          </cell>
          <cell r="H468">
            <v>6</v>
          </cell>
          <cell r="I468" t="str">
            <v>GAYATHRI LATE VENKATESH</v>
          </cell>
          <cell r="J468" t="str">
            <v>0,HOSAKOPPALU H N PURA ROAD ,0,HOSAKOPPALU H N PURA ROAD ,0</v>
          </cell>
          <cell r="K468" t="str">
            <v>0</v>
          </cell>
          <cell r="L468">
            <v>1</v>
          </cell>
        </row>
        <row r="469">
          <cell r="E469" t="str">
            <v>GCTP1974</v>
          </cell>
          <cell r="F469" t="str">
            <v>LT7(A) - Temporary Supply (28 days &amp; above renewal)</v>
          </cell>
          <cell r="G469" t="str">
            <v>BILL STOP</v>
          </cell>
          <cell r="H469">
            <v>9</v>
          </cell>
          <cell r="I469" t="str">
            <v>SHIVAMMA PUTTASWAMIGOWDA</v>
          </cell>
          <cell r="J469" t="str">
            <v>0,HOSAKOPPALU,0,HOSAKOPPALU,0</v>
          </cell>
          <cell r="K469" t="str">
            <v>0</v>
          </cell>
          <cell r="L469">
            <v>2</v>
          </cell>
        </row>
        <row r="470">
          <cell r="E470" t="str">
            <v>GCTP1975</v>
          </cell>
          <cell r="F470" t="str">
            <v>LT7(A) - Temporary Supply (28 days &amp; above renewal)</v>
          </cell>
          <cell r="G470" t="str">
            <v>BILL STOP</v>
          </cell>
          <cell r="H470">
            <v>4</v>
          </cell>
          <cell r="I470" t="str">
            <v>GOVINDEGOWDA LATE B S MALLEGOWDA</v>
          </cell>
          <cell r="J470" t="str">
            <v>0,CHANNAPATTANA,0,CHANNAPATTANA,0</v>
          </cell>
          <cell r="K470" t="str">
            <v>0</v>
          </cell>
          <cell r="L470">
            <v>2</v>
          </cell>
        </row>
        <row r="471">
          <cell r="E471" t="str">
            <v>KNTP1976</v>
          </cell>
          <cell r="F471" t="str">
            <v>LT7(A) - Temporary Supply (28 days &amp; above renewal)</v>
          </cell>
          <cell r="G471" t="str">
            <v>BILL STOP</v>
          </cell>
          <cell r="H471">
            <v>3</v>
          </cell>
          <cell r="I471" t="str">
            <v>TREN KUMAR MANJEGOWDA</v>
          </cell>
          <cell r="J471" t="str">
            <v>0,KANDLI,0,KANDLI,0</v>
          </cell>
          <cell r="K471" t="str">
            <v>0</v>
          </cell>
          <cell r="L471">
            <v>1</v>
          </cell>
        </row>
        <row r="472">
          <cell r="E472" t="str">
            <v>HVTP1978</v>
          </cell>
          <cell r="F472" t="str">
            <v>LT7(A) - Temporary Supply (28 days &amp; above renewal)</v>
          </cell>
          <cell r="G472" t="str">
            <v>BILL STOP</v>
          </cell>
          <cell r="H472">
            <v>12</v>
          </cell>
          <cell r="I472" t="str">
            <v>VINODHA RAMESHA</v>
          </cell>
          <cell r="J472" t="str">
            <v>0,NARIHALLI KOPPALU,0,NARIHALLI KOPPALU,0</v>
          </cell>
          <cell r="K472" t="str">
            <v>0</v>
          </cell>
          <cell r="L472">
            <v>1</v>
          </cell>
        </row>
        <row r="473">
          <cell r="E473" t="str">
            <v>DMTP1983</v>
          </cell>
          <cell r="F473" t="str">
            <v>LT7(A) - Temporary Supply (28 days &amp; above renewal)</v>
          </cell>
          <cell r="G473" t="str">
            <v>BILL STOP</v>
          </cell>
          <cell r="H473">
            <v>8</v>
          </cell>
          <cell r="I473" t="str">
            <v>GAYATHRI RANGEGOWDA</v>
          </cell>
          <cell r="J473" t="str">
            <v>0,DODDAMADIGANAHALLI,0,DODDAMADIGANAHALLI,0</v>
          </cell>
          <cell r="K473" t="str">
            <v>0</v>
          </cell>
          <cell r="L473">
            <v>2</v>
          </cell>
        </row>
        <row r="474">
          <cell r="E474" t="str">
            <v>HVTP1986</v>
          </cell>
          <cell r="F474" t="str">
            <v>LT7(A) - Temporary Supply (28 days &amp; above renewal)</v>
          </cell>
          <cell r="G474" t="str">
            <v>BILL STOP</v>
          </cell>
          <cell r="H474">
            <v>12</v>
          </cell>
          <cell r="I474" t="str">
            <v>MANJEGOWDA S/O CHANNEGOWDA</v>
          </cell>
          <cell r="J474" t="str">
            <v>0,CHIKKANAMANDIGANAHALLY,CHIKKAMANDIGANAHALLY,CHIKKANAMANDIGANAHALLY,NEAR HALUVAGILU CIR</v>
          </cell>
          <cell r="K474" t="str">
            <v>CHIKKAMANDIGANAHALLY</v>
          </cell>
          <cell r="L474">
            <v>2</v>
          </cell>
        </row>
        <row r="475">
          <cell r="E475" t="str">
            <v>GCTP1987</v>
          </cell>
          <cell r="F475" t="str">
            <v>LT7(A) - Temporary Supply (28 days &amp; above renewal)</v>
          </cell>
          <cell r="G475" t="str">
            <v>BILL STOP</v>
          </cell>
          <cell r="H475">
            <v>4</v>
          </cell>
          <cell r="I475" t="str">
            <v>VASANTHAKUMARA MANJEGOWDA</v>
          </cell>
          <cell r="J475" t="str">
            <v>O,HASSAN,K HOSAKOPPALU,HASSAN,HOSKOPPAL</v>
          </cell>
          <cell r="K475" t="str">
            <v>K HOSAKOPPALU</v>
          </cell>
          <cell r="L475">
            <v>2</v>
          </cell>
        </row>
        <row r="476">
          <cell r="E476" t="str">
            <v>KKGTP1989</v>
          </cell>
          <cell r="F476" t="str">
            <v>LT7(A) - Temporary Supply (28 days &amp; above renewal)</v>
          </cell>
          <cell r="G476" t="str">
            <v>BILL STOP</v>
          </cell>
          <cell r="H476">
            <v>8</v>
          </cell>
          <cell r="I476" t="str">
            <v>THIMMEGOWDA S/O LAKKEGOWDA</v>
          </cell>
          <cell r="J476" t="str">
            <v>NA,NA,KOKKANAGATTA,NA,NA</v>
          </cell>
          <cell r="K476" t="str">
            <v>KOKKANAGATTA</v>
          </cell>
          <cell r="L476">
            <v>2</v>
          </cell>
        </row>
        <row r="477">
          <cell r="E477" t="str">
            <v>GCTP1991</v>
          </cell>
          <cell r="F477" t="str">
            <v>LT7(A) - Temporary Supply (28 days &amp; above renewal)</v>
          </cell>
          <cell r="G477" t="str">
            <v>BILL STOP</v>
          </cell>
          <cell r="H477">
            <v>9</v>
          </cell>
          <cell r="I477" t="str">
            <v>JAYARAJ ARAS S/O RAAMRAJ</v>
          </cell>
          <cell r="J477" t="str">
            <v>0,SANKALAPURA,SANKALAPURA,SANKALAPURA,SANKALAPURA</v>
          </cell>
          <cell r="K477" t="str">
            <v>SANKALAPURA</v>
          </cell>
          <cell r="L477">
            <v>2</v>
          </cell>
        </row>
        <row r="478">
          <cell r="E478" t="str">
            <v>GCTP1992</v>
          </cell>
          <cell r="F478" t="str">
            <v>LT7(A) - Temporary Supply (28 days &amp; above renewal)</v>
          </cell>
          <cell r="G478" t="str">
            <v>BILL STOP</v>
          </cell>
          <cell r="H478">
            <v>6</v>
          </cell>
          <cell r="I478" t="str">
            <v>SONIA V W/O VENKATESH</v>
          </cell>
          <cell r="J478" t="str">
            <v>NA,NA,KAIDB INDUSTRIAL AREA,NA,NA</v>
          </cell>
          <cell r="K478" t="str">
            <v>KAIDB INDUSTRIAL AREA</v>
          </cell>
          <cell r="L478">
            <v>3</v>
          </cell>
        </row>
        <row r="479">
          <cell r="E479" t="str">
            <v>GCTP1995</v>
          </cell>
          <cell r="F479" t="str">
            <v>LT7(A) - Temporary Supply (28 days &amp; above renewal)</v>
          </cell>
          <cell r="G479" t="str">
            <v>BILL STOP</v>
          </cell>
          <cell r="H479">
            <v>10</v>
          </cell>
          <cell r="I479" t="str">
            <v>CHANDREGOWDA S/O MANJEGOWDA</v>
          </cell>
          <cell r="J479" t="str">
            <v>NA,NA,HANUMANTHAPURA,NA,NA</v>
          </cell>
          <cell r="K479" t="str">
            <v>HANUMANTHAPURA</v>
          </cell>
          <cell r="L479">
            <v>2</v>
          </cell>
        </row>
        <row r="480">
          <cell r="E480" t="str">
            <v>GCTP1997</v>
          </cell>
          <cell r="F480" t="str">
            <v>LT7(A) - Temporary Supply (28 days &amp; above renewal)</v>
          </cell>
          <cell r="G480" t="str">
            <v>BILL STOP</v>
          </cell>
          <cell r="H480">
            <v>4</v>
          </cell>
          <cell r="I480" t="str">
            <v>RAMACHANDRA VENKATEGOWDA</v>
          </cell>
          <cell r="J480" t="str">
            <v>0,CHANNAPATTANA,0,CHANNAPATTANA,0</v>
          </cell>
          <cell r="K480" t="str">
            <v>0</v>
          </cell>
          <cell r="L480">
            <v>2</v>
          </cell>
        </row>
        <row r="481">
          <cell r="E481" t="str">
            <v>GCTP1994</v>
          </cell>
          <cell r="F481" t="str">
            <v>LT7(A) - Temporary Supply (28 days &amp; above renewal)</v>
          </cell>
          <cell r="G481" t="str">
            <v>BILL STOP</v>
          </cell>
          <cell r="H481">
            <v>8</v>
          </cell>
          <cell r="I481" t="str">
            <v>PADAMINI W/O RATHANARAJU</v>
          </cell>
          <cell r="J481" t="str">
            <v>NA,NA,CHANNAPATAN,NA,NA</v>
          </cell>
          <cell r="K481" t="str">
            <v>CHANNAPATAN</v>
          </cell>
          <cell r="L481">
            <v>1</v>
          </cell>
        </row>
        <row r="482">
          <cell r="E482" t="str">
            <v>GCTP1966</v>
          </cell>
          <cell r="F482" t="str">
            <v>LT7(A) - Temporary Supply (28 days &amp; above renewal)</v>
          </cell>
          <cell r="G482" t="str">
            <v>BILL STOP</v>
          </cell>
          <cell r="H482">
            <v>9</v>
          </cell>
          <cell r="I482" t="str">
            <v>THIMMEGOWDA S/O VENKATEGOWDA</v>
          </cell>
          <cell r="J482" t="str">
            <v>NA,NA,CHANNAPATANA,NA,NA</v>
          </cell>
          <cell r="K482" t="str">
            <v>CHANNAPATANA</v>
          </cell>
          <cell r="L482">
            <v>2</v>
          </cell>
        </row>
        <row r="483">
          <cell r="E483" t="str">
            <v>MHTP156</v>
          </cell>
          <cell r="F483" t="str">
            <v>LT7(A) - Temporary Supply (28 days &amp; above renewal)</v>
          </cell>
          <cell r="G483" t="str">
            <v>BILL STOP</v>
          </cell>
          <cell r="H483">
            <v>6</v>
          </cell>
          <cell r="I483" t="str">
            <v>K R RAVI RAJEGOWDA</v>
          </cell>
          <cell r="J483" t="str">
            <v>0,KANACHANAHALLI,0,KANACHANAHALLI,0</v>
          </cell>
          <cell r="K483" t="str">
            <v>0</v>
          </cell>
          <cell r="L483">
            <v>1</v>
          </cell>
        </row>
        <row r="484">
          <cell r="E484" t="str">
            <v>MHTP155</v>
          </cell>
          <cell r="F484" t="str">
            <v>LT7(A) - Temporary Supply (28 days &amp; above renewal)</v>
          </cell>
          <cell r="G484" t="str">
            <v>BILL STOP</v>
          </cell>
          <cell r="H484">
            <v>6</v>
          </cell>
          <cell r="I484" t="str">
            <v>SURESHA PUTTASWAMYGOWDA</v>
          </cell>
          <cell r="J484" t="str">
            <v>0,KANACHANAHALLI,0,KANACHANAHALLI,0</v>
          </cell>
          <cell r="K484" t="str">
            <v>0</v>
          </cell>
          <cell r="L484">
            <v>2</v>
          </cell>
        </row>
        <row r="485">
          <cell r="E485" t="str">
            <v>MHTP160</v>
          </cell>
          <cell r="F485" t="str">
            <v>LT7(A) - Temporary Supply (28 days &amp; above renewal)</v>
          </cell>
          <cell r="G485" t="str">
            <v>BILL STOP</v>
          </cell>
          <cell r="H485">
            <v>11</v>
          </cell>
          <cell r="I485" t="str">
            <v>SANNEGOWDA S/O BETTE GOWDA</v>
          </cell>
          <cell r="J485" t="str">
            <v>0,KANCHANAHALLY,KANCHANAHALLY,KANCHANAHALLY,KANCHANAHALLY</v>
          </cell>
          <cell r="K485" t="str">
            <v>KANCHANAHALLY</v>
          </cell>
          <cell r="L485">
            <v>1</v>
          </cell>
        </row>
        <row r="486">
          <cell r="E486" t="str">
            <v>GCTP1999</v>
          </cell>
          <cell r="F486" t="str">
            <v>LT7(A) - Temporary Supply (28 days &amp; above renewal)</v>
          </cell>
          <cell r="G486" t="str">
            <v>BILL STOP</v>
          </cell>
          <cell r="H486">
            <v>8</v>
          </cell>
          <cell r="I486" t="str">
            <v>RAJU T LATE THIMMAPPAIAH</v>
          </cell>
          <cell r="J486" t="str">
            <v>0,SAMUDRAVALLI,0,SAMUDRAVALLI,0</v>
          </cell>
          <cell r="K486" t="str">
            <v>0</v>
          </cell>
          <cell r="L486">
            <v>1</v>
          </cell>
        </row>
        <row r="487">
          <cell r="E487" t="str">
            <v>GCTP2000</v>
          </cell>
          <cell r="F487" t="str">
            <v>LT7(A) - Temporary Supply (28 days &amp; above renewal)</v>
          </cell>
          <cell r="G487" t="str">
            <v>BILL STOP</v>
          </cell>
          <cell r="H487">
            <v>9</v>
          </cell>
          <cell r="I487" t="str">
            <v>DIVYA KS W/OO DINESH</v>
          </cell>
          <cell r="J487" t="str">
            <v>0,K.HOSAKOPPALU,K.HOSAKOPPALU,K.HOSAKOPPALU,HASSAN</v>
          </cell>
          <cell r="K487" t="str">
            <v>K.HOSAKOPPALU</v>
          </cell>
          <cell r="L487">
            <v>2</v>
          </cell>
        </row>
        <row r="488">
          <cell r="E488" t="str">
            <v>GCTP2001</v>
          </cell>
          <cell r="F488" t="str">
            <v>LT7(A) - Temporary Supply (28 days &amp; above renewal)</v>
          </cell>
          <cell r="G488" t="str">
            <v>BILL STOP</v>
          </cell>
          <cell r="H488">
            <v>8</v>
          </cell>
          <cell r="I488" t="str">
            <v>PRAVEENAKUMARI DEVARAJEGOWDA</v>
          </cell>
          <cell r="J488" t="str">
            <v>0,CHANNAPATTANA,0,CHANNAPATTANA,0</v>
          </cell>
          <cell r="K488" t="str">
            <v>0</v>
          </cell>
          <cell r="L488">
            <v>2</v>
          </cell>
        </row>
        <row r="489">
          <cell r="E489" t="str">
            <v>GCTP2003</v>
          </cell>
          <cell r="F489" t="str">
            <v>LT7(A) - Temporary Supply (28 days &amp; above renewal)</v>
          </cell>
          <cell r="G489" t="str">
            <v>BILL STOP</v>
          </cell>
          <cell r="H489">
            <v>8</v>
          </cell>
          <cell r="I489" t="str">
            <v>KANTHARAJU DYAVEGOWDA</v>
          </cell>
          <cell r="J489" t="str">
            <v>0,SANKALAPURA,0,SANKALAPURA,0</v>
          </cell>
          <cell r="K489" t="str">
            <v>0</v>
          </cell>
          <cell r="L489">
            <v>2</v>
          </cell>
        </row>
        <row r="490">
          <cell r="E490" t="str">
            <v>GCTP2006</v>
          </cell>
          <cell r="F490" t="str">
            <v>LT7(A) - Temporary Supply (28 days &amp; above renewal)</v>
          </cell>
          <cell r="G490" t="str">
            <v>BILL STOP</v>
          </cell>
          <cell r="H490">
            <v>8</v>
          </cell>
          <cell r="I490" t="str">
            <v>RANGEGOWDA LATE THIMMEGOWDA</v>
          </cell>
          <cell r="J490" t="str">
            <v>0,THATTEKERE,0,THATTEKERE,0</v>
          </cell>
          <cell r="K490" t="str">
            <v>0</v>
          </cell>
          <cell r="L490">
            <v>2</v>
          </cell>
        </row>
        <row r="491">
          <cell r="E491" t="str">
            <v>GCTP2008</v>
          </cell>
          <cell r="F491" t="str">
            <v>LT7(A) - Temporary Supply (28 days &amp; above renewal)</v>
          </cell>
          <cell r="G491" t="str">
            <v>BILL STOP</v>
          </cell>
          <cell r="H491">
            <v>6</v>
          </cell>
          <cell r="I491" t="str">
            <v>NAGARATHANA N S/O SRINIVASA N</v>
          </cell>
          <cell r="J491" t="str">
            <v>0,HOSAKOPPALU INDUSTRIAL AREA H N PURA ROAD HASSAN,0,HOSAKOPPALU INDUSTRIAL AREA H N PURA ROAD HASSAN,0</v>
          </cell>
          <cell r="K491" t="str">
            <v>0</v>
          </cell>
          <cell r="L491">
            <v>3</v>
          </cell>
        </row>
        <row r="492">
          <cell r="E492" t="str">
            <v>KKGTP2009</v>
          </cell>
          <cell r="F492" t="str">
            <v>LT7(A) - Temporary Supply (28 days &amp; above renewal)</v>
          </cell>
          <cell r="G492" t="str">
            <v>BILL STOP</v>
          </cell>
          <cell r="H492">
            <v>12</v>
          </cell>
          <cell r="I492" t="str">
            <v>SWAMYGOWDA H T LATE THIMMEGOWDA</v>
          </cell>
          <cell r="J492" t="str">
            <v>0,KOKKANAGATTA,0,KOKKANAGATTA,0</v>
          </cell>
          <cell r="K492" t="str">
            <v>0</v>
          </cell>
          <cell r="L492">
            <v>2</v>
          </cell>
        </row>
        <row r="493">
          <cell r="E493" t="str">
            <v>HNTP2011</v>
          </cell>
          <cell r="F493" t="str">
            <v>LT7(A) - Temporary Supply (28 days &amp; above renewal)</v>
          </cell>
          <cell r="G493" t="str">
            <v>BILL STOP</v>
          </cell>
          <cell r="H493">
            <v>8</v>
          </cell>
          <cell r="I493" t="str">
            <v>MAHESH G N NANJAPPA</v>
          </cell>
          <cell r="J493" t="str">
            <v>0,AGILE,0,AGILE,0</v>
          </cell>
          <cell r="K493" t="str">
            <v>0</v>
          </cell>
          <cell r="L493">
            <v>2</v>
          </cell>
        </row>
        <row r="494">
          <cell r="E494" t="str">
            <v>GLTP377</v>
          </cell>
          <cell r="F494" t="str">
            <v>LT7(A) - Temporary Supply (28 days &amp; above renewal)</v>
          </cell>
          <cell r="G494" t="str">
            <v>BILL STOP</v>
          </cell>
          <cell r="H494">
            <v>6</v>
          </cell>
          <cell r="I494" t="str">
            <v>RUDRESH  K P PANCHAKSHARAIAH</v>
          </cell>
          <cell r="J494" t="str">
            <v>0,GUDDENAHALLI,0,GUDDENAHALLI,0</v>
          </cell>
          <cell r="K494" t="str">
            <v>0</v>
          </cell>
          <cell r="L494">
            <v>2</v>
          </cell>
        </row>
        <row r="495">
          <cell r="E495" t="str">
            <v>GLTP379</v>
          </cell>
          <cell r="F495" t="str">
            <v>LT7(A) - Temporary Supply (28 days &amp; above renewal)</v>
          </cell>
          <cell r="G495" t="str">
            <v>BILL STOP</v>
          </cell>
          <cell r="H495">
            <v>8</v>
          </cell>
          <cell r="I495" t="str">
            <v>T M SEEMA KASEPA</v>
          </cell>
          <cell r="J495" t="str">
            <v>0,MANACHANAHALLI,0,MANACHANAHALLI,0</v>
          </cell>
          <cell r="K495" t="str">
            <v>0</v>
          </cell>
          <cell r="L495">
            <v>1</v>
          </cell>
        </row>
        <row r="496">
          <cell r="E496" t="str">
            <v>GLTP380</v>
          </cell>
          <cell r="F496" t="str">
            <v>LT7(A) - Temporary Supply (28 days &amp; above renewal)</v>
          </cell>
          <cell r="G496" t="str">
            <v>BILL STOP</v>
          </cell>
          <cell r="H496">
            <v>8</v>
          </cell>
          <cell r="I496" t="str">
            <v>PRAKSHA K R RANGEGOWDA</v>
          </cell>
          <cell r="J496" t="str">
            <v>0,MANACHANAHALLI BASAVESHWARA NAGARA,0,MANACHANAHALLI BASAVESHWARA NAGARA,0</v>
          </cell>
          <cell r="K496" t="str">
            <v>0</v>
          </cell>
          <cell r="L496">
            <v>2</v>
          </cell>
        </row>
        <row r="497">
          <cell r="E497" t="str">
            <v>GLTP382</v>
          </cell>
          <cell r="F497" t="str">
            <v>LT7(A) - Temporary Supply (28 days &amp; above renewal)</v>
          </cell>
          <cell r="G497" t="str">
            <v>BILL STOP</v>
          </cell>
          <cell r="H497">
            <v>8</v>
          </cell>
          <cell r="I497" t="str">
            <v>SAVITHA S V MANJUNATH B S</v>
          </cell>
          <cell r="J497" t="str">
            <v>0,MANACHANAHALLI,0,MANACHANAHALLI,0</v>
          </cell>
          <cell r="K497" t="str">
            <v>0</v>
          </cell>
          <cell r="L497">
            <v>2</v>
          </cell>
        </row>
        <row r="498">
          <cell r="E498" t="str">
            <v>GLTP383</v>
          </cell>
          <cell r="F498" t="str">
            <v>LT7(A) - Temporary Supply (28 days &amp; above renewal)</v>
          </cell>
          <cell r="G498" t="str">
            <v>BILL STOP</v>
          </cell>
          <cell r="H498">
            <v>8</v>
          </cell>
          <cell r="I498" t="str">
            <v>B L BASAVARAJU LAKKEGOWDA</v>
          </cell>
          <cell r="J498" t="str">
            <v>0,BASAVESHWARA NAGARA 2ND CROSS HASSAN,0,BASAVESHWARA NAGARA 2ND CROSS HASSAN,0</v>
          </cell>
          <cell r="K498" t="str">
            <v>0</v>
          </cell>
          <cell r="L498">
            <v>2</v>
          </cell>
        </row>
        <row r="499">
          <cell r="E499" t="str">
            <v>GLTP385</v>
          </cell>
          <cell r="F499" t="str">
            <v>LT7(A) - Temporary Supply (28 days &amp; above renewal)</v>
          </cell>
          <cell r="G499" t="str">
            <v>BILL STOP</v>
          </cell>
          <cell r="H499">
            <v>9</v>
          </cell>
          <cell r="I499" t="str">
            <v>MADHUGOWDA RANGEGOWDA</v>
          </cell>
          <cell r="J499" t="str">
            <v>0,DODDAGADDUVALLI,0,DODDAGADDUVALLI,0</v>
          </cell>
          <cell r="K499" t="str">
            <v>0</v>
          </cell>
          <cell r="L499">
            <v>1</v>
          </cell>
        </row>
        <row r="500">
          <cell r="E500" t="str">
            <v>GLTP387</v>
          </cell>
          <cell r="F500" t="str">
            <v>LT7(A) - Temporary Supply (28 days &amp; above renewal)</v>
          </cell>
          <cell r="G500" t="str">
            <v>BILL STOP</v>
          </cell>
          <cell r="H500">
            <v>8</v>
          </cell>
          <cell r="I500" t="str">
            <v>RATHNA D C PARAMESHA</v>
          </cell>
          <cell r="J500" t="str">
            <v>0,HANDIKERE,0,HANDIKERE,0</v>
          </cell>
          <cell r="K500" t="str">
            <v>0</v>
          </cell>
          <cell r="L500">
            <v>1</v>
          </cell>
        </row>
        <row r="501">
          <cell r="E501" t="str">
            <v>GLTP388</v>
          </cell>
          <cell r="F501" t="str">
            <v>LT7(A) - Temporary Supply (28 days &amp; above renewal)</v>
          </cell>
          <cell r="G501" t="str">
            <v>BILL STOP</v>
          </cell>
          <cell r="H501">
            <v>4</v>
          </cell>
          <cell r="I501" t="str">
            <v>K J CHANDREGOWDA THIMMARAYIGOWDA</v>
          </cell>
          <cell r="J501" t="str">
            <v>0,HENDINAKERE,0,HENDINAKERE,0</v>
          </cell>
          <cell r="K501" t="str">
            <v>0</v>
          </cell>
          <cell r="L501">
            <v>2</v>
          </cell>
        </row>
        <row r="502">
          <cell r="E502" t="str">
            <v>GLTP389</v>
          </cell>
          <cell r="F502" t="str">
            <v>LT7(A) - Temporary Supply (28 days &amp; above renewal)</v>
          </cell>
          <cell r="G502" t="str">
            <v>BILL STOP</v>
          </cell>
          <cell r="H502">
            <v>6</v>
          </cell>
          <cell r="I502" t="str">
            <v>Y C MOHAN CHIKKEGOWDA</v>
          </cell>
          <cell r="J502" t="str">
            <v>0,HANDINAKERE,0,HANDINAKERE,0</v>
          </cell>
          <cell r="K502" t="str">
            <v>0</v>
          </cell>
          <cell r="L502">
            <v>2</v>
          </cell>
        </row>
        <row r="503">
          <cell r="E503" t="str">
            <v>GLTP390</v>
          </cell>
          <cell r="F503" t="str">
            <v>LT7(A) - Temporary Supply (28 days &amp; above renewal)</v>
          </cell>
          <cell r="G503" t="str">
            <v>BILL STOP</v>
          </cell>
          <cell r="H503">
            <v>6</v>
          </cell>
          <cell r="I503" t="str">
            <v>M M PURUSHOTHAMA MANJEGOWDA</v>
          </cell>
          <cell r="J503" t="str">
            <v>0,GUDDENAHALLI,0,GUDDENAHALLI,0</v>
          </cell>
          <cell r="K503" t="str">
            <v>0</v>
          </cell>
          <cell r="L503">
            <v>2</v>
          </cell>
        </row>
        <row r="504">
          <cell r="E504" t="str">
            <v>GLTP391</v>
          </cell>
          <cell r="F504" t="str">
            <v>LT7(A) - Temporary Supply (28 days &amp; above renewal)</v>
          </cell>
          <cell r="G504" t="str">
            <v>BILL STOP</v>
          </cell>
          <cell r="H504">
            <v>6</v>
          </cell>
          <cell r="I504" t="str">
            <v>K C PALAKSHA CHANNABASAVAIAH</v>
          </cell>
          <cell r="J504" t="str">
            <v>0,GUDDENAHALLI,0,GUDDENAHALLI,0</v>
          </cell>
          <cell r="K504" t="str">
            <v>0</v>
          </cell>
          <cell r="L504">
            <v>2</v>
          </cell>
        </row>
        <row r="505">
          <cell r="E505" t="str">
            <v>GLTP392</v>
          </cell>
          <cell r="F505" t="str">
            <v>LT7(A) - Temporary Supply (28 days &amp; above renewal)</v>
          </cell>
          <cell r="G505" t="str">
            <v>BILL STOP</v>
          </cell>
          <cell r="H505">
            <v>6</v>
          </cell>
          <cell r="I505" t="str">
            <v>H P JAYAPRAKSH H D PUTTASWAMIGOWDA</v>
          </cell>
          <cell r="J505" t="str">
            <v>0,ASHOKA NAGARA BADAVANE,0,ASHOKA NAGARA BADAVANE,0</v>
          </cell>
          <cell r="K505" t="str">
            <v>0</v>
          </cell>
          <cell r="L505">
            <v>2</v>
          </cell>
        </row>
        <row r="506">
          <cell r="E506" t="str">
            <v>GLTP393</v>
          </cell>
          <cell r="F506" t="str">
            <v>LT7(A) - Temporary Supply (28 days &amp; above renewal)</v>
          </cell>
          <cell r="G506" t="str">
            <v>BILL STOP</v>
          </cell>
          <cell r="H506">
            <v>8</v>
          </cell>
          <cell r="I506" t="str">
            <v>M S VIJAYAKUMAR MANJUNATHA</v>
          </cell>
          <cell r="J506" t="str">
            <v>0,HANDINAKERE,0,HANDINAKERE,0</v>
          </cell>
          <cell r="K506" t="str">
            <v>0</v>
          </cell>
          <cell r="L506">
            <v>1</v>
          </cell>
        </row>
        <row r="507">
          <cell r="E507" t="str">
            <v>GLTP394</v>
          </cell>
          <cell r="F507" t="str">
            <v>LT7(A) - Temporary Supply (28 days &amp; above renewal)</v>
          </cell>
          <cell r="G507" t="str">
            <v>BILL STOP</v>
          </cell>
          <cell r="H507">
            <v>8</v>
          </cell>
          <cell r="I507" t="str">
            <v>B G VISHWANATHASHETTY GOVINDASHETTY</v>
          </cell>
          <cell r="J507" t="str">
            <v>0,MANACHANAHALLI BASAVESHWARA NAGARA,0,MANACHANAHALLI BASAVESHWARA NAGARA,0</v>
          </cell>
          <cell r="K507" t="str">
            <v>0</v>
          </cell>
          <cell r="L507">
            <v>1</v>
          </cell>
        </row>
        <row r="508">
          <cell r="E508" t="str">
            <v>GCTP2020</v>
          </cell>
          <cell r="F508" t="str">
            <v>LT7(A) - Temporary Supply (28 days &amp; above renewal)</v>
          </cell>
          <cell r="G508" t="str">
            <v>BILL STOP</v>
          </cell>
          <cell r="H508">
            <v>8</v>
          </cell>
          <cell r="I508" t="str">
            <v>AVINASH G D S/O DODDE GOWDA</v>
          </cell>
          <cell r="J508" t="str">
            <v>0,BANASHANKARI BADAVANE,BANASHANKARI BADAVANE,BANASHANKARI BADAVANE,BITTAGOWDANAHALLY</v>
          </cell>
          <cell r="K508" t="str">
            <v>BANASHANKARI BADAVANE</v>
          </cell>
          <cell r="L508">
            <v>1</v>
          </cell>
        </row>
        <row r="509">
          <cell r="E509" t="str">
            <v>GCTP2017</v>
          </cell>
          <cell r="F509" t="str">
            <v>LT7(A) - Temporary Supply (28 days &amp; above renewal)</v>
          </cell>
          <cell r="G509" t="str">
            <v>BILL STOP</v>
          </cell>
          <cell r="H509">
            <v>8</v>
          </cell>
          <cell r="I509" t="str">
            <v>YADUNANDANA GIDDANNA</v>
          </cell>
          <cell r="J509" t="str">
            <v>0,CHANNAPATTANA,0,CHANNAPATTANA,0</v>
          </cell>
          <cell r="K509" t="str">
            <v>0</v>
          </cell>
          <cell r="L509">
            <v>2</v>
          </cell>
        </row>
        <row r="510">
          <cell r="E510" t="str">
            <v>GCTP2018</v>
          </cell>
          <cell r="F510" t="str">
            <v>LT7(A) - Temporary Supply (28 days &amp; above renewal)</v>
          </cell>
          <cell r="G510" t="str">
            <v>BILL STOP</v>
          </cell>
          <cell r="H510">
            <v>8</v>
          </cell>
          <cell r="I510" t="str">
            <v>MAHESH KV S/O VENKATEGOWDA</v>
          </cell>
          <cell r="J510" t="str">
            <v>NA,THATTEKER,HULLENAHALLY,THATTEKER,NA</v>
          </cell>
          <cell r="K510" t="str">
            <v>HULLENAHALLY</v>
          </cell>
          <cell r="L510">
            <v>2</v>
          </cell>
        </row>
        <row r="511">
          <cell r="E511" t="str">
            <v>ANTP2019</v>
          </cell>
          <cell r="F511" t="str">
            <v>LT7(A) - Temporary Supply (28 days &amp; above renewal)</v>
          </cell>
          <cell r="G511" t="str">
            <v>BILL STOP</v>
          </cell>
          <cell r="H511">
            <v>8</v>
          </cell>
          <cell r="I511" t="str">
            <v>SHIVEGOWDA S/O KAALEGOWDA</v>
          </cell>
          <cell r="J511" t="str">
            <v>0,KANDALI,ANACHIHALLY,KANDALI,KANDALI</v>
          </cell>
          <cell r="K511" t="str">
            <v>ANACHIHALLY</v>
          </cell>
          <cell r="L511">
            <v>1</v>
          </cell>
        </row>
        <row r="512">
          <cell r="E512" t="str">
            <v>GCTP2012</v>
          </cell>
          <cell r="F512" t="str">
            <v>LT7(A) - Temporary Supply (28 days &amp; above renewal)</v>
          </cell>
          <cell r="G512" t="str">
            <v>BILL STOP</v>
          </cell>
          <cell r="H512">
            <v>10</v>
          </cell>
          <cell r="I512" t="str">
            <v>SAKAMMA LATE MALLEGOWDA</v>
          </cell>
          <cell r="J512" t="str">
            <v>0,BITTAGOWDANAHALLI,0,BITTAGOWDANAHALLI,0</v>
          </cell>
          <cell r="K512" t="str">
            <v>0</v>
          </cell>
          <cell r="L512">
            <v>1</v>
          </cell>
        </row>
        <row r="513">
          <cell r="E513" t="str">
            <v>GCTP2015</v>
          </cell>
          <cell r="F513" t="str">
            <v>LT7(A) - Temporary Supply (28 days &amp; above renewal)</v>
          </cell>
          <cell r="G513" t="str">
            <v>BILL STOP</v>
          </cell>
          <cell r="H513">
            <v>8</v>
          </cell>
          <cell r="I513" t="str">
            <v>K CHANDRASHEKAR S/O KEMPE GOWDA</v>
          </cell>
          <cell r="J513" t="str">
            <v>0,SANKLAPURA,GANDHINAGARA,SANKLAPURA,SANKLAPURA</v>
          </cell>
          <cell r="K513" t="str">
            <v>GANDHINAGARA</v>
          </cell>
          <cell r="L513">
            <v>2</v>
          </cell>
        </row>
        <row r="514">
          <cell r="E514" t="str">
            <v>GLTP395</v>
          </cell>
          <cell r="F514" t="str">
            <v>LT7(A) - Temporary Supply (28 days &amp; above renewal)</v>
          </cell>
          <cell r="G514" t="str">
            <v>BILL STOP</v>
          </cell>
          <cell r="H514">
            <v>3</v>
          </cell>
          <cell r="I514" t="str">
            <v>MANJULA NAGARAJU R T</v>
          </cell>
          <cell r="J514" t="str">
            <v>0,MANACHANAHALLI,0,MANACHANAHALLI,0</v>
          </cell>
          <cell r="K514" t="str">
            <v>0</v>
          </cell>
          <cell r="L514">
            <v>2</v>
          </cell>
        </row>
        <row r="515">
          <cell r="E515" t="str">
            <v>GLTP396</v>
          </cell>
          <cell r="F515" t="str">
            <v>LT7(A) - Temporary Supply (28 days &amp; above renewal)</v>
          </cell>
          <cell r="G515" t="str">
            <v>BILL STOP</v>
          </cell>
          <cell r="H515">
            <v>8</v>
          </cell>
          <cell r="I515" t="str">
            <v>UMA CHANDREGOWDA</v>
          </cell>
          <cell r="J515" t="str">
            <v>0,ASHOKA NAGARA,0,ASHOKA NAGARA,0</v>
          </cell>
          <cell r="K515" t="str">
            <v>0</v>
          </cell>
          <cell r="L515">
            <v>2</v>
          </cell>
        </row>
        <row r="516">
          <cell r="E516" t="str">
            <v>GLTP398</v>
          </cell>
          <cell r="F516" t="str">
            <v>LT7(A) - Temporary Supply (28 days &amp; above renewal)</v>
          </cell>
          <cell r="G516" t="str">
            <v>BILL STOP</v>
          </cell>
          <cell r="H516">
            <v>10</v>
          </cell>
          <cell r="I516" t="str">
            <v>H C VEDAMURTHY C B CHANDRASHEKAR</v>
          </cell>
          <cell r="J516" t="str">
            <v>0,MANACHANAHALLI,0,MANACHANAHALLI,0</v>
          </cell>
          <cell r="K516" t="str">
            <v>0</v>
          </cell>
          <cell r="L516">
            <v>2</v>
          </cell>
        </row>
        <row r="517">
          <cell r="E517" t="str">
            <v>GLTP399</v>
          </cell>
          <cell r="F517" t="str">
            <v>LT7(A) - Temporary Supply (28 days &amp; above renewal)</v>
          </cell>
          <cell r="G517" t="str">
            <v>BILL STOP</v>
          </cell>
          <cell r="H517">
            <v>8</v>
          </cell>
          <cell r="I517" t="str">
            <v>HARISHA GARAJEGOWDA URFA NAGANNA</v>
          </cell>
          <cell r="J517" t="str">
            <v>0,MANACHANAHALLI BASAVESHWARA NAGARA,0,MANACHANAHALLI BASAVESHWARA NAGARA,0</v>
          </cell>
          <cell r="K517" t="str">
            <v>0</v>
          </cell>
          <cell r="L517">
            <v>2</v>
          </cell>
        </row>
        <row r="518">
          <cell r="E518" t="str">
            <v>GLTP400</v>
          </cell>
          <cell r="F518" t="str">
            <v>LT7(A) - Temporary Supply (28 days &amp; above renewal)</v>
          </cell>
          <cell r="G518" t="str">
            <v>BILL STOP</v>
          </cell>
          <cell r="H518">
            <v>5</v>
          </cell>
          <cell r="I518" t="str">
            <v>RENUKA K K RAVI</v>
          </cell>
          <cell r="J518" t="str">
            <v>0,BASAVESHWARA NAGARA,0,BASAVESHWARA NAGARA,0</v>
          </cell>
          <cell r="K518" t="str">
            <v>0</v>
          </cell>
          <cell r="L518">
            <v>2</v>
          </cell>
        </row>
        <row r="519">
          <cell r="E519" t="str">
            <v>GCTP2028</v>
          </cell>
          <cell r="F519" t="str">
            <v>LT7(A) - Temporary Supply (28 days &amp; above renewal)</v>
          </cell>
          <cell r="G519" t="str">
            <v>BILL STOP</v>
          </cell>
          <cell r="H519">
            <v>12</v>
          </cell>
          <cell r="I519" t="str">
            <v>GOWRAMMA W/O RAAJAMUDI</v>
          </cell>
          <cell r="J519" t="str">
            <v>0,THATTEKERE,HULLENAHALLY,THATTEKERE,NA</v>
          </cell>
          <cell r="K519" t="str">
            <v>HULLENAHALLY</v>
          </cell>
          <cell r="L519">
            <v>1</v>
          </cell>
        </row>
        <row r="520">
          <cell r="E520" t="str">
            <v>GCTP2030</v>
          </cell>
          <cell r="F520" t="str">
            <v>LT7(A) - Temporary Supply (28 days &amp; above renewal)</v>
          </cell>
          <cell r="G520" t="str">
            <v>BILL STOP</v>
          </cell>
          <cell r="H520">
            <v>8</v>
          </cell>
          <cell r="I520" t="str">
            <v>YS SOMASHEKHAR S/O YL SUBBEGOWDA</v>
          </cell>
          <cell r="J520" t="str">
            <v>0,THATTEKERE,BITTAGODANAHALLY,THATTEKERE,NEAR BYPASS</v>
          </cell>
          <cell r="K520" t="str">
            <v>BITTAGODANAHALLY</v>
          </cell>
          <cell r="L520">
            <v>2</v>
          </cell>
        </row>
        <row r="521">
          <cell r="E521" t="str">
            <v>KNTP2032</v>
          </cell>
          <cell r="F521" t="str">
            <v>LT7(A) - Temporary Supply (28 days &amp; above renewal)</v>
          </cell>
          <cell r="G521" t="str">
            <v>BILL STOP</v>
          </cell>
          <cell r="H521">
            <v>8</v>
          </cell>
          <cell r="I521" t="str">
            <v>SAVITHRAMMA W/O YALLAKIGOWDA</v>
          </cell>
          <cell r="J521" t="str">
            <v>NA,KANDHALI,KANDHALI,KANDHALI,NA</v>
          </cell>
          <cell r="K521" t="str">
            <v>KANDHALI</v>
          </cell>
          <cell r="L521">
            <v>1</v>
          </cell>
        </row>
        <row r="522">
          <cell r="E522" t="str">
            <v>HNTP2023</v>
          </cell>
          <cell r="F522" t="str">
            <v>LT7(A) - Temporary Supply (28 days &amp; above renewal)</v>
          </cell>
          <cell r="G522" t="str">
            <v>BILL STOP</v>
          </cell>
          <cell r="H522">
            <v>10</v>
          </cell>
          <cell r="I522" t="str">
            <v>NAGANNA NAJUNDEGOWDA</v>
          </cell>
          <cell r="J522" t="str">
            <v>0,HANUMANATHAPURA,0,HANUMANATHAPURA,0</v>
          </cell>
          <cell r="K522" t="str">
            <v>0</v>
          </cell>
          <cell r="L522">
            <v>1</v>
          </cell>
        </row>
        <row r="523">
          <cell r="E523" t="str">
            <v>GCTP2027</v>
          </cell>
          <cell r="F523" t="str">
            <v>LT7(A) - Temporary Supply (28 days &amp; above renewal)</v>
          </cell>
          <cell r="G523" t="str">
            <v>BILL STOP</v>
          </cell>
          <cell r="H523">
            <v>8</v>
          </cell>
          <cell r="I523" t="str">
            <v>HARISHA BN S/O LATE MANJEGOWDA</v>
          </cell>
          <cell r="J523" t="str">
            <v>0,M. HOSAKOPPALU,M. HOSAKOPPALU,M. HOSAKOPPALU,M. HOSAKOPPALU</v>
          </cell>
          <cell r="K523" t="str">
            <v>M. HOSAKOPPALU</v>
          </cell>
          <cell r="L523">
            <v>2</v>
          </cell>
        </row>
        <row r="524">
          <cell r="E524" t="str">
            <v>GCTP2024</v>
          </cell>
          <cell r="F524" t="str">
            <v>LT7(A) - Temporary Supply (28 days &amp; above renewal)</v>
          </cell>
          <cell r="G524" t="str">
            <v>BILL STOP</v>
          </cell>
          <cell r="H524">
            <v>4</v>
          </cell>
          <cell r="I524" t="str">
            <v>PUTTEGOWDA DT S/OTHIMMEGOWDA</v>
          </cell>
          <cell r="J524" t="str">
            <v>NA,NA,DEVAMMA BADAVANE,NA,NA</v>
          </cell>
          <cell r="K524" t="str">
            <v>DEVAMMA BADAVANE</v>
          </cell>
          <cell r="L524">
            <v>2</v>
          </cell>
        </row>
        <row r="525">
          <cell r="E525" t="str">
            <v>KKGTP2022</v>
          </cell>
          <cell r="F525" t="str">
            <v>LT7(A) - Temporary Supply (28 days &amp; above renewal)</v>
          </cell>
          <cell r="G525" t="str">
            <v>BILL STOP</v>
          </cell>
          <cell r="H525">
            <v>10</v>
          </cell>
          <cell r="I525" t="str">
            <v>MAMATHA W/O YOGESH B M</v>
          </cell>
          <cell r="J525" t="str">
            <v>NA,HANUMANATHAPURA,HANUMANATHAPURA,HANUMANATHAPURA,NA</v>
          </cell>
          <cell r="K525" t="str">
            <v>HANUMANATHAPURA</v>
          </cell>
          <cell r="L525">
            <v>2</v>
          </cell>
        </row>
        <row r="526">
          <cell r="E526" t="str">
            <v>GCTP2034</v>
          </cell>
          <cell r="F526" t="str">
            <v>LT7(A) - Temporary Supply (28 days &amp; above renewal)</v>
          </cell>
          <cell r="G526" t="str">
            <v>BILL STOP</v>
          </cell>
          <cell r="H526">
            <v>4</v>
          </cell>
          <cell r="I526" t="str">
            <v>INDHUMATHI N T W/O SWATHANTRAIAH HS</v>
          </cell>
          <cell r="J526" t="str">
            <v>NA,NA,CHANNAPATANA,NA,NA</v>
          </cell>
          <cell r="K526" t="str">
            <v>CHANNAPATANA</v>
          </cell>
          <cell r="L526">
            <v>1</v>
          </cell>
        </row>
        <row r="527">
          <cell r="E527" t="str">
            <v>GCTP2035</v>
          </cell>
          <cell r="F527" t="str">
            <v>LT7(A) - Temporary Supply (28 days &amp; above renewal)</v>
          </cell>
          <cell r="G527" t="str">
            <v>BILL STOP</v>
          </cell>
          <cell r="H527">
            <v>5</v>
          </cell>
          <cell r="I527" t="str">
            <v>SHRUTHI H M PRAKASH</v>
          </cell>
          <cell r="J527" t="str">
            <v>0,KRISHNA NAGARA,0,KRISHNA NAGARA,0</v>
          </cell>
          <cell r="K527" t="str">
            <v>0</v>
          </cell>
          <cell r="L527">
            <v>2</v>
          </cell>
        </row>
        <row r="528">
          <cell r="E528" t="str">
            <v>GCTP2038</v>
          </cell>
          <cell r="F528" t="str">
            <v>LT7(A) - Temporary Supply (28 days &amp; above renewal)</v>
          </cell>
          <cell r="G528" t="str">
            <v>BILL STOP</v>
          </cell>
          <cell r="H528">
            <v>8</v>
          </cell>
          <cell r="I528" t="str">
            <v>H M MANJUNATHA S/O PANDITHMUNISHILAL</v>
          </cell>
          <cell r="J528" t="str">
            <v>NA,NA,RING ROAD BY PASS,NA,NA</v>
          </cell>
          <cell r="K528" t="str">
            <v>RING ROAD BY PASS</v>
          </cell>
          <cell r="L528">
            <v>2</v>
          </cell>
        </row>
        <row r="529">
          <cell r="E529" t="str">
            <v>GCTP2039</v>
          </cell>
          <cell r="F529" t="str">
            <v>LT7(A) - Temporary Supply (28 days &amp; above renewal)</v>
          </cell>
          <cell r="G529" t="str">
            <v>BILL STOP</v>
          </cell>
          <cell r="H529">
            <v>9</v>
          </cell>
          <cell r="I529" t="str">
            <v>C N ANNEGOWDA S/O NANJEGOWDA</v>
          </cell>
          <cell r="J529" t="str">
            <v>NA,HANUMANATHAPURA,SANKALAPURA,HANUMANATHAPURA,NA</v>
          </cell>
          <cell r="K529" t="str">
            <v>SANKALAPURA</v>
          </cell>
          <cell r="L529">
            <v>1</v>
          </cell>
        </row>
        <row r="530">
          <cell r="E530" t="str">
            <v>KNTP2040</v>
          </cell>
          <cell r="F530" t="str">
            <v>LT7(A) - Temporary Supply (28 days &amp; above renewal)</v>
          </cell>
          <cell r="G530" t="str">
            <v>BILL STOP</v>
          </cell>
          <cell r="H530">
            <v>5</v>
          </cell>
          <cell r="I530" t="str">
            <v>THIMMEGOWDA S/O KALEGOWDA</v>
          </cell>
          <cell r="J530" t="str">
            <v>NA,MANACHANAHALLI,MUDDANAHALLI,MANACHANAHALLI,NA</v>
          </cell>
          <cell r="K530" t="str">
            <v>MUDDANAHALLI</v>
          </cell>
          <cell r="L530">
            <v>1</v>
          </cell>
        </row>
        <row r="531">
          <cell r="E531" t="str">
            <v>MHTP164</v>
          </cell>
          <cell r="F531" t="str">
            <v>LT7(A) - Temporary Supply (28 days &amp; above renewal)</v>
          </cell>
          <cell r="G531" t="str">
            <v>BILL STOP</v>
          </cell>
          <cell r="H531">
            <v>6</v>
          </cell>
          <cell r="I531" t="str">
            <v>GANGADHARA S/O SIDDEGOWDA</v>
          </cell>
          <cell r="J531" t="str">
            <v>0,AMBUGA,AMBUGA,AMBUGA,0</v>
          </cell>
          <cell r="K531" t="str">
            <v>AMBUGA</v>
          </cell>
          <cell r="L531">
            <v>1</v>
          </cell>
        </row>
        <row r="532">
          <cell r="E532" t="str">
            <v>GRTP116</v>
          </cell>
          <cell r="F532" t="str">
            <v>LT7(A) - Temporary Supply (28 days &amp; above renewal)</v>
          </cell>
          <cell r="G532" t="str">
            <v>BILL STOP</v>
          </cell>
          <cell r="H532">
            <v>8</v>
          </cell>
          <cell r="I532" t="str">
            <v>CHANDRASHEKARA S/O HINDEGOWDA</v>
          </cell>
          <cell r="J532" t="str">
            <v>NA,KARALE,DEVIHALLI,KARALE,NA</v>
          </cell>
          <cell r="K532" t="str">
            <v>DEVIHALLI</v>
          </cell>
          <cell r="L532">
            <v>2</v>
          </cell>
        </row>
        <row r="533">
          <cell r="E533" t="str">
            <v>KNTP2042</v>
          </cell>
          <cell r="F533" t="str">
            <v>LT7(A) - Temporary Supply (28 days &amp; above renewal)</v>
          </cell>
          <cell r="G533" t="str">
            <v>BILL STOP</v>
          </cell>
          <cell r="H533">
            <v>8</v>
          </cell>
          <cell r="I533" t="str">
            <v>NAVEENA A N S/O NAJUNDAPPA G</v>
          </cell>
          <cell r="J533" t="str">
            <v>NA,KANDLI,ANNACHINAHALLI,KANDLI,NA</v>
          </cell>
          <cell r="K533" t="str">
            <v>ANNACHINAHALLI</v>
          </cell>
          <cell r="L533">
            <v>1</v>
          </cell>
        </row>
        <row r="534">
          <cell r="E534" t="str">
            <v>HNTP2045</v>
          </cell>
          <cell r="F534" t="str">
            <v>LT7(A) - Temporary Supply (28 days &amp; above renewal)</v>
          </cell>
          <cell r="G534" t="str">
            <v>BILL STOP</v>
          </cell>
          <cell r="H534">
            <v>12</v>
          </cell>
          <cell r="I534" t="str">
            <v>SATHISH K S/O K R DEVEGOWDA</v>
          </cell>
          <cell r="J534" t="str">
            <v>NA,WARD NO 33,THANNERU HALLA,WARD NO 33,NA</v>
          </cell>
          <cell r="K534" t="str">
            <v>THANNERU HALLA</v>
          </cell>
          <cell r="L534">
            <v>2</v>
          </cell>
        </row>
        <row r="535">
          <cell r="E535" t="str">
            <v>GCTP2046</v>
          </cell>
          <cell r="F535" t="str">
            <v>LT7(A) - Temporary Supply (28 days &amp; above renewal)</v>
          </cell>
          <cell r="G535" t="str">
            <v>BILL STOP</v>
          </cell>
          <cell r="H535">
            <v>8</v>
          </cell>
          <cell r="I535" t="str">
            <v>PUTTASWAMY S/O RAJEGOWDA</v>
          </cell>
          <cell r="J535" t="str">
            <v>NA,WARD NO 35,BOMMANAYAKANAHALLI,WARD NO 35,NA</v>
          </cell>
          <cell r="K535" t="str">
            <v>BOMMANAYAKANAHALLI</v>
          </cell>
          <cell r="L535">
            <v>2</v>
          </cell>
        </row>
        <row r="536">
          <cell r="E536" t="str">
            <v>HNTP2047</v>
          </cell>
          <cell r="F536" t="str">
            <v>LT7(A) - Temporary Supply (28 days &amp; above renewal)</v>
          </cell>
          <cell r="G536" t="str">
            <v>BILL STOP</v>
          </cell>
          <cell r="H536">
            <v>8</v>
          </cell>
          <cell r="I536" t="str">
            <v>DM RAVI S/O MANJEGOWDA</v>
          </cell>
          <cell r="J536" t="str">
            <v>NA,HANUMANTHAPURA,TATTEKERE,HANUMANTHAPURA,NA</v>
          </cell>
          <cell r="K536" t="str">
            <v>TATTEKERE</v>
          </cell>
          <cell r="L536">
            <v>2</v>
          </cell>
        </row>
        <row r="537">
          <cell r="E537" t="str">
            <v>GCTP2049</v>
          </cell>
          <cell r="F537" t="str">
            <v>LT7(A) - Temporary Supply (28 days &amp; above renewal)</v>
          </cell>
          <cell r="G537" t="str">
            <v>BILL STOP</v>
          </cell>
          <cell r="H537">
            <v>9</v>
          </cell>
          <cell r="I537" t="str">
            <v>GK SRINIVASRAV S/O LATE KRISHNEGOWDA</v>
          </cell>
          <cell r="J537" t="str">
            <v>NA,NA,K HOSAKOPPALU,NA,NA</v>
          </cell>
          <cell r="K537" t="str">
            <v>K HOSAKOPPALU</v>
          </cell>
          <cell r="L537">
            <v>2</v>
          </cell>
        </row>
        <row r="538">
          <cell r="E538" t="str">
            <v>GCTP2050</v>
          </cell>
          <cell r="F538" t="str">
            <v>LT7(A) - Temporary Supply (28 days &amp; above renewal)</v>
          </cell>
          <cell r="G538" t="str">
            <v>BILL STOP</v>
          </cell>
          <cell r="H538">
            <v>8</v>
          </cell>
          <cell r="I538" t="str">
            <v>NEELAMMA W/O LATE KUMAR</v>
          </cell>
          <cell r="J538" t="str">
            <v>NA,NA,CHNNAPATANA,NA,NA</v>
          </cell>
          <cell r="K538" t="str">
            <v>CHNNAPATANA</v>
          </cell>
          <cell r="L538">
            <v>2</v>
          </cell>
        </row>
        <row r="539">
          <cell r="E539" t="str">
            <v>GCTP2052</v>
          </cell>
          <cell r="F539" t="str">
            <v>LT7(A) - Temporary Supply (28 days &amp; above renewal)</v>
          </cell>
          <cell r="G539" t="str">
            <v>BILL STOP</v>
          </cell>
          <cell r="H539">
            <v>8</v>
          </cell>
          <cell r="I539" t="str">
            <v>H L RANGASWAMY S/O LAKKASHEETY</v>
          </cell>
          <cell r="J539" t="str">
            <v>NA,HANUMANTHAPURA,NAGATHAVALLI,HANUMANTHAPURA,NA</v>
          </cell>
          <cell r="K539" t="str">
            <v>NAGATHAVALLI</v>
          </cell>
          <cell r="L539">
            <v>3</v>
          </cell>
        </row>
        <row r="540">
          <cell r="E540" t="str">
            <v>GCTP2053</v>
          </cell>
          <cell r="F540" t="str">
            <v>LT7(A) - Temporary Supply (28 days &amp; above renewal)</v>
          </cell>
          <cell r="G540" t="str">
            <v>BILL STOP</v>
          </cell>
          <cell r="H540">
            <v>8</v>
          </cell>
          <cell r="I540" t="str">
            <v>H S DINESHA S/O SANNASWAMY</v>
          </cell>
          <cell r="J540" t="str">
            <v>NA,M HOSAKOPPALU,M HOSAKOPPALU,M HOSAKOPPALU,NA</v>
          </cell>
          <cell r="K540" t="str">
            <v>M HOSAKOPPALU</v>
          </cell>
          <cell r="L540">
            <v>1</v>
          </cell>
        </row>
        <row r="541">
          <cell r="E541" t="str">
            <v>KKGTP2055</v>
          </cell>
          <cell r="F541" t="str">
            <v>LT7(A) - Temporary Supply (28 days &amp; above renewal)</v>
          </cell>
          <cell r="G541" t="str">
            <v>BILL STOP</v>
          </cell>
          <cell r="H541">
            <v>8</v>
          </cell>
          <cell r="I541" t="str">
            <v>SHAKTHI KUMAR K S/O KARTHIK R</v>
          </cell>
          <cell r="J541" t="str">
            <v>0,THATTEKERE,SANKALAPURA,THATTEKERE,SANKALAPURA</v>
          </cell>
          <cell r="K541" t="str">
            <v>SANKALAPURA</v>
          </cell>
          <cell r="L541">
            <v>2</v>
          </cell>
        </row>
        <row r="542">
          <cell r="E542" t="str">
            <v>GCTP2057</v>
          </cell>
          <cell r="F542" t="str">
            <v>LT7(A) - Temporary Supply (28 days &amp; above renewal)</v>
          </cell>
          <cell r="G542" t="str">
            <v>BILL STOP</v>
          </cell>
          <cell r="H542">
            <v>9</v>
          </cell>
          <cell r="I542" t="str">
            <v>PAVANA KUMAR K L S/O LAKSHMANAGOWDA</v>
          </cell>
          <cell r="J542" t="str">
            <v>NA,HANUMANATHAPURA,SANKALAPURA,HANUMANATHAPURA,NA</v>
          </cell>
          <cell r="K542" t="str">
            <v>SANKALAPURA</v>
          </cell>
          <cell r="L542">
            <v>2</v>
          </cell>
        </row>
        <row r="543">
          <cell r="E543" t="str">
            <v>GRTP115</v>
          </cell>
          <cell r="F543" t="str">
            <v>LT7(A) - Temporary Supply (28 days &amp; above renewal)</v>
          </cell>
          <cell r="G543" t="str">
            <v>BILL STOP</v>
          </cell>
          <cell r="H543">
            <v>12</v>
          </cell>
          <cell r="I543" t="str">
            <v>SANANDAMMA W/O M THIMME GOWDA</v>
          </cell>
          <cell r="J543" t="str">
            <v>0,ANKAPURA,KURADBAREV KAVALU,ANKAPURA,ANKAPURA</v>
          </cell>
          <cell r="K543" t="str">
            <v>KURADBAREV KAVALU</v>
          </cell>
          <cell r="L543">
            <v>2</v>
          </cell>
        </row>
        <row r="544">
          <cell r="E544" t="str">
            <v>GCTP2059</v>
          </cell>
          <cell r="F544" t="str">
            <v>LT7(A) - Temporary Supply (28 days &amp; above renewal)</v>
          </cell>
          <cell r="G544" t="str">
            <v>BILL STOP</v>
          </cell>
          <cell r="H544">
            <v>12</v>
          </cell>
          <cell r="I544" t="str">
            <v>PUSHPA W/O KUMAR</v>
          </cell>
          <cell r="J544" t="str">
            <v>NA,BITTAGOWDANAHALLY,BITTAGOWDANAHALLY,BITTAGOWDANAHALLY,NA</v>
          </cell>
          <cell r="K544" t="str">
            <v>BITTAGOWDANAHALLY</v>
          </cell>
          <cell r="L544">
            <v>2</v>
          </cell>
        </row>
        <row r="545">
          <cell r="E545" t="str">
            <v>GCTP2060</v>
          </cell>
          <cell r="F545" t="str">
            <v>LT7(A) - Temporary Supply (28 days &amp; above renewal)</v>
          </cell>
          <cell r="G545" t="str">
            <v>BILL STOP</v>
          </cell>
          <cell r="H545">
            <v>8</v>
          </cell>
          <cell r="I545" t="str">
            <v>HEMATHA S R S/O N J RUDRASWAMY</v>
          </cell>
          <cell r="J545" t="str">
            <v>NA,NARIHALLI,NARIHALLI,NARIHALLI,NA</v>
          </cell>
          <cell r="K545" t="str">
            <v>NARIHALLI</v>
          </cell>
          <cell r="L545">
            <v>2</v>
          </cell>
        </row>
        <row r="546">
          <cell r="E546" t="str">
            <v>GCTP2062</v>
          </cell>
          <cell r="F546" t="str">
            <v>LT7(A) - Temporary Supply (28 days &amp; above renewal)</v>
          </cell>
          <cell r="G546" t="str">
            <v>BILL STOP</v>
          </cell>
          <cell r="H546">
            <v>11</v>
          </cell>
          <cell r="I546" t="str">
            <v xml:space="preserve">DARK FOREST FURNITURE COMPANY </v>
          </cell>
          <cell r="J546" t="str">
            <v>NA,K I A D B M HOSAKOPPALU,K I A D B  M HOSAKOPPALU,K I A D B M HOSAKOPPALU,NA</v>
          </cell>
          <cell r="K546" t="str">
            <v>K I A D B  M HOSAKOPPALU</v>
          </cell>
          <cell r="L546">
            <v>3</v>
          </cell>
        </row>
        <row r="547">
          <cell r="E547" t="str">
            <v>GLTP401</v>
          </cell>
          <cell r="F547" t="str">
            <v>LT7(A) - Temporary Supply (28 days &amp; above renewal)</v>
          </cell>
          <cell r="G547" t="str">
            <v>BILL STOP</v>
          </cell>
          <cell r="H547">
            <v>8</v>
          </cell>
          <cell r="I547" t="str">
            <v>THIMMEGOWDA S/O RANGEGOWDA</v>
          </cell>
          <cell r="J547" t="str">
            <v>NA,MANACHANAHALLI,BASAVESHWARA NAGARA MANCHANAHALLI,MANACHANAHALLI,NA</v>
          </cell>
          <cell r="K547" t="str">
            <v>BASAVESHWARA NAGARA MANCHANAHALLI</v>
          </cell>
          <cell r="L547">
            <v>2</v>
          </cell>
        </row>
        <row r="548">
          <cell r="E548" t="str">
            <v>GLTP402</v>
          </cell>
          <cell r="F548" t="str">
            <v>LT7(A) - Temporary Supply (28 days &amp; above renewal)</v>
          </cell>
          <cell r="G548" t="str">
            <v>BILL STOP</v>
          </cell>
          <cell r="H548">
            <v>8</v>
          </cell>
          <cell r="I548" t="str">
            <v>PUTTASWAMY J P PUTTAIAHA</v>
          </cell>
          <cell r="J548" t="str">
            <v>NA,MANACHANAHALLI,BASAVESHWARA EXTENSION,MANACHANAHALLI,NA</v>
          </cell>
          <cell r="K548" t="str">
            <v>BASAVESHWARA EXTENSION</v>
          </cell>
          <cell r="L548">
            <v>3</v>
          </cell>
        </row>
        <row r="549">
          <cell r="E549" t="str">
            <v>GLTP403</v>
          </cell>
          <cell r="F549" t="str">
            <v>LT7(A) - Temporary Supply (28 days &amp; above renewal)</v>
          </cell>
          <cell r="G549" t="str">
            <v>BILL STOP</v>
          </cell>
          <cell r="H549">
            <v>8</v>
          </cell>
          <cell r="I549" t="str">
            <v>ASHOK G B S/O BASAVARAJAPPA</v>
          </cell>
          <cell r="J549" t="str">
            <v>NA,MANACHANAHALLI,BASAVESHWARA NAGARA,MANACHANAHALLI,NA</v>
          </cell>
          <cell r="K549" t="str">
            <v>BASAVESHWARA NAGARA</v>
          </cell>
          <cell r="L549">
            <v>2</v>
          </cell>
        </row>
        <row r="550">
          <cell r="E550" t="str">
            <v>GLTP404</v>
          </cell>
          <cell r="F550" t="str">
            <v>LT7(A) - Temporary Supply (28 days &amp; above renewal)</v>
          </cell>
          <cell r="G550" t="str">
            <v>BILL STOP</v>
          </cell>
          <cell r="H550">
            <v>5</v>
          </cell>
          <cell r="I550" t="str">
            <v>PRATHIBHA H G W/O NAGESH C T</v>
          </cell>
          <cell r="J550" t="str">
            <v>NA,KANDLI,DEVARAYAPATTANA,KANDLI,NA</v>
          </cell>
          <cell r="K550" t="str">
            <v>DEVARAYAPATTANA</v>
          </cell>
          <cell r="L550">
            <v>2</v>
          </cell>
        </row>
        <row r="551">
          <cell r="E551" t="str">
            <v>GCTP2063</v>
          </cell>
          <cell r="F551" t="str">
            <v>LT7(A) - Temporary Supply (28 days &amp; above renewal)</v>
          </cell>
          <cell r="G551" t="str">
            <v>BILL STOP</v>
          </cell>
          <cell r="H551">
            <v>4</v>
          </cell>
          <cell r="I551" t="str">
            <v>C R RAMESH S/O LATE C M RANGEGOWDA</v>
          </cell>
          <cell r="J551" t="str">
            <v>NA,CHANNAPATTANA,CHANNAPATTANA,CHANNAPATTANA,NA</v>
          </cell>
          <cell r="K551" t="str">
            <v>CHANNAPATTANA</v>
          </cell>
          <cell r="L551">
            <v>2</v>
          </cell>
        </row>
        <row r="552">
          <cell r="E552" t="str">
            <v>GCTP2064</v>
          </cell>
          <cell r="F552" t="str">
            <v>LT7(A) - Temporary Supply (28 days &amp; above renewal)</v>
          </cell>
          <cell r="G552" t="str">
            <v>BILL STOP</v>
          </cell>
          <cell r="H552">
            <v>8</v>
          </cell>
          <cell r="I552" t="str">
            <v>PAPANNA S/O SHAKHUNAIAH</v>
          </cell>
          <cell r="J552" t="str">
            <v>NA,NA,CHANNAPATANA,NA,NA</v>
          </cell>
          <cell r="K552" t="str">
            <v>CHANNAPATANA</v>
          </cell>
          <cell r="L552">
            <v>1</v>
          </cell>
        </row>
        <row r="553">
          <cell r="E553" t="str">
            <v>GCTP2066</v>
          </cell>
          <cell r="F553" t="str">
            <v>LT7(A) - Temporary Supply (28 days &amp; above renewal)</v>
          </cell>
          <cell r="G553" t="str">
            <v>BILL STOP</v>
          </cell>
          <cell r="H553">
            <v>8</v>
          </cell>
          <cell r="I553" t="str">
            <v>KAVITHA M K SHIVASHANKAR G N</v>
          </cell>
          <cell r="J553" t="str">
            <v>NA,WARD NO 34,CHANNAPATTANA,WARD NO 34,NA</v>
          </cell>
          <cell r="K553" t="str">
            <v>CHANNAPATTANA</v>
          </cell>
          <cell r="L553">
            <v>1</v>
          </cell>
        </row>
        <row r="554">
          <cell r="E554" t="str">
            <v>GCTP2068</v>
          </cell>
          <cell r="F554" t="str">
            <v>LT7(A) - Temporary Supply (28 days &amp; above renewal)</v>
          </cell>
          <cell r="G554" t="str">
            <v>BILL STOP</v>
          </cell>
          <cell r="H554">
            <v>8</v>
          </cell>
          <cell r="I554" t="str">
            <v>NAGAMMA K T W/O KRISHNEGOWDA</v>
          </cell>
          <cell r="J554" t="str">
            <v>NA,SAMUDRAVALLI H N PURA ROAD,SAMUDRAVALLI H N PURA ROAD,SAMUDRAVALLI H N PURA ROAD,NA</v>
          </cell>
          <cell r="K554" t="str">
            <v>SAMUDRAVALLI H N PURA ROAD</v>
          </cell>
          <cell r="L554">
            <v>1</v>
          </cell>
        </row>
        <row r="555">
          <cell r="E555" t="str">
            <v>GCTP2069</v>
          </cell>
          <cell r="F555" t="str">
            <v>LT7(A) - Temporary Supply (28 days &amp; above renewal)</v>
          </cell>
          <cell r="G555" t="str">
            <v>BILL STOP</v>
          </cell>
          <cell r="H555">
            <v>8</v>
          </cell>
          <cell r="I555" t="str">
            <v>RAJEGOWDA S/O SIDDEGOWDA</v>
          </cell>
          <cell r="J555" t="str">
            <v>NA,K HOSAKOPPALU,K HOSAKOPPALU,K HOSAKOPPALU,NA</v>
          </cell>
          <cell r="K555" t="str">
            <v>K HOSAKOPPALU</v>
          </cell>
          <cell r="L555">
            <v>1</v>
          </cell>
        </row>
        <row r="556">
          <cell r="E556" t="str">
            <v>GCTP2070</v>
          </cell>
          <cell r="F556" t="str">
            <v>LT7(A) - Temporary Supply (28 days &amp; above renewal)</v>
          </cell>
          <cell r="G556" t="str">
            <v>BILL STOP</v>
          </cell>
          <cell r="H556">
            <v>9</v>
          </cell>
          <cell r="I556" t="str">
            <v>CHANDANA S/O DEVARAJU</v>
          </cell>
          <cell r="J556" t="str">
            <v>0,CHANNAPATTANA,GHANDHI NAGARA,CHANNAPATTANA,CHANNAPATTANA</v>
          </cell>
          <cell r="K556" t="str">
            <v>GHANDHI NAGARA</v>
          </cell>
          <cell r="L556">
            <v>2</v>
          </cell>
        </row>
        <row r="557">
          <cell r="E557" t="str">
            <v>KKGTP2071</v>
          </cell>
          <cell r="F557" t="str">
            <v>LT7(A) - Temporary Supply (28 days &amp; above renewal)</v>
          </cell>
          <cell r="G557" t="str">
            <v>BILL STOP</v>
          </cell>
          <cell r="H557">
            <v>8</v>
          </cell>
          <cell r="I557" t="str">
            <v>RAVI T K S/O KRISHNEGOWDA</v>
          </cell>
          <cell r="J557" t="str">
            <v>NA,KOKKANAGATTA,KOKKANAGATTA,KOKKANAGATTA,NA</v>
          </cell>
          <cell r="K557" t="str">
            <v>KOKKANAGATTA</v>
          </cell>
          <cell r="L557">
            <v>2</v>
          </cell>
        </row>
        <row r="558">
          <cell r="E558" t="str">
            <v>HNTP2072</v>
          </cell>
          <cell r="F558" t="str">
            <v>LT7(A) - Temporary Supply (28 days &amp; above renewal)</v>
          </cell>
          <cell r="G558" t="str">
            <v>BILL STOP</v>
          </cell>
          <cell r="H558">
            <v>12</v>
          </cell>
          <cell r="I558" t="str">
            <v>SURESHA S/O BHEMEGOWDA</v>
          </cell>
          <cell r="J558" t="str">
            <v>0,THATTEKERE,NAARIHALLY,THATTEKERE,NAARIHALLY</v>
          </cell>
          <cell r="K558" t="str">
            <v>NAARIHALLY</v>
          </cell>
          <cell r="L558">
            <v>1</v>
          </cell>
        </row>
        <row r="559">
          <cell r="E559" t="str">
            <v>GCTP2073</v>
          </cell>
          <cell r="F559" t="str">
            <v>LT7(A) - Temporary Supply (28 days &amp; above renewal)</v>
          </cell>
          <cell r="G559" t="str">
            <v>BILL STOP</v>
          </cell>
          <cell r="H559">
            <v>8</v>
          </cell>
          <cell r="I559" t="str">
            <v>NAGARAJU S/O DEVARAJEGOWDA</v>
          </cell>
          <cell r="J559" t="str">
            <v>0,CAHANNAPATTANA,CAHANNAPATTANA,CAHANNAPATTANA,CAHANNAPATTANA</v>
          </cell>
          <cell r="K559" t="str">
            <v>CAHANNAPATTANA</v>
          </cell>
          <cell r="L559">
            <v>2</v>
          </cell>
        </row>
        <row r="560">
          <cell r="E560" t="str">
            <v>GCTP2074</v>
          </cell>
          <cell r="F560" t="str">
            <v>LT7(A) - Temporary Supply (28 days &amp; above renewal)</v>
          </cell>
          <cell r="G560" t="str">
            <v>BILL STOP</v>
          </cell>
          <cell r="H560">
            <v>10</v>
          </cell>
          <cell r="I560" t="str">
            <v>AJAY M V S/O VENKATESH M S</v>
          </cell>
          <cell r="J560" t="str">
            <v>NA,HOSAKOPPALU,HOSAKOPPALU,HOSAKOPPALU,NA</v>
          </cell>
          <cell r="K560" t="str">
            <v>HOSAKOPPALU</v>
          </cell>
          <cell r="L560">
            <v>3</v>
          </cell>
        </row>
        <row r="561">
          <cell r="E561" t="str">
            <v>HNTP2075</v>
          </cell>
          <cell r="F561" t="str">
            <v>LT7(A) - Temporary Supply (28 days &amp; above renewal)</v>
          </cell>
          <cell r="G561" t="str">
            <v>BILL STOP</v>
          </cell>
          <cell r="H561">
            <v>10</v>
          </cell>
          <cell r="I561" t="str">
            <v>PUTTASWAMYGOWDA S/O RAJEGOWDA</v>
          </cell>
          <cell r="J561" t="str">
            <v>NA,HANUMANATHAPURA,HANUMANATHAPURA,HANUMANATHAPURA,NA</v>
          </cell>
          <cell r="K561" t="str">
            <v>HANUMANATHAPURA</v>
          </cell>
          <cell r="L561">
            <v>1</v>
          </cell>
        </row>
        <row r="562">
          <cell r="E562" t="str">
            <v>HNTP2076</v>
          </cell>
          <cell r="F562" t="str">
            <v>LT7(A) - Temporary Supply (28 days &amp; above renewal)</v>
          </cell>
          <cell r="G562" t="str">
            <v>BILL STOP</v>
          </cell>
          <cell r="H562">
            <v>10</v>
          </cell>
          <cell r="I562" t="str">
            <v>SHRINIVAS S/O RAMEGOWDA</v>
          </cell>
          <cell r="J562" t="str">
            <v>NA,HANUMANTHAPURA,HANUMANTHAPURA,HANUMANTHAPURA,NA</v>
          </cell>
          <cell r="K562" t="str">
            <v>HANUMANTHAPURA</v>
          </cell>
          <cell r="L562">
            <v>1</v>
          </cell>
        </row>
        <row r="563">
          <cell r="E563" t="str">
            <v>GCTP2077</v>
          </cell>
          <cell r="F563" t="str">
            <v>LT7(A) - Temporary Supply (28 days &amp; above renewal)</v>
          </cell>
          <cell r="G563" t="str">
            <v>BILL STOP</v>
          </cell>
          <cell r="H563">
            <v>8</v>
          </cell>
          <cell r="I563" t="str">
            <v>CHIKKAMMA W/O RANGAIAH</v>
          </cell>
          <cell r="J563" t="str">
            <v>NA,CHANNAPATTANA,CHANNAPATTANA,CHANNAPATTANA,NA</v>
          </cell>
          <cell r="K563" t="str">
            <v>CHANNAPATTANA</v>
          </cell>
          <cell r="L563">
            <v>2</v>
          </cell>
        </row>
        <row r="564">
          <cell r="E564" t="str">
            <v>GCTP2079</v>
          </cell>
          <cell r="F564" t="str">
            <v>LT7(A) - Temporary Supply (28 days &amp; above renewal)</v>
          </cell>
          <cell r="G564" t="str">
            <v>BILL STOP</v>
          </cell>
          <cell r="H564">
            <v>8</v>
          </cell>
          <cell r="I564" t="str">
            <v>MEENAKSHI W/O T KANTHARAJU</v>
          </cell>
          <cell r="J564" t="str">
            <v>NA,CHANNAPATTANA,CHANNAPATTANA,CHANNAPATTANA,NA</v>
          </cell>
          <cell r="K564" t="str">
            <v>CHANNAPATTANA</v>
          </cell>
          <cell r="L564">
            <v>1</v>
          </cell>
        </row>
        <row r="565">
          <cell r="E565" t="str">
            <v>GCTP2078</v>
          </cell>
          <cell r="F565" t="str">
            <v>LT7(A) - Temporary Supply (28 days &amp; above renewal)</v>
          </cell>
          <cell r="G565" t="str">
            <v>BILL STOP</v>
          </cell>
          <cell r="H565">
            <v>8</v>
          </cell>
          <cell r="I565" t="str">
            <v>B SRIDHAR S/O BASAPPA</v>
          </cell>
          <cell r="J565" t="str">
            <v>NA,K I A D B INDUSTRIAL AREA HASSAN,K I A D B INDUSTRIAL AREA HASSAN,K I A D B INDUSTRIAL AREA HASSAN,NA</v>
          </cell>
          <cell r="K565" t="str">
            <v>K I A D B INDUSTRIAL AREA HASSAN</v>
          </cell>
          <cell r="L565">
            <v>3</v>
          </cell>
        </row>
        <row r="566">
          <cell r="E566" t="str">
            <v>KNTP2080</v>
          </cell>
          <cell r="F566" t="str">
            <v>LT7(A) - Temporary Supply (28 days &amp; above renewal)</v>
          </cell>
          <cell r="G566" t="str">
            <v>BILL STOP</v>
          </cell>
          <cell r="H566">
            <v>13</v>
          </cell>
          <cell r="I566" t="str">
            <v>ANITHA K T W/O HEMANTH KUMAR</v>
          </cell>
          <cell r="J566" t="str">
            <v>NA,THIMMANAHALLI,THIMMANAHALLI,THIMMANAHALLI,NA</v>
          </cell>
          <cell r="K566" t="str">
            <v>THIMMANAHALLI</v>
          </cell>
          <cell r="L566">
            <v>2</v>
          </cell>
        </row>
        <row r="567">
          <cell r="E567" t="str">
            <v>GCTP2081</v>
          </cell>
          <cell r="F567" t="str">
            <v>LT7(A) - Temporary Supply (28 days &amp; above renewal)</v>
          </cell>
          <cell r="G567" t="str">
            <v>BILL STOP</v>
          </cell>
          <cell r="H567">
            <v>8</v>
          </cell>
          <cell r="I567" t="str">
            <v>D BALAN S/O DAMODHARAN</v>
          </cell>
          <cell r="J567" t="str">
            <v>NA,CHANNAPATTANA BY PASS  ROAD,CHANNAPATTANA BY PASS ROAD,CHANNAPATTANA BY PASS  ROAD,NA</v>
          </cell>
          <cell r="K567" t="str">
            <v>CHANNAPATTANA BY PASS ROAD</v>
          </cell>
          <cell r="L567">
            <v>1</v>
          </cell>
        </row>
        <row r="568">
          <cell r="E568" t="str">
            <v>HNTP2082</v>
          </cell>
          <cell r="F568" t="str">
            <v>LT7(A) - Temporary Supply (28 days &amp; above renewal)</v>
          </cell>
          <cell r="G568" t="str">
            <v>BILL STOP</v>
          </cell>
          <cell r="H568">
            <v>10</v>
          </cell>
          <cell r="I568" t="str">
            <v>LEELAVATHI J D W/O MANJEGOWDA</v>
          </cell>
          <cell r="J568" t="str">
            <v>NA,HANUMANATHAPURA,HANUMANATHAPURA,HANUMANATHAPURA,NA</v>
          </cell>
          <cell r="K568" t="str">
            <v>HANUMANATHAPURA</v>
          </cell>
          <cell r="L568">
            <v>1</v>
          </cell>
        </row>
        <row r="569">
          <cell r="E569" t="str">
            <v>GCTP2083</v>
          </cell>
          <cell r="F569" t="str">
            <v>LT7(A) - Temporary Supply (28 days &amp; above renewal)</v>
          </cell>
          <cell r="G569" t="str">
            <v>BILL STOP</v>
          </cell>
          <cell r="H569">
            <v>8</v>
          </cell>
          <cell r="I569" t="str">
            <v>H C GIRISHA S/O CHANNAKESHAVAGOWDA</v>
          </cell>
          <cell r="J569" t="str">
            <v>NA,BITTAGOWDANAHALLI,BITTAGOWDANAHALLI,BITTAGOWDANAHALLI,NA</v>
          </cell>
          <cell r="K569" t="str">
            <v>BITTAGOWDANAHALLI</v>
          </cell>
          <cell r="L569">
            <v>2</v>
          </cell>
        </row>
        <row r="570">
          <cell r="E570" t="str">
            <v>GCTP2084</v>
          </cell>
          <cell r="F570" t="str">
            <v>LT7(A) - Temporary Supply (28 days &amp; above renewal)</v>
          </cell>
          <cell r="G570" t="str">
            <v>BILL STOP</v>
          </cell>
          <cell r="H570">
            <v>9</v>
          </cell>
          <cell r="I570" t="str">
            <v>INDRAMMA A R W/O R LAKSHMANA</v>
          </cell>
          <cell r="J570" t="str">
            <v>NA,NA,SAKALAPURA,NA,NA</v>
          </cell>
          <cell r="K570" t="str">
            <v>SAKALAPURA</v>
          </cell>
          <cell r="L570">
            <v>2</v>
          </cell>
        </row>
        <row r="571">
          <cell r="E571" t="str">
            <v>GCTP2085</v>
          </cell>
          <cell r="F571" t="str">
            <v>LT7(A) - Temporary Supply (28 days &amp; above renewal)</v>
          </cell>
          <cell r="G571" t="str">
            <v>BILL STOP</v>
          </cell>
          <cell r="H571">
            <v>8</v>
          </cell>
          <cell r="I571" t="str">
            <v>SHUBHA P W/O PURUSHOTTAM</v>
          </cell>
          <cell r="J571" t="str">
            <v>0,THATTEKERE,SANKALAPURA,THATTEKERE,SANKALAPURA</v>
          </cell>
          <cell r="K571" t="str">
            <v>SANKALAPURA</v>
          </cell>
          <cell r="L571">
            <v>2</v>
          </cell>
        </row>
        <row r="572">
          <cell r="E572" t="str">
            <v>GCTP2088</v>
          </cell>
          <cell r="F572" t="str">
            <v>LT7(A) - Temporary Supply (28 days &amp; above renewal)</v>
          </cell>
          <cell r="G572" t="str">
            <v>BILL STOP</v>
          </cell>
          <cell r="H572">
            <v>8</v>
          </cell>
          <cell r="I572" t="str">
            <v>CHANDRAKALA W/O CHENNAIAH</v>
          </cell>
          <cell r="J572" t="str">
            <v>0,THATTEKERE,BITTAGODANAHALLY,THATTEKERE,BITTAGODANAHALLY</v>
          </cell>
          <cell r="K572" t="str">
            <v>BITTAGODANAHALLY</v>
          </cell>
          <cell r="L572">
            <v>2</v>
          </cell>
        </row>
        <row r="573">
          <cell r="E573" t="str">
            <v>GCTP2087</v>
          </cell>
          <cell r="F573" t="str">
            <v>LT7(A) - Temporary Supply (28 days &amp; above renewal)</v>
          </cell>
          <cell r="G573" t="str">
            <v>BILL STOP</v>
          </cell>
          <cell r="H573">
            <v>8</v>
          </cell>
          <cell r="I573" t="str">
            <v>KAVYAKUMAR W/O PRADEEP</v>
          </cell>
          <cell r="J573" t="str">
            <v>NA,NA,BITTAGOWDANAHALLY,NA,NA</v>
          </cell>
          <cell r="K573" t="str">
            <v>BITTAGOWDANAHALLY</v>
          </cell>
          <cell r="L573">
            <v>2</v>
          </cell>
        </row>
        <row r="574">
          <cell r="E574" t="str">
            <v>GCTP2086</v>
          </cell>
          <cell r="F574" t="str">
            <v>LT7(A) - Temporary Supply (28 days &amp; above renewal)</v>
          </cell>
          <cell r="G574" t="str">
            <v>BILL STOP</v>
          </cell>
          <cell r="H574">
            <v>8</v>
          </cell>
          <cell r="I574" t="str">
            <v>BR ULLAS S/O RANGASWAMY BJ</v>
          </cell>
          <cell r="J574" t="str">
            <v>0,BITTAGODANAHALLY,BANASHANKARI BADAVANE,BITTAGODANAHALLY,BITTAGODANAHALLY</v>
          </cell>
          <cell r="K574" t="str">
            <v>BANASHANKARI BADAVANE</v>
          </cell>
          <cell r="L574">
            <v>3</v>
          </cell>
        </row>
        <row r="575">
          <cell r="E575" t="str">
            <v>GCTP2089</v>
          </cell>
          <cell r="F575" t="str">
            <v>LT7(A) - Temporary Supply (28 days &amp; above renewal)</v>
          </cell>
          <cell r="G575" t="str">
            <v>BILL STOP</v>
          </cell>
          <cell r="H575">
            <v>4</v>
          </cell>
          <cell r="I575" t="str">
            <v>JAVAREGOWDA S/O LATE NANJEGOWDA</v>
          </cell>
          <cell r="J575" t="str">
            <v>NA,NA,K HOSAKOPPALU,NA,NA</v>
          </cell>
          <cell r="K575" t="str">
            <v>K HOSAKOPPALU</v>
          </cell>
          <cell r="L575">
            <v>2</v>
          </cell>
        </row>
        <row r="576">
          <cell r="E576" t="str">
            <v>GCTP2090</v>
          </cell>
          <cell r="F576" t="str">
            <v>LT7(A) - Temporary Supply (28 days &amp; above renewal)</v>
          </cell>
          <cell r="G576" t="str">
            <v>BILL STOP</v>
          </cell>
          <cell r="H576">
            <v>3</v>
          </cell>
          <cell r="I576" t="str">
            <v>VIJAY KUMAR S/O RAAJEGOWDA</v>
          </cell>
          <cell r="J576" t="str">
            <v>0,THATTEKERE,BITTAGODANAHALLY,THATTEKERE,BITTAGODANAHALLY</v>
          </cell>
          <cell r="K576" t="str">
            <v>BITTAGODANAHALLY</v>
          </cell>
          <cell r="L576">
            <v>1</v>
          </cell>
        </row>
        <row r="577">
          <cell r="E577" t="str">
            <v>GCTP2091</v>
          </cell>
          <cell r="F577" t="str">
            <v>LT7(A) - Temporary Supply (28 days &amp; above renewal)</v>
          </cell>
          <cell r="G577" t="str">
            <v>BILL STOP</v>
          </cell>
          <cell r="H577">
            <v>9</v>
          </cell>
          <cell r="I577" t="str">
            <v>RANJITH CJ S/O GANGARAJU</v>
          </cell>
          <cell r="J577" t="str">
            <v>NA,NA,SANKALAPURA,NA,NA</v>
          </cell>
          <cell r="K577" t="str">
            <v>SANKALAPURA</v>
          </cell>
          <cell r="L577">
            <v>1</v>
          </cell>
        </row>
        <row r="578">
          <cell r="E578" t="str">
            <v>KKGTP2092</v>
          </cell>
          <cell r="F578" t="str">
            <v>LT7(A) - Temporary Supply (28 days &amp; above renewal)</v>
          </cell>
          <cell r="G578" t="str">
            <v>BILL STOP</v>
          </cell>
          <cell r="H578">
            <v>8</v>
          </cell>
          <cell r="I578" t="str">
            <v>GEETHA H M W/O NINGARAJU</v>
          </cell>
          <cell r="J578" t="str">
            <v>NA,S THATTEKERE,S THATTEKERE,S THATTEKERE,NA</v>
          </cell>
          <cell r="K578" t="str">
            <v>S THATTEKERE</v>
          </cell>
          <cell r="L578">
            <v>2</v>
          </cell>
        </row>
        <row r="579">
          <cell r="E579" t="str">
            <v>GCTP2093</v>
          </cell>
          <cell r="F579" t="str">
            <v>LT7(A) - Temporary Supply (28 days &amp; above renewal)</v>
          </cell>
          <cell r="G579" t="str">
            <v>BILL STOP</v>
          </cell>
          <cell r="H579">
            <v>8</v>
          </cell>
          <cell r="I579" t="str">
            <v>KUMAR  H D S/O DODDEGOWDA</v>
          </cell>
          <cell r="J579" t="str">
            <v>NA,CHANNAPTTANA,CHANNAPATTANA,CHANNAPTTANA,NA</v>
          </cell>
          <cell r="K579" t="str">
            <v>CHANNAPATTANA</v>
          </cell>
          <cell r="L579">
            <v>2</v>
          </cell>
        </row>
        <row r="580">
          <cell r="E580" t="str">
            <v>GCTP2094</v>
          </cell>
          <cell r="F580" t="str">
            <v>LT7(A) - Temporary Supply (28 days &amp; above renewal)</v>
          </cell>
          <cell r="G580" t="str">
            <v>BILL STOP</v>
          </cell>
          <cell r="H580">
            <v>9</v>
          </cell>
          <cell r="I580" t="str">
            <v>SHIVEGOWDA S/O BOREGOWDA</v>
          </cell>
          <cell r="J580" t="str">
            <v>0,THATTEKERE,SANKALAPURA,THATTEKERE,SANKALAAPURA</v>
          </cell>
          <cell r="K580" t="str">
            <v>SANKALAPURA</v>
          </cell>
          <cell r="L580">
            <v>2</v>
          </cell>
        </row>
        <row r="581">
          <cell r="E581" t="str">
            <v>KNTP2095</v>
          </cell>
          <cell r="F581" t="str">
            <v>LT7(A) - Temporary Supply (28 days &amp; above renewal)</v>
          </cell>
          <cell r="G581" t="str">
            <v>BILL STOP</v>
          </cell>
          <cell r="H581">
            <v>8</v>
          </cell>
          <cell r="I581" t="str">
            <v>RATHANAMMA W/O KENCHEGOWDA</v>
          </cell>
          <cell r="J581" t="str">
            <v>NA,ANACHIHALLI KANDLI,ANACHIHALLI KANDLI,ANACHIHALLI KANDLI,NA</v>
          </cell>
          <cell r="K581" t="str">
            <v>ANACHIHALLI KANDLI</v>
          </cell>
          <cell r="L581">
            <v>2</v>
          </cell>
        </row>
        <row r="582">
          <cell r="E582" t="str">
            <v>MHTP170</v>
          </cell>
          <cell r="F582" t="str">
            <v>LT7(A) - Temporary Supply (28 days &amp; above renewal)</v>
          </cell>
          <cell r="G582" t="str">
            <v>BILL STOP</v>
          </cell>
          <cell r="H582">
            <v>5</v>
          </cell>
          <cell r="I582" t="str">
            <v>RAMEGOWDA S/O DODDANANAJEGOWDA</v>
          </cell>
          <cell r="J582" t="str">
            <v>NA,KANCHANAYAKANAHALLI,KANCHANAYAKANAHALLI,KANCHANAYAKANAHALLI,NA</v>
          </cell>
          <cell r="K582" t="str">
            <v>KANCHANAYAKANAHALLI</v>
          </cell>
          <cell r="L582">
            <v>1</v>
          </cell>
        </row>
        <row r="583">
          <cell r="E583" t="str">
            <v>MHTP172</v>
          </cell>
          <cell r="F583" t="str">
            <v>LT7(A) - Temporary Supply (28 days &amp; above renewal)</v>
          </cell>
          <cell r="G583" t="str">
            <v>BILL STOP</v>
          </cell>
          <cell r="H583">
            <v>6</v>
          </cell>
          <cell r="I583" t="str">
            <v>SHANTHA W/O P RADHA KRISHNA</v>
          </cell>
          <cell r="J583" t="str">
            <v>0,AMBUGA,AMBUGA,AMBUGA,AMBUGA</v>
          </cell>
          <cell r="K583" t="str">
            <v>AMBUGA</v>
          </cell>
          <cell r="L583">
            <v>1</v>
          </cell>
        </row>
        <row r="584">
          <cell r="E584" t="str">
            <v>MHTP166</v>
          </cell>
          <cell r="F584" t="str">
            <v>LT7(A) - Temporary Supply (28 days &amp; above renewal)</v>
          </cell>
          <cell r="G584" t="str">
            <v>BILL STOP</v>
          </cell>
          <cell r="H584">
            <v>3</v>
          </cell>
          <cell r="I584" t="str">
            <v>N D POORANIMA W/O H M ANANTHA</v>
          </cell>
          <cell r="J584" t="str">
            <v>NA,KOWSHIKA,KANACHANAHALLI,KOWSHIKA,NA</v>
          </cell>
          <cell r="K584" t="str">
            <v>KANACHANAHALLI</v>
          </cell>
          <cell r="L584">
            <v>2</v>
          </cell>
        </row>
        <row r="585">
          <cell r="E585" t="str">
            <v>MHTP167</v>
          </cell>
          <cell r="F585" t="str">
            <v>LT7(A) - Temporary Supply (28 days &amp; above renewal)</v>
          </cell>
          <cell r="G585" t="str">
            <v>BILL STOP</v>
          </cell>
          <cell r="H585">
            <v>8</v>
          </cell>
          <cell r="I585" t="str">
            <v>JAYALAKSHMI W/O CHANDREGOWDA</v>
          </cell>
          <cell r="J585" t="str">
            <v>NA,AMBUGA,KOTHAGODANAHALLI,AMBUGA,NA</v>
          </cell>
          <cell r="K585" t="str">
            <v>KOTHAGODANAHALLI</v>
          </cell>
          <cell r="L585">
            <v>1</v>
          </cell>
        </row>
        <row r="586">
          <cell r="E586" t="str">
            <v>MHTP168</v>
          </cell>
          <cell r="F586" t="str">
            <v>LT7(A) - Temporary Supply (28 days &amp; above renewal)</v>
          </cell>
          <cell r="G586" t="str">
            <v>BILL STOP</v>
          </cell>
          <cell r="H586">
            <v>11</v>
          </cell>
          <cell r="I586" t="str">
            <v>H D SURESH S/O DEVARAJU</v>
          </cell>
          <cell r="J586" t="str">
            <v>NA,KOWSHIKA,KANACHANAHALLI,KOWSHIKA,NA</v>
          </cell>
          <cell r="K586" t="str">
            <v>KANACHANAHALLI</v>
          </cell>
          <cell r="L586">
            <v>1</v>
          </cell>
        </row>
        <row r="587">
          <cell r="E587" t="str">
            <v>MHTP169</v>
          </cell>
          <cell r="F587" t="str">
            <v>LT7(A) - Temporary Supply (28 days &amp; above renewal)</v>
          </cell>
          <cell r="G587" t="str">
            <v>BILL STOP</v>
          </cell>
          <cell r="H587">
            <v>9</v>
          </cell>
          <cell r="I587" t="str">
            <v>MOHAN KUMAR T S S/O SUBRAMANYA</v>
          </cell>
          <cell r="J587" t="str">
            <v>NA,KOWSHIKA,KANACHANAHALLI,KOWSHIKA,NA</v>
          </cell>
          <cell r="K587" t="str">
            <v>KANACHANAHALLI</v>
          </cell>
          <cell r="L587">
            <v>2</v>
          </cell>
        </row>
        <row r="588">
          <cell r="E588" t="str">
            <v>GLTP405</v>
          </cell>
          <cell r="F588" t="str">
            <v>LT7(A) - Temporary Supply (28 days &amp; above renewal)</v>
          </cell>
          <cell r="G588" t="str">
            <v>BILL STOP</v>
          </cell>
          <cell r="H588">
            <v>8</v>
          </cell>
          <cell r="I588" t="str">
            <v>ASHOK KUMAR M G S/O LATE M SIDDAPPA</v>
          </cell>
          <cell r="J588" t="str">
            <v>NA,BASAVESHWARA NAGARA,BASAVESHWARA NAGARA,BASAVESHWARA NAGARA,NA</v>
          </cell>
          <cell r="K588" t="str">
            <v>BASAVESHWARA NAGARA</v>
          </cell>
          <cell r="L588">
            <v>1</v>
          </cell>
        </row>
        <row r="589">
          <cell r="E589" t="str">
            <v>GLTP408</v>
          </cell>
          <cell r="F589" t="str">
            <v>LT7(A) - Temporary Supply (28 days &amp; above renewal)</v>
          </cell>
          <cell r="G589" t="str">
            <v>BILL STOP</v>
          </cell>
          <cell r="H589">
            <v>5</v>
          </cell>
          <cell r="I589" t="str">
            <v>YOGEGOWDA S/O VENKATEGOWDA</v>
          </cell>
          <cell r="J589" t="str">
            <v>NA,GUDDENAHALLI ASHOKA NAGARA,GUDDENAHALLI ASHOKA NAGARA,GUDDENAHALLI ASHOKA NAGARA,NA</v>
          </cell>
          <cell r="K589" t="str">
            <v>GUDDENAHALLI ASHOKA NAGARA</v>
          </cell>
          <cell r="L589">
            <v>2</v>
          </cell>
        </row>
        <row r="590">
          <cell r="E590" t="str">
            <v>GLTP409</v>
          </cell>
          <cell r="F590" t="str">
            <v>LT7(A) - Temporary Supply (28 days &amp; above renewal)</v>
          </cell>
          <cell r="G590" t="str">
            <v>BILL STOP</v>
          </cell>
          <cell r="H590">
            <v>8</v>
          </cell>
          <cell r="I590" t="str">
            <v>KOMALA W/O VEERASHETTY</v>
          </cell>
          <cell r="J590" t="str">
            <v>NA,MANACHANAHALLI,BASAVESHHWARA NAGARA MANACHANAHALLI,MANACHANAHALLI,NA</v>
          </cell>
          <cell r="K590" t="str">
            <v>BASAVESHHWARA NAGARA MANACHANAHALLI</v>
          </cell>
          <cell r="L590">
            <v>2</v>
          </cell>
        </row>
        <row r="591">
          <cell r="E591" t="str">
            <v>GLTP410</v>
          </cell>
          <cell r="F591" t="str">
            <v>LT7(A) - Temporary Supply (28 days &amp; above renewal)</v>
          </cell>
          <cell r="G591" t="str">
            <v>BILL STOP</v>
          </cell>
          <cell r="H591">
            <v>5</v>
          </cell>
          <cell r="I591" t="str">
            <v>PALAKSHA S/O PAPEGOWDA</v>
          </cell>
          <cell r="J591" t="str">
            <v>NA,GUDDENAHALLI,GUDDENAHALLI,GUDDENAHALLI,NA</v>
          </cell>
          <cell r="K591" t="str">
            <v>GUDDENAHALLI</v>
          </cell>
          <cell r="L591">
            <v>2</v>
          </cell>
        </row>
        <row r="592">
          <cell r="E592" t="str">
            <v>GLTP411</v>
          </cell>
          <cell r="F592" t="str">
            <v>LT7(A) - Temporary Supply (28 days &amp; above renewal)</v>
          </cell>
          <cell r="G592" t="str">
            <v>BILL STOP</v>
          </cell>
          <cell r="H592">
            <v>4</v>
          </cell>
          <cell r="I592" t="str">
            <v>P SAVITHA W/O H V NAGESH</v>
          </cell>
          <cell r="J592" t="str">
            <v>NA,BASAVESHWARA NAGARA,BASAVAESHWARA NAGARA,BASAVESHWARA NAGARA,NA</v>
          </cell>
          <cell r="K592" t="str">
            <v>BASAVAESHWARA NAGARA</v>
          </cell>
          <cell r="L592">
            <v>2</v>
          </cell>
        </row>
        <row r="593">
          <cell r="E593" t="str">
            <v>GRTP118</v>
          </cell>
          <cell r="F593" t="str">
            <v>LT7(A) - Temporary Supply (28 days &amp; above renewal)</v>
          </cell>
          <cell r="G593" t="str">
            <v>BILL STOP</v>
          </cell>
          <cell r="H593">
            <v>5</v>
          </cell>
          <cell r="I593" t="str">
            <v>M R VENKATESHA S/O M Y RAJU</v>
          </cell>
          <cell r="J593" t="str">
            <v>0,GORUR,GORUR,GORUR,GORUR</v>
          </cell>
          <cell r="K593" t="str">
            <v>GORUR</v>
          </cell>
          <cell r="L593">
            <v>1</v>
          </cell>
        </row>
        <row r="594">
          <cell r="E594" t="str">
            <v>GCTP2098</v>
          </cell>
          <cell r="F594" t="str">
            <v>LT7(A) - Temporary Supply (28 days &amp; above renewal)</v>
          </cell>
          <cell r="G594" t="str">
            <v>BILL STOP</v>
          </cell>
          <cell r="H594">
            <v>8</v>
          </cell>
          <cell r="I594" t="str">
            <v>MN PUSHPHA W/O BASAVARAJU</v>
          </cell>
          <cell r="J594" t="str">
            <v>NA,NA,CHANNAPATANA,NA,NA</v>
          </cell>
          <cell r="K594" t="str">
            <v>CHANNAPATANA</v>
          </cell>
          <cell r="L594">
            <v>1</v>
          </cell>
        </row>
        <row r="595">
          <cell r="E595" t="str">
            <v>GCTP2099</v>
          </cell>
          <cell r="F595" t="str">
            <v>LT7(A) - Temporary Supply (28 days &amp; above renewal)</v>
          </cell>
          <cell r="G595" t="str">
            <v>BILL STOP</v>
          </cell>
          <cell r="H595">
            <v>4</v>
          </cell>
          <cell r="I595" t="str">
            <v>SWATHI W/O YATHISHKUMAR</v>
          </cell>
          <cell r="J595" t="str">
            <v>NA,NA,BOMMANAYAKANAHALLY,NA,NA</v>
          </cell>
          <cell r="K595" t="str">
            <v>BOMMANAYAKANAHALLY</v>
          </cell>
          <cell r="L595">
            <v>2</v>
          </cell>
        </row>
        <row r="596">
          <cell r="E596" t="str">
            <v>GCTP2100</v>
          </cell>
          <cell r="F596" t="str">
            <v>LT7(A) - Temporary Supply (28 days &amp; above renewal)</v>
          </cell>
          <cell r="G596" t="str">
            <v>BILL STOP</v>
          </cell>
          <cell r="H596">
            <v>4</v>
          </cell>
          <cell r="I596" t="str">
            <v>KALAVATHI W/O CHOUDEGOWDA</v>
          </cell>
          <cell r="J596" t="str">
            <v>NA,NA,BITTAGOWDANAHALLY,NA,NA</v>
          </cell>
          <cell r="K596" t="str">
            <v>BITTAGOWDANAHALLY</v>
          </cell>
          <cell r="L596">
            <v>1</v>
          </cell>
        </row>
        <row r="597">
          <cell r="E597" t="str">
            <v>KNTP2102</v>
          </cell>
          <cell r="F597" t="str">
            <v>LT7(A) - Temporary Supply (28 days &amp; above renewal)</v>
          </cell>
          <cell r="G597" t="str">
            <v>BILL STOP</v>
          </cell>
          <cell r="H597">
            <v>15</v>
          </cell>
          <cell r="I597" t="str">
            <v>POORNENDRA Y P S/O PRAKASHA</v>
          </cell>
          <cell r="J597" t="str">
            <v>NA,DEVARAYAPATTANA,DEVARAYAPATTANA,DEVARAYAPATTANA,NA</v>
          </cell>
          <cell r="K597" t="str">
            <v>DEVARAYAPATTANA</v>
          </cell>
          <cell r="L597">
            <v>2</v>
          </cell>
        </row>
        <row r="598">
          <cell r="E598" t="str">
            <v>GCTP2103</v>
          </cell>
          <cell r="F598" t="str">
            <v>LT7(A) - Temporary Supply (28 days &amp; above renewal)</v>
          </cell>
          <cell r="G598" t="str">
            <v>BILL STOP</v>
          </cell>
          <cell r="H598">
            <v>9</v>
          </cell>
          <cell r="I598" t="str">
            <v>H K RAVI KUMAR S/O H N KALEGOWDA</v>
          </cell>
          <cell r="J598" t="str">
            <v>NA,SANKALAPURA,SANKALAPURA,SANKALAPURA,NA</v>
          </cell>
          <cell r="K598" t="str">
            <v>SANKALAPURA</v>
          </cell>
          <cell r="L598">
            <v>3</v>
          </cell>
        </row>
        <row r="599">
          <cell r="E599" t="str">
            <v>GCTP2104</v>
          </cell>
          <cell r="F599" t="str">
            <v>LT7(A) - Temporary Supply (28 days &amp; above renewal)</v>
          </cell>
          <cell r="G599" t="str">
            <v>BILL STOP</v>
          </cell>
          <cell r="H599">
            <v>4</v>
          </cell>
          <cell r="I599" t="str">
            <v>SAVITHA BJ W/O H HUCCHEGOWDA</v>
          </cell>
          <cell r="J599" t="str">
            <v>0,CHANNAPATTANA,DEVAMMA BADAVANE,CHANNAPATTANA,CHANNAPATTANA</v>
          </cell>
          <cell r="K599" t="str">
            <v>DEVAMMA BADAVANE</v>
          </cell>
          <cell r="L599">
            <v>2</v>
          </cell>
        </row>
        <row r="600">
          <cell r="E600" t="str">
            <v>GCTP2105</v>
          </cell>
          <cell r="F600" t="str">
            <v>LT7(A) - Temporary Supply (28 days &amp; above renewal)</v>
          </cell>
          <cell r="G600" t="str">
            <v>BILL STOP</v>
          </cell>
          <cell r="H600">
            <v>9</v>
          </cell>
          <cell r="I600" t="str">
            <v>ARACHANA K W/O GIRIRAJA</v>
          </cell>
          <cell r="J600" t="str">
            <v>NA,SANAKALAPURA,SANKALAPURA,SANAKALAPURA,NA</v>
          </cell>
          <cell r="K600" t="str">
            <v>SANKALAPURA</v>
          </cell>
          <cell r="L600">
            <v>1</v>
          </cell>
        </row>
        <row r="601">
          <cell r="E601" t="str">
            <v>KNTP2106</v>
          </cell>
          <cell r="F601" t="str">
            <v>LT7(A) - Temporary Supply (28 days &amp; above renewal)</v>
          </cell>
          <cell r="G601" t="str">
            <v>BILL STOP</v>
          </cell>
          <cell r="H601">
            <v>16</v>
          </cell>
          <cell r="I601" t="str">
            <v>ASHOKA S/O VIRAJEGOWDA</v>
          </cell>
          <cell r="J601" t="str">
            <v>NA,KANDLI,UPPALLI,KANDLI,NA</v>
          </cell>
          <cell r="K601" t="str">
            <v>UPPALLI</v>
          </cell>
          <cell r="L601">
            <v>1</v>
          </cell>
        </row>
        <row r="602">
          <cell r="E602" t="str">
            <v>HNTP2108</v>
          </cell>
          <cell r="F602" t="str">
            <v>LT7(A) - Temporary Supply (28 days &amp; above renewal)</v>
          </cell>
          <cell r="G602" t="str">
            <v>BILL STOP</v>
          </cell>
          <cell r="H602">
            <v>12</v>
          </cell>
          <cell r="I602" t="str">
            <v>MOHANKUMAR S J S/O JAGADEESHA</v>
          </cell>
          <cell r="J602" t="str">
            <v>NA,CHIKKAMANDIGANAHALLI,CHIKKAMANDIGANAHALLI,CHIKKAMANDIGANAHALLI,NA</v>
          </cell>
          <cell r="K602" t="str">
            <v>CHIKKAMANDIGANAHALLI</v>
          </cell>
          <cell r="L602">
            <v>2</v>
          </cell>
        </row>
        <row r="603">
          <cell r="E603" t="str">
            <v>GCTP2109</v>
          </cell>
          <cell r="F603" t="str">
            <v>LT7(A) - Temporary Supply (28 days &amp; above renewal)</v>
          </cell>
          <cell r="G603" t="str">
            <v>BILL STOP</v>
          </cell>
          <cell r="H603">
            <v>8</v>
          </cell>
          <cell r="I603" t="str">
            <v>CHANDREGOWDA S/O LAKSHMEGOWDA</v>
          </cell>
          <cell r="J603" t="str">
            <v>NA,BOMMANAYAKANAHALLI,BOMMANAYAKANAHALLI,BOMMANAYAKANAHALLI,NA</v>
          </cell>
          <cell r="K603" t="str">
            <v>BOMMANAYAKANAHALLI</v>
          </cell>
          <cell r="L603">
            <v>1</v>
          </cell>
        </row>
        <row r="604">
          <cell r="E604" t="str">
            <v>GCTP2110</v>
          </cell>
          <cell r="F604" t="str">
            <v>LT7(A) - Temporary Supply (28 days &amp; above renewal)</v>
          </cell>
          <cell r="G604" t="str">
            <v>BILL STOP</v>
          </cell>
          <cell r="H604">
            <v>9</v>
          </cell>
          <cell r="I604" t="str">
            <v>CHANDRAKALA MG S/O JAGADEESH MB</v>
          </cell>
          <cell r="J604" t="str">
            <v>0,CHANNAPATTANA,DEVAMMA BADAVANE,CHANNAPATTANA,CHANNAPATTANA</v>
          </cell>
          <cell r="K604" t="str">
            <v>DEVAMMA BADAVANE</v>
          </cell>
          <cell r="L604">
            <v>2</v>
          </cell>
        </row>
        <row r="605">
          <cell r="E605" t="str">
            <v>GCTP2111</v>
          </cell>
          <cell r="F605" t="str">
            <v>LT7(A) - Temporary Supply (28 days &amp; above renewal)</v>
          </cell>
          <cell r="G605" t="str">
            <v>BILL STOP</v>
          </cell>
          <cell r="H605">
            <v>9</v>
          </cell>
          <cell r="I605" t="str">
            <v>HANUMANTHEGOWDA S/O SAGANEGOWDA</v>
          </cell>
          <cell r="J605" t="str">
            <v>NA,GANDHI NAGARA MAIN ROAD SANAKALAPURA,GANDHI NAGARA MAIN ROAD SANAKALAPURA,GANDHI NAGARA MAIN ROAD SANAKALAPURA,NA</v>
          </cell>
          <cell r="K605" t="str">
            <v>GANDHI NAGARA MAIN ROAD SANAKALAPURA</v>
          </cell>
          <cell r="L605">
            <v>2</v>
          </cell>
        </row>
        <row r="606">
          <cell r="E606" t="str">
            <v>GCTP2112</v>
          </cell>
          <cell r="F606" t="str">
            <v>LT7(A) - Temporary Supply (28 days &amp; above renewal)</v>
          </cell>
          <cell r="G606" t="str">
            <v>BILL STOP</v>
          </cell>
          <cell r="H606">
            <v>8</v>
          </cell>
          <cell r="I606" t="str">
            <v>HN BOREGOWDA S/O LATE NINGEGOWDA</v>
          </cell>
          <cell r="J606" t="str">
            <v>NA,NA,M HOSAKOPPALU,NA,NA</v>
          </cell>
          <cell r="K606" t="str">
            <v>M HOSAKOPPALU</v>
          </cell>
          <cell r="L606">
            <v>2</v>
          </cell>
        </row>
        <row r="607">
          <cell r="E607" t="str">
            <v>GCTP2115</v>
          </cell>
          <cell r="F607" t="str">
            <v>LT7(A) - Temporary Supply (28 days &amp; above renewal)</v>
          </cell>
          <cell r="G607" t="str">
            <v>BILL STOP</v>
          </cell>
          <cell r="H607">
            <v>12</v>
          </cell>
          <cell r="I607" t="str">
            <v>RANGASWAMY S/O LATE GIRIGOWDA</v>
          </cell>
          <cell r="J607" t="str">
            <v>0,BITTAGODANAHALLY,BITTAGODANAHALLY,BITTAGODANAHALLY,BITTAGODANAHALLY</v>
          </cell>
          <cell r="K607" t="str">
            <v>BITTAGODANAHALLY</v>
          </cell>
          <cell r="L607">
            <v>2</v>
          </cell>
        </row>
        <row r="608">
          <cell r="E608" t="str">
            <v>GCTP2116</v>
          </cell>
          <cell r="F608" t="str">
            <v>LT7(A) - Temporary Supply (28 days &amp; above renewal)</v>
          </cell>
          <cell r="G608" t="str">
            <v>BILL STOP</v>
          </cell>
          <cell r="H608">
            <v>8</v>
          </cell>
          <cell r="I608" t="str">
            <v>ROOPA P W/O KRISHNEGOWDA</v>
          </cell>
          <cell r="J608" t="str">
            <v>NA,NA,CHANNAPATNA,NA,NA</v>
          </cell>
          <cell r="K608" t="str">
            <v>CHANNAPATNA</v>
          </cell>
          <cell r="L608">
            <v>2</v>
          </cell>
        </row>
        <row r="609">
          <cell r="E609" t="str">
            <v>GCTP2117</v>
          </cell>
          <cell r="F609" t="str">
            <v>LT7(A) - Temporary Supply (28 days &amp; above renewal)</v>
          </cell>
          <cell r="G609" t="str">
            <v>BILL STOP</v>
          </cell>
          <cell r="H609">
            <v>8</v>
          </cell>
          <cell r="I609" t="str">
            <v>LATHA W/O SURESH</v>
          </cell>
          <cell r="J609" t="str">
            <v>NA,CHANNAPATTANA,CHANNAPATTANA,CHANNAPATTANA,NA</v>
          </cell>
          <cell r="K609" t="str">
            <v>CHANNAPATTANA</v>
          </cell>
          <cell r="L609">
            <v>1</v>
          </cell>
        </row>
        <row r="610">
          <cell r="E610" t="str">
            <v>GLTP413</v>
          </cell>
          <cell r="F610" t="str">
            <v>LT7(A) - Temporary Supply (28 days &amp; above renewal)</v>
          </cell>
          <cell r="G610" t="str">
            <v>BILL STOP</v>
          </cell>
          <cell r="H610">
            <v>8</v>
          </cell>
          <cell r="I610" t="str">
            <v>NAGESHA M S S/O SHANMUKHAYYA</v>
          </cell>
          <cell r="J610" t="str">
            <v>NA,MANACHANAHALLI ,MANACHANAHALLI BASAVESHWARA NAGARA HASSAN,MANACHANAHALLI ,NA</v>
          </cell>
          <cell r="K610" t="str">
            <v>MANACHANAHALLI BASAVESHWARA NAGARA HASSAN</v>
          </cell>
          <cell r="L610">
            <v>2</v>
          </cell>
        </row>
        <row r="611">
          <cell r="E611" t="str">
            <v>GLTP414</v>
          </cell>
          <cell r="F611" t="str">
            <v>LT7(A) - Temporary Supply (28 days &amp; above renewal)</v>
          </cell>
          <cell r="G611" t="str">
            <v>BILL STOP</v>
          </cell>
          <cell r="H611">
            <v>5</v>
          </cell>
          <cell r="I611" t="str">
            <v>H K RAMESH S/O LATE H R KRISHNAMURTHY</v>
          </cell>
          <cell r="J611" t="str">
            <v>NA,HANDINAKERE MANACHANAHALLI,HANDINAKERE MANACHANAHALLI,HANDINAKERE MANACHANAHALLI,NA</v>
          </cell>
          <cell r="K611" t="str">
            <v>HANDINAKERE MANACHANAHALLI</v>
          </cell>
          <cell r="L611">
            <v>1</v>
          </cell>
        </row>
        <row r="612">
          <cell r="E612" t="str">
            <v>GLTP415</v>
          </cell>
          <cell r="F612" t="str">
            <v>LT7(A) - Temporary Supply (28 days &amp; above renewal)</v>
          </cell>
          <cell r="G612" t="str">
            <v>BILL STOP</v>
          </cell>
          <cell r="H612">
            <v>5</v>
          </cell>
          <cell r="I612" t="str">
            <v>DEVEGOWDA S/O THIMMEGOWDA</v>
          </cell>
          <cell r="J612" t="str">
            <v>NA,UDDURU,UDDURU,UDDURU,NA</v>
          </cell>
          <cell r="K612" t="str">
            <v>UDDURU</v>
          </cell>
          <cell r="L612">
            <v>1</v>
          </cell>
        </row>
        <row r="613">
          <cell r="E613" t="str">
            <v>GLTP416</v>
          </cell>
          <cell r="F613" t="str">
            <v>LT7(A) - Temporary Supply (28 days &amp; above renewal)</v>
          </cell>
          <cell r="G613" t="str">
            <v>BILL STOP</v>
          </cell>
          <cell r="H613">
            <v>11</v>
          </cell>
          <cell r="I613" t="str">
            <v>MALATHI A W/O RAVIKUMAR</v>
          </cell>
          <cell r="J613" t="str">
            <v>NA,HOOVINAHALLIKAVALU,HOOVINAHALLIKAVALU,HOOVINAHALLIKAVALU,NA</v>
          </cell>
          <cell r="K613" t="str">
            <v>HOOVINAHALLIKAVALU</v>
          </cell>
          <cell r="L613">
            <v>2</v>
          </cell>
        </row>
        <row r="614">
          <cell r="E614" t="str">
            <v>GLTP412</v>
          </cell>
          <cell r="F614" t="str">
            <v>LT7(A) - Temporary Supply (28 days &amp; above renewal)</v>
          </cell>
          <cell r="G614" t="str">
            <v>BILL STOP</v>
          </cell>
          <cell r="H614">
            <v>8</v>
          </cell>
          <cell r="I614" t="str">
            <v>PRAVEEN  H R S/O RATHANARAJU H P</v>
          </cell>
          <cell r="J614" t="str">
            <v>NA,MANACHANAHALLI,MANACHANAHALLI,MANACHANAHALLI,NA</v>
          </cell>
          <cell r="K614" t="str">
            <v>MANACHANAHALLI</v>
          </cell>
          <cell r="L614">
            <v>2</v>
          </cell>
        </row>
        <row r="615">
          <cell r="E615" t="str">
            <v>GCTP2118</v>
          </cell>
          <cell r="F615" t="str">
            <v>LT7(A) - Temporary Supply (28 days &amp; above renewal)</v>
          </cell>
          <cell r="G615" t="str">
            <v>BILL STOP</v>
          </cell>
          <cell r="H615">
            <v>8</v>
          </cell>
          <cell r="I615" t="str">
            <v>SWAMY GOWDA S/O HONNE GOWDA</v>
          </cell>
          <cell r="J615" t="str">
            <v>0,SAMUDRAVALLI,SAMUDRAVALLI,SAMUDRAVALLI,SAMUDRAVALLI</v>
          </cell>
          <cell r="K615" t="str">
            <v>SAMUDRAVALLI</v>
          </cell>
          <cell r="L615">
            <v>2</v>
          </cell>
        </row>
        <row r="616">
          <cell r="E616" t="str">
            <v>GCTP2119</v>
          </cell>
          <cell r="F616" t="str">
            <v>LT7(A) - Temporary Supply (28 days &amp; above renewal)</v>
          </cell>
          <cell r="G616" t="str">
            <v>BILL STOP</v>
          </cell>
          <cell r="H616">
            <v>4</v>
          </cell>
          <cell r="I616" t="str">
            <v>H T YOGESH S/O THAMMEGOWDA</v>
          </cell>
          <cell r="J616" t="str">
            <v>NA,CHANNAPATTANA,CHANNAPATTANA,CHANNAPATTANA,NA</v>
          </cell>
          <cell r="K616" t="str">
            <v>CHANNAPATTANA</v>
          </cell>
          <cell r="L616">
            <v>2</v>
          </cell>
        </row>
        <row r="617">
          <cell r="E617" t="str">
            <v>GCTP2120</v>
          </cell>
          <cell r="F617" t="str">
            <v>LT7(A) - Temporary Supply (28 days &amp; above renewal)</v>
          </cell>
          <cell r="G617" t="str">
            <v>BILL STOP</v>
          </cell>
          <cell r="H617">
            <v>9</v>
          </cell>
          <cell r="I617" t="str">
            <v>MAMATHA G R W/O DINESH</v>
          </cell>
          <cell r="J617" t="str">
            <v>NA,CHANNAPATTANA,CHANNAPATTANA,CHANNAPATTANA,NA</v>
          </cell>
          <cell r="K617" t="str">
            <v>CHANNAPATTANA</v>
          </cell>
          <cell r="L617">
            <v>1</v>
          </cell>
        </row>
        <row r="618">
          <cell r="E618" t="str">
            <v>GCTP2122</v>
          </cell>
          <cell r="F618" t="str">
            <v>LT7(A) - Temporary Supply (28 days &amp; above renewal)</v>
          </cell>
          <cell r="G618" t="str">
            <v>BILL STOP</v>
          </cell>
          <cell r="H618">
            <v>4</v>
          </cell>
          <cell r="I618" t="str">
            <v>DAYAMANI W/O RANGEGOWDA</v>
          </cell>
          <cell r="J618" t="str">
            <v>NA,CHANNAPATTANA,CHANNAPATTANA,CHANNAPATTANA,NA</v>
          </cell>
          <cell r="K618" t="str">
            <v>CHANNAPATTANA</v>
          </cell>
          <cell r="L618">
            <v>2</v>
          </cell>
        </row>
        <row r="619">
          <cell r="E619" t="str">
            <v>HNTP2123</v>
          </cell>
          <cell r="F619" t="str">
            <v>LT7(A) - Temporary Supply (28 days &amp; above renewal)</v>
          </cell>
          <cell r="G619" t="str">
            <v>BILL STOP</v>
          </cell>
          <cell r="H619">
            <v>12</v>
          </cell>
          <cell r="I619" t="str">
            <v>K SUMALATHA W/O DINESH KA</v>
          </cell>
          <cell r="J619" t="str">
            <v>NA,NA,S THATTEKERE,NA,NA</v>
          </cell>
          <cell r="K619" t="str">
            <v>S THATTEKERE</v>
          </cell>
          <cell r="L619">
            <v>2</v>
          </cell>
        </row>
        <row r="620">
          <cell r="E620" t="str">
            <v>HNTP2124</v>
          </cell>
          <cell r="F620" t="str">
            <v>LT7(A) - Temporary Supply (28 days &amp; above renewal)</v>
          </cell>
          <cell r="G620" t="str">
            <v>BILL STOP</v>
          </cell>
          <cell r="H620">
            <v>13</v>
          </cell>
          <cell r="I620" t="str">
            <v>MANJAPPAGOWDA S/O LATE SIDDEGOWDA</v>
          </cell>
          <cell r="J620" t="str">
            <v>NA,HALUVAGILU,HALUVAGILU,HALUVAGILU,NA</v>
          </cell>
          <cell r="K620" t="str">
            <v>HALUVAGILU</v>
          </cell>
          <cell r="L620">
            <v>1</v>
          </cell>
        </row>
        <row r="621">
          <cell r="E621" t="str">
            <v>GCTP2126</v>
          </cell>
          <cell r="F621" t="str">
            <v>LT7(A) - Temporary Supply (28 days &amp; above renewal)</v>
          </cell>
          <cell r="G621" t="str">
            <v>BILL STOP</v>
          </cell>
          <cell r="H621">
            <v>9</v>
          </cell>
          <cell r="I621" t="str">
            <v>T THIMMEGOWDA S/O D THIMMEGOWDA</v>
          </cell>
          <cell r="J621" t="str">
            <v>NA,BOMMANAYAKANAHALLI,BOMMANAYAKANAHALLI,BOMMANAYAKANAHALLI,NA</v>
          </cell>
          <cell r="K621" t="str">
            <v>BOMMANAYAKANAHALLI</v>
          </cell>
          <cell r="L621">
            <v>2</v>
          </cell>
        </row>
        <row r="622">
          <cell r="E622" t="str">
            <v>GCTP2127</v>
          </cell>
          <cell r="F622" t="str">
            <v>LT7(A) - Temporary Supply (28 days &amp; above renewal)</v>
          </cell>
          <cell r="G622" t="str">
            <v>BILL STOP</v>
          </cell>
          <cell r="H622">
            <v>8</v>
          </cell>
          <cell r="I622" t="str">
            <v>MANJUNATH S/O HANUMEGOWDA</v>
          </cell>
          <cell r="J622" t="str">
            <v>NA,BOMMANAYAKANAHALLI,BOMMANAYAKANAHALLI,BOMMANAYAKANAHALLI,NA</v>
          </cell>
          <cell r="K622" t="str">
            <v>BOMMANAYAKANAHALLI</v>
          </cell>
          <cell r="L622">
            <v>1</v>
          </cell>
        </row>
        <row r="623">
          <cell r="E623" t="str">
            <v>GCTP2128</v>
          </cell>
          <cell r="F623" t="str">
            <v>LT7(A) - Temporary Supply (28 days &amp; above renewal)</v>
          </cell>
          <cell r="G623" t="str">
            <v>BILL STOP</v>
          </cell>
          <cell r="H623">
            <v>4</v>
          </cell>
          <cell r="I623" t="str">
            <v>UMESH KUMAR H K S/O KRISHNE GOWDA</v>
          </cell>
          <cell r="J623" t="str">
            <v>0,BOMMANAYAKANA HALLI,BOMMANAYAKANA HALLI,BOMMANAYAKANA HALLI,BOMMANAYAKANA HALLI</v>
          </cell>
          <cell r="K623" t="str">
            <v>BOMMANAYAKANA HALLI</v>
          </cell>
          <cell r="L623">
            <v>2</v>
          </cell>
        </row>
        <row r="624">
          <cell r="E624" t="str">
            <v>HNTP2129</v>
          </cell>
          <cell r="F624" t="str">
            <v>LT7(A) - Temporary Supply (28 days &amp; above renewal)</v>
          </cell>
          <cell r="G624" t="str">
            <v>BILL STOP</v>
          </cell>
          <cell r="H624">
            <v>10</v>
          </cell>
          <cell r="I624" t="str">
            <v>DHRAKSHAYANI R SHANKAR B A</v>
          </cell>
          <cell r="J624" t="str">
            <v>NA,HANUMANTHAPURA,HANUMANTHAPURA,HANUMANTHAPURA,NA</v>
          </cell>
          <cell r="K624" t="str">
            <v>HANUMANTHAPURA</v>
          </cell>
          <cell r="L624">
            <v>1</v>
          </cell>
        </row>
        <row r="625">
          <cell r="E625" t="str">
            <v>HNTP2130</v>
          </cell>
          <cell r="F625" t="str">
            <v>LT7(A) - Temporary Supply (28 days &amp; above renewal)</v>
          </cell>
          <cell r="G625" t="str">
            <v>BILL STOP</v>
          </cell>
          <cell r="H625">
            <v>8</v>
          </cell>
          <cell r="I625" t="str">
            <v>BASAVARAJ M S/O LATE MALLEGOWDA</v>
          </cell>
          <cell r="J625" t="str">
            <v>NA,CHIKKAMANDIGANAHALLI,CHIKKAMANDIGANAHALLI,CHIKKAMANDIGANAHALLI,NA</v>
          </cell>
          <cell r="K625" t="str">
            <v>CHIKKAMANDIGANAHALLI</v>
          </cell>
          <cell r="L625">
            <v>1</v>
          </cell>
        </row>
        <row r="626">
          <cell r="E626" t="str">
            <v>GCTP2132</v>
          </cell>
          <cell r="F626" t="str">
            <v>LT7(A) - Temporary Supply (28 days &amp; above renewal)</v>
          </cell>
          <cell r="G626" t="str">
            <v>BILL STOP</v>
          </cell>
          <cell r="H626">
            <v>4</v>
          </cell>
          <cell r="I626" t="str">
            <v>GOWRAMMA CK W/O JAYARAM</v>
          </cell>
          <cell r="J626" t="str">
            <v>168,NA,DEVAMMABADAVANE,NA,NA</v>
          </cell>
          <cell r="K626" t="str">
            <v>DEVAMMABADAVANE</v>
          </cell>
          <cell r="L626">
            <v>2</v>
          </cell>
        </row>
        <row r="627">
          <cell r="E627" t="str">
            <v>GCTP2133</v>
          </cell>
          <cell r="F627" t="str">
            <v>LT7(A) - Temporary Supply (28 days &amp; above renewal)</v>
          </cell>
          <cell r="G627" t="str">
            <v>BILL STOP</v>
          </cell>
          <cell r="H627">
            <v>8</v>
          </cell>
          <cell r="I627" t="str">
            <v>SHIVAMMA W/O KULLEGOWDA</v>
          </cell>
          <cell r="J627" t="str">
            <v>NA,NAGATHAVALLI,NAGATHAVALLI,NAGATHAVALLI,NA</v>
          </cell>
          <cell r="K627" t="str">
            <v>NAGATHAVALLI</v>
          </cell>
          <cell r="L627">
            <v>2</v>
          </cell>
        </row>
        <row r="628">
          <cell r="E628" t="str">
            <v>MHTP173</v>
          </cell>
          <cell r="F628" t="str">
            <v>LT7(A) - Temporary Supply (28 days &amp; above renewal)</v>
          </cell>
          <cell r="G628" t="str">
            <v>BILL STOP</v>
          </cell>
          <cell r="H628">
            <v>6</v>
          </cell>
          <cell r="I628" t="str">
            <v>NANJEGOWDA S/O RAMEGOWDA</v>
          </cell>
          <cell r="J628" t="str">
            <v>NA,SATHENAHALLI ALLANA COFFCE QURING H N PURA ROAD,SATHENAHALLI ALLANA COFFICE QURING H N PURA ROAD ,SATHENAHALLI ALLANA COFFCE QURING H N PURA ROAD,NA</v>
          </cell>
          <cell r="K628" t="str">
            <v xml:space="preserve">SATHENAHALLI ALLANA COFFICE QURING H N PURA ROAD </v>
          </cell>
          <cell r="L628">
            <v>2</v>
          </cell>
        </row>
        <row r="629">
          <cell r="E629" t="str">
            <v>GCTP2136</v>
          </cell>
          <cell r="F629" t="str">
            <v>LT7(A) - Temporary Supply (28 days &amp; above renewal)</v>
          </cell>
          <cell r="G629" t="str">
            <v>BILL STOP</v>
          </cell>
          <cell r="H629">
            <v>8</v>
          </cell>
          <cell r="I629" t="str">
            <v>DHANUSH KUMAR S/O KRISHNA</v>
          </cell>
          <cell r="J629" t="str">
            <v>NA,CHANNAPATTANA,KIADB,CHANNAPATTANA,NA</v>
          </cell>
          <cell r="K629" t="str">
            <v>KIADB</v>
          </cell>
          <cell r="L629">
            <v>2</v>
          </cell>
        </row>
        <row r="630">
          <cell r="E630" t="str">
            <v>GLTP419</v>
          </cell>
          <cell r="F630" t="str">
            <v>LT7(A) - Temporary Supply (28 days &amp; above renewal)</v>
          </cell>
          <cell r="G630" t="str">
            <v>BILL STOP</v>
          </cell>
          <cell r="H630">
            <v>8</v>
          </cell>
          <cell r="I630" t="str">
            <v>CHINNASWAMY S/O KARIYAYYA</v>
          </cell>
          <cell r="J630" t="str">
            <v>NA,MANACHANAHALLI,BASAWESHWARA NAGARA,MANACHANAHALLI,NA</v>
          </cell>
          <cell r="K630" t="str">
            <v>BASAWESHWARA NAGARA</v>
          </cell>
          <cell r="L630">
            <v>2</v>
          </cell>
        </row>
        <row r="631">
          <cell r="E631" t="str">
            <v>GLTP420</v>
          </cell>
          <cell r="F631" t="str">
            <v>LT7(A) - Temporary Supply (28 days &amp; above renewal)</v>
          </cell>
          <cell r="G631" t="str">
            <v>BILL STOP</v>
          </cell>
          <cell r="H631">
            <v>5</v>
          </cell>
          <cell r="I631" t="str">
            <v>MAHESH H S S/O SUBBEGOWDA</v>
          </cell>
          <cell r="J631" t="str">
            <v>NA,MANACHANAHALLI,BASAVESHWARA LYUOT MANACHANAHALLI,MANACHANAHALLI,NA</v>
          </cell>
          <cell r="K631" t="str">
            <v>BASAVESHWARA LYUOT MANACHANAHALLI</v>
          </cell>
          <cell r="L631">
            <v>1</v>
          </cell>
        </row>
        <row r="632">
          <cell r="E632" t="str">
            <v>GLTP421</v>
          </cell>
          <cell r="F632" t="str">
            <v>LT7(A) - Temporary Supply (28 days &amp; above renewal)</v>
          </cell>
          <cell r="G632" t="str">
            <v>BILL STOP</v>
          </cell>
          <cell r="H632">
            <v>6</v>
          </cell>
          <cell r="I632" t="str">
            <v>A M CHANDRASHEKAR S/O K R MANJACHARI</v>
          </cell>
          <cell r="J632" t="str">
            <v>NA,GUDDENAHALLI,ASHOKA NAGARA LEOUT GUDDENAHALLI,GUDDENAHALLI,NA</v>
          </cell>
          <cell r="K632" t="str">
            <v>ASHOKA NAGARA LEOUT GUDDENAHALLI</v>
          </cell>
          <cell r="L632">
            <v>2</v>
          </cell>
        </row>
        <row r="633">
          <cell r="E633" t="str">
            <v>GLTP422</v>
          </cell>
          <cell r="F633" t="str">
            <v>LT7(A) - Temporary Supply (28 days &amp; above renewal)</v>
          </cell>
          <cell r="G633" t="str">
            <v>BILL STOP</v>
          </cell>
          <cell r="H633">
            <v>8</v>
          </cell>
          <cell r="I633" t="str">
            <v>HEMALATHA D B W/OR ANGASWAMY T N</v>
          </cell>
          <cell r="J633" t="str">
            <v>NA,HANUMANTHAPURA,GUDDENAHALLI,HANUMANTHAPURA,NA</v>
          </cell>
          <cell r="K633" t="str">
            <v>GUDDENAHALLI</v>
          </cell>
          <cell r="L633">
            <v>2</v>
          </cell>
        </row>
        <row r="634">
          <cell r="E634" t="str">
            <v>MHTP175</v>
          </cell>
          <cell r="F634" t="str">
            <v>LT7(A) - Temporary Supply (28 days &amp; above renewal)</v>
          </cell>
          <cell r="G634" t="str">
            <v>BILL STOP</v>
          </cell>
          <cell r="H634">
            <v>8</v>
          </cell>
          <cell r="I634" t="str">
            <v>KJ SHIVAKUMAR S/O JAVAREGOWDA</v>
          </cell>
          <cell r="J634" t="str">
            <v>212/43,KOUSHIKA,KANCHANAHALLY,KOUSHIKA,NA</v>
          </cell>
          <cell r="K634" t="str">
            <v>KANCHANAHALLY</v>
          </cell>
          <cell r="L634">
            <v>1</v>
          </cell>
        </row>
        <row r="635">
          <cell r="E635" t="str">
            <v>MHTP174</v>
          </cell>
          <cell r="F635" t="str">
            <v>LT7(A) - Temporary Supply (28 days &amp; above renewal)</v>
          </cell>
          <cell r="G635" t="str">
            <v>BILL STOP</v>
          </cell>
          <cell r="H635">
            <v>12</v>
          </cell>
          <cell r="I635" t="str">
            <v>ROOPA J H W/O J R HONNAPPA</v>
          </cell>
          <cell r="J635" t="str">
            <v>NA,KANACHANAHALLI,KANACHANAHALLI,KANACHANAHALLI,NA</v>
          </cell>
          <cell r="K635" t="str">
            <v>KANACHANAHALLI</v>
          </cell>
          <cell r="L635">
            <v>2</v>
          </cell>
        </row>
        <row r="636">
          <cell r="E636" t="str">
            <v>GCTP2138</v>
          </cell>
          <cell r="F636" t="str">
            <v>LT7(A) - Temporary Supply (28 days &amp; above renewal)</v>
          </cell>
          <cell r="G636" t="str">
            <v>BILL STOP</v>
          </cell>
          <cell r="H636">
            <v>5</v>
          </cell>
          <cell r="I636" t="str">
            <v>SATHYANARAYANA S/O SHANKAREGOWDA</v>
          </cell>
          <cell r="J636" t="str">
            <v>NA,NA,BOMMANAYAKANAHALLY,NA,NA</v>
          </cell>
          <cell r="K636" t="str">
            <v>BOMMANAYAKANAHALLY</v>
          </cell>
          <cell r="L636">
            <v>2</v>
          </cell>
        </row>
        <row r="637">
          <cell r="E637" t="str">
            <v>GCTP2139</v>
          </cell>
          <cell r="F637" t="str">
            <v>LT7(A) - Temporary Supply (28 days &amp; above renewal)</v>
          </cell>
          <cell r="G637" t="str">
            <v>BILL STOP</v>
          </cell>
          <cell r="H637">
            <v>8</v>
          </cell>
          <cell r="I637" t="str">
            <v>RATHNAMMA W/O KRISHNAIAH</v>
          </cell>
          <cell r="J637" t="str">
            <v>NA,NA,BITTAGOWDANAHALLY,NA,NA</v>
          </cell>
          <cell r="K637" t="str">
            <v>BITTAGOWDANAHALLY</v>
          </cell>
          <cell r="L637">
            <v>2</v>
          </cell>
        </row>
        <row r="638">
          <cell r="E638" t="str">
            <v>GCTP2140</v>
          </cell>
          <cell r="F638" t="str">
            <v>LT7(A) - Temporary Supply (28 days &amp; above renewal)</v>
          </cell>
          <cell r="G638" t="str">
            <v>BILL STOP</v>
          </cell>
          <cell r="H638">
            <v>4</v>
          </cell>
          <cell r="I638" t="str">
            <v xml:space="preserve">INDUSE TOWERS LTD </v>
          </cell>
          <cell r="J638" t="str">
            <v>NA,CHANNAPATTANA,BOMMANAYAKANAHALLI,CHANNAPATTANA,NA</v>
          </cell>
          <cell r="K638" t="str">
            <v>BOMMANAYAKANAHALLI</v>
          </cell>
          <cell r="L638">
            <v>6</v>
          </cell>
        </row>
        <row r="639">
          <cell r="E639" t="str">
            <v>GCTP2142</v>
          </cell>
          <cell r="F639" t="str">
            <v>LT7(A) - Temporary Supply (28 days &amp; above renewal)</v>
          </cell>
          <cell r="G639" t="str">
            <v>BILL STOP</v>
          </cell>
          <cell r="H639">
            <v>12</v>
          </cell>
          <cell r="I639" t="str">
            <v>DIVYA C K W/O OM PRAKASH</v>
          </cell>
          <cell r="J639" t="str">
            <v>0,HULLENAHALLI,HULLENAHALLI,HULLENAHALLI,HULLENAHALLI</v>
          </cell>
          <cell r="K639" t="str">
            <v>HULLENAHALLI</v>
          </cell>
          <cell r="L639">
            <v>2</v>
          </cell>
        </row>
        <row r="640">
          <cell r="E640" t="str">
            <v>GCTP2143</v>
          </cell>
          <cell r="F640" t="str">
            <v>LT7(A) - Temporary Supply (28 days &amp; above renewal)</v>
          </cell>
          <cell r="G640" t="str">
            <v>BILL STOP</v>
          </cell>
          <cell r="H640">
            <v>8</v>
          </cell>
          <cell r="I640" t="str">
            <v>SAHANA C L W/O PRADEEP G S</v>
          </cell>
          <cell r="J640" t="str">
            <v>NA,CHANNAPATTANA,CHANNAPATTANA,CHANNAPATTANA,NA</v>
          </cell>
          <cell r="K640" t="str">
            <v>CHANNAPATTANA</v>
          </cell>
          <cell r="L640">
            <v>1</v>
          </cell>
        </row>
        <row r="641">
          <cell r="E641" t="str">
            <v>GCTP2144</v>
          </cell>
          <cell r="F641" t="str">
            <v>LT7(A) - Temporary Supply (28 days &amp; above renewal)</v>
          </cell>
          <cell r="G641" t="str">
            <v>BILL STOP</v>
          </cell>
          <cell r="H641">
            <v>8</v>
          </cell>
          <cell r="I641" t="str">
            <v>D B DAYANANDA S/O BASAVARAJU</v>
          </cell>
          <cell r="J641" t="str">
            <v>NA,SAMUDRAVALLI,SAMUDRAVALLI,SAMUDRAVALLI,NA</v>
          </cell>
          <cell r="K641" t="str">
            <v>SAMUDRAVALLI</v>
          </cell>
          <cell r="L641">
            <v>2</v>
          </cell>
        </row>
        <row r="642">
          <cell r="E642" t="str">
            <v>HNTP2148</v>
          </cell>
          <cell r="F642" t="str">
            <v>LT7(A) - Temporary Supply (28 days &amp; above renewal)</v>
          </cell>
          <cell r="G642" t="str">
            <v>BILL STOP</v>
          </cell>
          <cell r="H642">
            <v>8</v>
          </cell>
          <cell r="I642" t="str">
            <v>CHANDRA G N S/O NINGEGOWDA</v>
          </cell>
          <cell r="J642" t="str">
            <v>NA,HANUMANTHAPURA,HANUMANTHAPURA,HANUMANTHAPURA,NA</v>
          </cell>
          <cell r="K642" t="str">
            <v>HANUMANTHAPURA</v>
          </cell>
          <cell r="L642">
            <v>2</v>
          </cell>
        </row>
        <row r="643">
          <cell r="E643" t="str">
            <v>HNTP2149</v>
          </cell>
          <cell r="F643" t="str">
            <v>LT7(A) - Temporary Supply (28 days &amp; above renewal)</v>
          </cell>
          <cell r="G643" t="str">
            <v>BILL STOP</v>
          </cell>
          <cell r="H643">
            <v>10</v>
          </cell>
          <cell r="I643" t="str">
            <v>PUTTASWAMY S/O RAMEGOWDA</v>
          </cell>
          <cell r="J643" t="str">
            <v>HANUMANTHAPURA,HANUMANTHAPURA,HANUMANTHAPURA,NA</v>
          </cell>
          <cell r="K643" t="str">
            <v>HANUMANTHAPURA</v>
          </cell>
          <cell r="L643">
            <v>1</v>
          </cell>
        </row>
        <row r="644">
          <cell r="E644" t="str">
            <v>GLTP423</v>
          </cell>
          <cell r="F644" t="str">
            <v>LT7(A) - Temporary Supply (28 days &amp; above renewal)</v>
          </cell>
          <cell r="G644" t="str">
            <v>BILL STOP</v>
          </cell>
          <cell r="H644">
            <v>6</v>
          </cell>
          <cell r="I644" t="str">
            <v>RAVI H S S/O SHIVEGOWDA</v>
          </cell>
          <cell r="J644" t="str">
            <v>NA,GUDDENAHALLI,GUDDENAHALLI,GUDDENAHALLI,NA</v>
          </cell>
          <cell r="K644" t="str">
            <v>GUDDENAHALLI</v>
          </cell>
          <cell r="L644">
            <v>2</v>
          </cell>
        </row>
        <row r="645">
          <cell r="E645" t="str">
            <v>GLTP425</v>
          </cell>
          <cell r="F645" t="str">
            <v>LT7(A) - Temporary Supply (28 days &amp; above renewal)</v>
          </cell>
          <cell r="G645" t="str">
            <v>BILL STOP</v>
          </cell>
          <cell r="H645">
            <v>10</v>
          </cell>
          <cell r="I645" t="str">
            <v>RAJEGOWDA S/O UYALEGOWDA</v>
          </cell>
          <cell r="J645" t="str">
            <v>NA,HOONALLIKAVALU,UDDURU,HOONALLIKAVALU,NA</v>
          </cell>
          <cell r="K645" t="str">
            <v>UDDURU</v>
          </cell>
          <cell r="L645">
            <v>1</v>
          </cell>
        </row>
        <row r="646">
          <cell r="E646" t="str">
            <v>GLTP427</v>
          </cell>
          <cell r="F646" t="str">
            <v>LT7(A) - Temporary Supply (28 days &amp; above renewal)</v>
          </cell>
          <cell r="G646" t="str">
            <v>BILL STOP</v>
          </cell>
          <cell r="H646">
            <v>5</v>
          </cell>
          <cell r="I646" t="str">
            <v>BANASHANKARI W/O H J DRUVAKUMAR</v>
          </cell>
          <cell r="J646" t="str">
            <v>NA,MANACHANAHALLI,BASAVESHWARA NAGARA,MANACHANAHALLI,NA</v>
          </cell>
          <cell r="K646" t="str">
            <v>BASAVESHWARA NAGARA</v>
          </cell>
          <cell r="L646">
            <v>1</v>
          </cell>
        </row>
        <row r="647">
          <cell r="E647" t="str">
            <v>MHTP180</v>
          </cell>
          <cell r="F647" t="str">
            <v>LT7(A) - Temporary Supply (28 days &amp; above renewal)</v>
          </cell>
          <cell r="G647" t="str">
            <v>BILL STOP</v>
          </cell>
          <cell r="H647">
            <v>8</v>
          </cell>
          <cell r="I647" t="str">
            <v>KEMPARAJU S/O LATE NARAYANAGOWDA</v>
          </cell>
          <cell r="J647" t="str">
            <v>NA,KOWSHIKA,KANCHANAHALLI,KOWSHIKA,NA</v>
          </cell>
          <cell r="K647" t="str">
            <v>KANCHANAHALLI</v>
          </cell>
          <cell r="L647">
            <v>1</v>
          </cell>
        </row>
        <row r="648">
          <cell r="E648" t="str">
            <v>MHTP179</v>
          </cell>
          <cell r="F648" t="str">
            <v>LT7(A) - Temporary Supply (28 days &amp; above renewal)</v>
          </cell>
          <cell r="G648" t="str">
            <v>BILL STOP</v>
          </cell>
          <cell r="H648">
            <v>6</v>
          </cell>
          <cell r="I648" t="str">
            <v>ANNAPPA U PUTTASWAMY GOWDA S/ O GUNDEGOWDA</v>
          </cell>
          <cell r="J648" t="str">
            <v>NA,AMBUGA,AMBUGA,AMBUGA,NA</v>
          </cell>
          <cell r="K648" t="str">
            <v>AMBUGA</v>
          </cell>
          <cell r="L648">
            <v>1</v>
          </cell>
        </row>
        <row r="649">
          <cell r="E649" t="str">
            <v>MHTP178</v>
          </cell>
          <cell r="F649" t="str">
            <v>LT7(A) - Temporary Supply (28 days &amp; above renewal)</v>
          </cell>
          <cell r="G649" t="str">
            <v>BILL STOP</v>
          </cell>
          <cell r="H649">
            <v>12</v>
          </cell>
          <cell r="I649" t="str">
            <v>DEVIRATHNA K S W/O PRAHALADA B P</v>
          </cell>
          <cell r="J649" t="str">
            <v>0,KANCHANAHALLI,KANCHANAHALLI,KANCHANAHALLI,KANCHANAHALLI</v>
          </cell>
          <cell r="K649" t="str">
            <v>KANCHANAHALLI</v>
          </cell>
          <cell r="L649">
            <v>2</v>
          </cell>
        </row>
        <row r="650">
          <cell r="E650" t="str">
            <v>MHTP177</v>
          </cell>
          <cell r="F650" t="str">
            <v>LT7(A) - Temporary Supply (28 days &amp; above renewal)</v>
          </cell>
          <cell r="G650" t="str">
            <v>BILL STOP</v>
          </cell>
          <cell r="H650">
            <v>8</v>
          </cell>
          <cell r="I650" t="str">
            <v>VENKATEGOWDA URF THAMMAAIAH S/O VENKATEGOWDA</v>
          </cell>
          <cell r="J650" t="str">
            <v>NA,KONTHAGODANAHALLI,KONTHAGODANAHALLI,KONTHAGODANAHALLI,NA</v>
          </cell>
          <cell r="K650" t="str">
            <v>KONTHAGODANAHALLI</v>
          </cell>
          <cell r="L650">
            <v>2</v>
          </cell>
        </row>
        <row r="651">
          <cell r="E651" t="str">
            <v>MHTI181</v>
          </cell>
          <cell r="F651" t="str">
            <v>LT7(A) - Temporary Supply (28 days &amp; above renewal)</v>
          </cell>
          <cell r="G651" t="str">
            <v>BILL STOP</v>
          </cell>
          <cell r="H651">
            <v>5</v>
          </cell>
          <cell r="I651" t="str">
            <v>KAMALA SHIVAPRAKASHA</v>
          </cell>
          <cell r="J651" t="str">
            <v>NA,CHIKKABASAVANAHALLI,CHIKKABASAVANAHALLI,CHIKKABASAVANAHALLI,NA</v>
          </cell>
          <cell r="K651" t="str">
            <v>CHIKKABASAVANAHALLI</v>
          </cell>
          <cell r="L651">
            <v>1</v>
          </cell>
        </row>
        <row r="652">
          <cell r="E652" t="str">
            <v>GCTP2150</v>
          </cell>
          <cell r="F652" t="str">
            <v>LT7(A) - Temporary Supply (28 days &amp; above renewal)</v>
          </cell>
          <cell r="G652" t="str">
            <v>BILL STOP</v>
          </cell>
          <cell r="H652">
            <v>6</v>
          </cell>
          <cell r="I652" t="str">
            <v>SURESHA S/O VENKATARAMANEGOWDA</v>
          </cell>
          <cell r="J652" t="str">
            <v>0,THATTEKERE,SANKALAPURA,THATTEKERE,SANKALAPURA</v>
          </cell>
          <cell r="K652" t="str">
            <v>SANKALAPURA</v>
          </cell>
          <cell r="L652">
            <v>2</v>
          </cell>
        </row>
        <row r="653">
          <cell r="E653" t="str">
            <v>GCTP2151</v>
          </cell>
          <cell r="F653" t="str">
            <v>LT7(A) - Temporary Supply (28 days &amp; above renewal)</v>
          </cell>
          <cell r="G653" t="str">
            <v>BILL STOP</v>
          </cell>
          <cell r="H653">
            <v>5</v>
          </cell>
          <cell r="I653" t="str">
            <v>BR JAYANNA S/O RANGEGOWDA</v>
          </cell>
          <cell r="J653" t="str">
            <v>NA,KIADB,NEAR KIADB CIRCLE,KIADB,NA</v>
          </cell>
          <cell r="K653" t="str">
            <v>NEAR KIADB CIRCLE</v>
          </cell>
          <cell r="L653">
            <v>1</v>
          </cell>
        </row>
        <row r="654">
          <cell r="E654" t="str">
            <v>GCTP2152</v>
          </cell>
          <cell r="F654" t="str">
            <v>LT7(A) - Temporary Supply (28 days &amp; above renewal)</v>
          </cell>
          <cell r="G654" t="str">
            <v>BILL STOP</v>
          </cell>
          <cell r="H654">
            <v>8</v>
          </cell>
          <cell r="I654" t="str">
            <v>HANUMANTHE GOWDA S/O MANJEGOWDA</v>
          </cell>
          <cell r="J654" t="str">
            <v>0,THATTEKERE,SANKALAPURA,THATTEKERE,SANKALAPURA</v>
          </cell>
          <cell r="K654" t="str">
            <v>SANKALAPURA</v>
          </cell>
          <cell r="L654">
            <v>1</v>
          </cell>
        </row>
        <row r="655">
          <cell r="E655" t="str">
            <v>GCTP2153</v>
          </cell>
          <cell r="F655" t="str">
            <v>LT7(A) - Temporary Supply (28 days &amp; above renewal)</v>
          </cell>
          <cell r="G655" t="str">
            <v>BILL STOP</v>
          </cell>
          <cell r="H655">
            <v>9</v>
          </cell>
          <cell r="I655" t="str">
            <v>H K SHRUTHI W/O H P KUMAR</v>
          </cell>
          <cell r="J655" t="str">
            <v>NA,SANKALAPURA,SANKALAPURA,SANKALAPURA,NA</v>
          </cell>
          <cell r="K655" t="str">
            <v>SANKALAPURA</v>
          </cell>
          <cell r="L655">
            <v>2</v>
          </cell>
        </row>
        <row r="656">
          <cell r="E656" t="str">
            <v>GCTP2154</v>
          </cell>
          <cell r="F656" t="str">
            <v>LT7(A) - Temporary Supply (28 days &amp; above renewal)</v>
          </cell>
          <cell r="G656" t="str">
            <v>BILL STOP</v>
          </cell>
          <cell r="H656">
            <v>8</v>
          </cell>
          <cell r="I656" t="str">
            <v>DEVARAJU  U PUTTARAJU THIMMEGOWDA</v>
          </cell>
          <cell r="J656" t="str">
            <v>NA,NA,BITTAGOWDANAHALLY,NA,NA</v>
          </cell>
          <cell r="K656" t="str">
            <v>BITTAGOWDANAHALLY</v>
          </cell>
          <cell r="L656">
            <v>2</v>
          </cell>
        </row>
        <row r="657">
          <cell r="E657" t="str">
            <v>KNTP2155</v>
          </cell>
          <cell r="F657" t="str">
            <v>LT7(A) - Temporary Supply (28 days &amp; above renewal)</v>
          </cell>
          <cell r="G657" t="str">
            <v>BILL STOP</v>
          </cell>
          <cell r="H657">
            <v>8</v>
          </cell>
          <cell r="I657" t="str">
            <v>BOSE MANDANNA S/O LATE NK MANDANNA</v>
          </cell>
          <cell r="J657" t="str">
            <v>0,KANDALI,KANDALI,KANDALI,BYLAHALLI ROAD</v>
          </cell>
          <cell r="K657" t="str">
            <v>KANDALI</v>
          </cell>
          <cell r="L657">
            <v>3</v>
          </cell>
        </row>
        <row r="658">
          <cell r="E658" t="str">
            <v>DMTP2157</v>
          </cell>
          <cell r="F658" t="str">
            <v>LT7(A) - Temporary Supply (28 days &amp; above renewal)</v>
          </cell>
          <cell r="G658" t="str">
            <v>BILL STOP</v>
          </cell>
          <cell r="H658">
            <v>8</v>
          </cell>
          <cell r="I658" t="str">
            <v>SIDDEGOWDA S/O SHAMBEGOWDA</v>
          </cell>
          <cell r="J658" t="str">
            <v>NA,DODDAMANDIGANAHALLI,DODDAMANDIGANAHALLI,DODDAMANDIGANAHALLI,NA</v>
          </cell>
          <cell r="K658" t="str">
            <v>DODDAMANDIGANAHALLI</v>
          </cell>
          <cell r="L658">
            <v>1</v>
          </cell>
        </row>
        <row r="659">
          <cell r="E659" t="str">
            <v>HNTP2158</v>
          </cell>
          <cell r="F659" t="str">
            <v>LT7(A) - Temporary Supply (28 days &amp; above renewal)</v>
          </cell>
          <cell r="G659" t="str">
            <v>BILL STOP</v>
          </cell>
          <cell r="H659">
            <v>8</v>
          </cell>
          <cell r="I659" t="str">
            <v>NINGARAJU SANNEGOWDA</v>
          </cell>
          <cell r="J659" t="str">
            <v>NA,CHANNAPATTANA,HANUMANTHAPURA,CHANNAPATTANA,NA</v>
          </cell>
          <cell r="K659" t="str">
            <v>HANUMANTHAPURA</v>
          </cell>
          <cell r="L659">
            <v>1</v>
          </cell>
        </row>
        <row r="660">
          <cell r="E660" t="str">
            <v>DMTP2159</v>
          </cell>
          <cell r="F660" t="str">
            <v>LT7(A) - Temporary Supply (28 days &amp; above renewal)</v>
          </cell>
          <cell r="G660" t="str">
            <v>BILL STOP</v>
          </cell>
          <cell r="H660">
            <v>15</v>
          </cell>
          <cell r="I660" t="str">
            <v>RAMEGOWDA S/O MANJEGOWDA</v>
          </cell>
          <cell r="J660" t="str">
            <v>NA,KANDALI,DEVARAYAPATTANA,KANDALI,NA</v>
          </cell>
          <cell r="K660" t="str">
            <v>DEVARAYAPATTANA</v>
          </cell>
          <cell r="L660">
            <v>2</v>
          </cell>
        </row>
        <row r="661">
          <cell r="E661" t="str">
            <v>GCTP2161</v>
          </cell>
          <cell r="F661" t="str">
            <v>LT7(A) - Temporary Supply (28 days &amp; above renewal)</v>
          </cell>
          <cell r="G661" t="str">
            <v>BILL STOP</v>
          </cell>
          <cell r="H661">
            <v>5</v>
          </cell>
          <cell r="I661" t="str">
            <v>G A KUMARASWAMY S/O ANNE GOWDA</v>
          </cell>
          <cell r="J661" t="str">
            <v>0,NAGATHAVALLI,NAGATHAVALLI,NAGATHAVALLI,NAGATHAVALLI</v>
          </cell>
          <cell r="K661" t="str">
            <v>NAGATHAVALLI</v>
          </cell>
          <cell r="L661">
            <v>2</v>
          </cell>
        </row>
        <row r="662">
          <cell r="E662" t="str">
            <v>GCTP2163</v>
          </cell>
          <cell r="F662" t="str">
            <v>LT7(A) - Temporary Supply (28 days &amp; above renewal)</v>
          </cell>
          <cell r="G662" t="str">
            <v>BILL STOP</v>
          </cell>
          <cell r="H662">
            <v>10</v>
          </cell>
          <cell r="I662" t="str">
            <v>K T DHARMAPPA S/O K N THIMMEGOWDA</v>
          </cell>
          <cell r="J662" t="str">
            <v>NA,BITTAGOWDANAHALLI,BITTAGOWDANAHALLI,BITTAGOWDANAHALLI,NA</v>
          </cell>
          <cell r="K662" t="str">
            <v>BITTAGOWDANAHALLI</v>
          </cell>
          <cell r="L662">
            <v>2</v>
          </cell>
        </row>
        <row r="663">
          <cell r="E663" t="str">
            <v>GCTP2164</v>
          </cell>
          <cell r="F663" t="str">
            <v>LT7(A) - Temporary Supply (28 days &amp; above renewal)</v>
          </cell>
          <cell r="G663" t="str">
            <v>BILL STOP</v>
          </cell>
          <cell r="H663">
            <v>9</v>
          </cell>
          <cell r="I663" t="str">
            <v>SHANKARA S/O KEMPEGOWDA U PAPANNA</v>
          </cell>
          <cell r="J663" t="str">
            <v>NA,NA,CHANNAPATANA,NA,NA</v>
          </cell>
          <cell r="K663" t="str">
            <v>CHANNAPATANA</v>
          </cell>
          <cell r="L663">
            <v>1</v>
          </cell>
        </row>
        <row r="664">
          <cell r="E664" t="str">
            <v>DMTP2165</v>
          </cell>
          <cell r="F664" t="str">
            <v>LT7(A) - Temporary Supply (28 days &amp; above renewal)</v>
          </cell>
          <cell r="G664" t="str">
            <v>BILL STOP</v>
          </cell>
          <cell r="H664">
            <v>15</v>
          </cell>
          <cell r="I664" t="str">
            <v>D B RAGHU S/O BASAVEGOWDA</v>
          </cell>
          <cell r="J664" t="str">
            <v>NA,KANDALI,DEVARAYAPATTANA,KANDALI,NA</v>
          </cell>
          <cell r="K664" t="str">
            <v>DEVARAYAPATTANA</v>
          </cell>
          <cell r="L664">
            <v>2</v>
          </cell>
        </row>
        <row r="665">
          <cell r="E665" t="str">
            <v>GCTP2167</v>
          </cell>
          <cell r="F665" t="str">
            <v>LT7(A) - Temporary Supply (28 days &amp; above renewal)</v>
          </cell>
          <cell r="G665" t="str">
            <v>BILL STOP</v>
          </cell>
          <cell r="H665">
            <v>8</v>
          </cell>
          <cell r="I665" t="str">
            <v>C B NAGARAJU S/O BOREGOWDA</v>
          </cell>
          <cell r="J665" t="str">
            <v>NA,CHANNAPATTANA,CHANNAPATTANA,CHANNAPATTANA,NA</v>
          </cell>
          <cell r="K665" t="str">
            <v>CHANNAPATTANA</v>
          </cell>
          <cell r="L665">
            <v>1</v>
          </cell>
        </row>
        <row r="666">
          <cell r="E666" t="str">
            <v>GCTP2168</v>
          </cell>
          <cell r="F666" t="str">
            <v>LT7(A) - Temporary Supply (28 days &amp; above renewal)</v>
          </cell>
          <cell r="G666" t="str">
            <v>BILL STOP</v>
          </cell>
          <cell r="H666">
            <v>9</v>
          </cell>
          <cell r="I666" t="str">
            <v>MANI KM W/O LATE NP SURESH</v>
          </cell>
          <cell r="J666" t="str">
            <v>NA,NA,SANKALAPURA,NA,NA</v>
          </cell>
          <cell r="K666" t="str">
            <v>SANKALAPURA</v>
          </cell>
          <cell r="L666">
            <v>2</v>
          </cell>
        </row>
        <row r="667">
          <cell r="E667" t="str">
            <v>GLTP429</v>
          </cell>
          <cell r="F667" t="str">
            <v>LT7(A) - Temporary Supply (28 days &amp; above renewal)</v>
          </cell>
          <cell r="G667" t="str">
            <v>BILL STOP</v>
          </cell>
          <cell r="H667">
            <v>8</v>
          </cell>
          <cell r="I667" t="str">
            <v>MADHU B S S/O SANGAPPA</v>
          </cell>
          <cell r="J667" t="str">
            <v>NA,CHANNAPATTANA,MANACHANAHALLI BASAWESHWARA NAGARA,CHANNAPATTANA,NA</v>
          </cell>
          <cell r="K667" t="str">
            <v>MANACHANAHALLI BASAWESHWARA NAGARA</v>
          </cell>
          <cell r="L667">
            <v>2</v>
          </cell>
        </row>
        <row r="668">
          <cell r="E668" t="str">
            <v>GLTP430</v>
          </cell>
          <cell r="F668" t="str">
            <v>LT7(A) - Temporary Supply (28 days &amp; above renewal)</v>
          </cell>
          <cell r="G668" t="str">
            <v>BILL STOP</v>
          </cell>
          <cell r="H668">
            <v>6</v>
          </cell>
          <cell r="I668" t="str">
            <v>C V BASAVARAJA S/O VENKATEGOWDA</v>
          </cell>
          <cell r="J668" t="str">
            <v>NA,MANICHANAHALLI,HANDIKERE,MANICHANAHALLI,NA</v>
          </cell>
          <cell r="K668" t="str">
            <v>HANDIKERE</v>
          </cell>
          <cell r="L668">
            <v>2</v>
          </cell>
        </row>
        <row r="669">
          <cell r="E669" t="str">
            <v>GLTP431</v>
          </cell>
          <cell r="F669" t="str">
            <v>LT7(A) - Temporary Supply (28 days &amp; above renewal)</v>
          </cell>
          <cell r="G669" t="str">
            <v>BILL STOP</v>
          </cell>
          <cell r="H669">
            <v>8</v>
          </cell>
          <cell r="I669" t="str">
            <v>MANJUNAHA S/O LATE JAVAREGOWDA</v>
          </cell>
          <cell r="J669" t="str">
            <v>NA,MANACHANAHALLI,BASAVESHWARA NAGARA,MANACHANAHALLI,NA</v>
          </cell>
          <cell r="K669" t="str">
            <v>BASAVESHWARA NAGARA</v>
          </cell>
          <cell r="L669">
            <v>1</v>
          </cell>
        </row>
        <row r="670">
          <cell r="E670" t="str">
            <v>GCTP2169</v>
          </cell>
          <cell r="F670" t="str">
            <v>LT7(A) - Temporary Supply (28 days &amp; above renewal)</v>
          </cell>
          <cell r="G670" t="str">
            <v>BILL STOP</v>
          </cell>
          <cell r="H670">
            <v>8</v>
          </cell>
          <cell r="I670" t="str">
            <v>B H PUSHPALATHA W/O M H SHIVANNA</v>
          </cell>
          <cell r="J670" t="str">
            <v>NA,CHANNAPATTANA ,BANASHANKARI LEOUT,CHANNAPATTANA ,NA</v>
          </cell>
          <cell r="K670" t="str">
            <v>BANASHANKARI LEOUT</v>
          </cell>
          <cell r="L670">
            <v>1</v>
          </cell>
        </row>
        <row r="671">
          <cell r="E671" t="str">
            <v>DMTP2170</v>
          </cell>
          <cell r="F671" t="str">
            <v>LT7(A) - Temporary Supply (28 days &amp; above renewal)</v>
          </cell>
          <cell r="G671" t="str">
            <v>BILL STOP</v>
          </cell>
          <cell r="H671">
            <v>15</v>
          </cell>
          <cell r="I671" t="str">
            <v>SHANTHARAJA C V S/O VENKATARAMANEGOWDA</v>
          </cell>
          <cell r="J671" t="str">
            <v>NA,DEVARAYAPATTANA,DEVARAYAPATTANA,DEVARAYAPATTANA,NA</v>
          </cell>
          <cell r="K671" t="str">
            <v>DEVARAYAPATTANA</v>
          </cell>
          <cell r="L671">
            <v>2</v>
          </cell>
        </row>
        <row r="672">
          <cell r="E672" t="str">
            <v>GCTP2171</v>
          </cell>
          <cell r="F672" t="str">
            <v>LT7(A) - Temporary Supply (28 days &amp; above renewal)</v>
          </cell>
          <cell r="G672" t="str">
            <v>BILL STOP</v>
          </cell>
          <cell r="H672">
            <v>8</v>
          </cell>
          <cell r="I672" t="str">
            <v>RAJINI W/O MOHAN RS</v>
          </cell>
          <cell r="J672" t="str">
            <v>0,HANUMANTHAPURA,NAGATHAVALLY,HANUMANTHAPURA,NAGATHAVALLY</v>
          </cell>
          <cell r="K672" t="str">
            <v>NAGATHAVALLY</v>
          </cell>
          <cell r="L672">
            <v>2</v>
          </cell>
        </row>
        <row r="673">
          <cell r="E673" t="str">
            <v>GCTP2175</v>
          </cell>
          <cell r="F673" t="str">
            <v>LT7(A) - Temporary Supply (28 days &amp; above renewal)</v>
          </cell>
          <cell r="G673" t="str">
            <v>BILL STOP</v>
          </cell>
          <cell r="H673">
            <v>8</v>
          </cell>
          <cell r="I673" t="str">
            <v>VASU S/O BASAVARAJU</v>
          </cell>
          <cell r="J673" t="str">
            <v>NA,JATTI ELECTRICALS,BOMMANAYAKANAHALLY,JATTI ELECTRICALS,NA</v>
          </cell>
          <cell r="K673" t="str">
            <v>BOMMANAYAKANAHALLY</v>
          </cell>
          <cell r="L673">
            <v>1</v>
          </cell>
        </row>
        <row r="674">
          <cell r="E674" t="str">
            <v>DMTP2177</v>
          </cell>
          <cell r="F674" t="str">
            <v>LT7(A) - Temporary Supply (28 days &amp; above renewal)</v>
          </cell>
          <cell r="G674" t="str">
            <v>BILL STOP</v>
          </cell>
          <cell r="H674">
            <v>8</v>
          </cell>
          <cell r="I674" t="str">
            <v>RANGASWAMY S/O RANGEGOWDA</v>
          </cell>
          <cell r="J674" t="str">
            <v>NA,KANDALI,DODDAMANDIGANAHALLY,KANDALI,NA</v>
          </cell>
          <cell r="K674" t="str">
            <v>DODDAMANDIGANAHALLY</v>
          </cell>
          <cell r="L674">
            <v>1</v>
          </cell>
        </row>
        <row r="675">
          <cell r="E675" t="str">
            <v>DMTP2178</v>
          </cell>
          <cell r="F675" t="str">
            <v>LT7(A) - Temporary Supply (28 days &amp; above renewal)</v>
          </cell>
          <cell r="G675" t="str">
            <v>BILL STOP</v>
          </cell>
          <cell r="H675">
            <v>11</v>
          </cell>
          <cell r="I675" t="str">
            <v>V MANJAPPA S/O VENKATARAMA</v>
          </cell>
          <cell r="J675" t="str">
            <v>NA,CHANNAPATTANA,DODDAMANDIGANAHALLI,CHANNAPATTANA,NA</v>
          </cell>
          <cell r="K675" t="str">
            <v>DODDAMANDIGANAHALLI</v>
          </cell>
          <cell r="L675">
            <v>1</v>
          </cell>
        </row>
        <row r="676">
          <cell r="E676" t="str">
            <v>HVTP2179</v>
          </cell>
          <cell r="F676" t="str">
            <v>LT7(A) - Temporary Supply (28 days &amp; above renewal)</v>
          </cell>
          <cell r="G676" t="str">
            <v>BILL STOP</v>
          </cell>
          <cell r="H676">
            <v>12</v>
          </cell>
          <cell r="I676" t="str">
            <v>NAGAMANI W/O PRAKASH</v>
          </cell>
          <cell r="J676" t="str">
            <v>NA,HANUMANTHAPURA,CHIKKAMANDIGANAHALLY,HANUMANTHAPURA,NA</v>
          </cell>
          <cell r="K676" t="str">
            <v>CHIKKAMANDIGANAHALLY</v>
          </cell>
          <cell r="L676">
            <v>1</v>
          </cell>
        </row>
        <row r="677">
          <cell r="E677" t="str">
            <v>GCTP2181</v>
          </cell>
          <cell r="F677" t="str">
            <v>LT7(A) - Temporary Supply (28 days &amp; above renewal)</v>
          </cell>
          <cell r="G677" t="str">
            <v>BILL STOP</v>
          </cell>
          <cell r="H677">
            <v>8</v>
          </cell>
          <cell r="I677" t="str">
            <v>C RAJAPPA S/O LATE CHIKKANNA</v>
          </cell>
          <cell r="J677" t="str">
            <v>NA,CHANNAPATTANA,CHANNAPATTANA,CHANNAPATTANA,NA</v>
          </cell>
          <cell r="K677" t="str">
            <v>CHANNAPATTANA</v>
          </cell>
          <cell r="L677">
            <v>2</v>
          </cell>
        </row>
        <row r="678">
          <cell r="E678" t="str">
            <v>HNTP2182</v>
          </cell>
          <cell r="F678" t="str">
            <v>LT7(A) - Temporary Supply (28 days &amp; above renewal)</v>
          </cell>
          <cell r="G678" t="str">
            <v>BILL STOP</v>
          </cell>
          <cell r="H678">
            <v>10</v>
          </cell>
          <cell r="I678" t="str">
            <v>MANJUNATHA C S S/O SHIVANNA</v>
          </cell>
          <cell r="J678" t="str">
            <v>NA,CHANNAPATTANA,HANUMANTHAPURA,CHANNAPATTANA,NA</v>
          </cell>
          <cell r="K678" t="str">
            <v>HANUMANTHAPURA</v>
          </cell>
          <cell r="L678">
            <v>1</v>
          </cell>
        </row>
        <row r="679">
          <cell r="E679" t="str">
            <v>KNTP2183</v>
          </cell>
          <cell r="F679" t="str">
            <v>LT7(A) - Temporary Supply (28 days &amp; above renewal)</v>
          </cell>
          <cell r="G679" t="str">
            <v>BILL STOP</v>
          </cell>
          <cell r="H679">
            <v>15</v>
          </cell>
          <cell r="I679" t="str">
            <v>PRAKASH DT S/O THIMMEGOWDA</v>
          </cell>
          <cell r="J679" t="str">
            <v>NA,KANDALI,DEVARAYAPATNA,KANDALI,NA</v>
          </cell>
          <cell r="K679" t="str">
            <v>DEVARAYAPATNA</v>
          </cell>
          <cell r="L679">
            <v>1</v>
          </cell>
        </row>
        <row r="680">
          <cell r="E680" t="str">
            <v>GCTP2184</v>
          </cell>
          <cell r="F680" t="str">
            <v>LT7(A) - Temporary Supply (28 days &amp; above renewal)</v>
          </cell>
          <cell r="G680" t="str">
            <v>BILL STOP</v>
          </cell>
          <cell r="H680">
            <v>8</v>
          </cell>
          <cell r="I680" t="str">
            <v>S MANGALA W/O BR SHANAKARA</v>
          </cell>
          <cell r="J680" t="str">
            <v>NA,NA,BITTAGOWDANAHALLY BY PASS,NA,NA</v>
          </cell>
          <cell r="K680" t="str">
            <v>BITTAGOWDANAHALLY BY PASS</v>
          </cell>
          <cell r="L680">
            <v>2</v>
          </cell>
        </row>
        <row r="681">
          <cell r="E681" t="str">
            <v>GCTP2180</v>
          </cell>
          <cell r="F681" t="str">
            <v>LT7(A) - Temporary Supply (28 days &amp; above renewal)</v>
          </cell>
          <cell r="G681" t="str">
            <v>BILL STOP</v>
          </cell>
          <cell r="H681">
            <v>8</v>
          </cell>
          <cell r="I681" t="str">
            <v>H D YOGANNA S/O LATE DYAVEGOWDA</v>
          </cell>
          <cell r="J681" t="str">
            <v>NA,CHANNAPATTANA,CHANNAPATTANA,CHANNAPATTANA,NA</v>
          </cell>
          <cell r="K681" t="str">
            <v>CHANNAPATTANA</v>
          </cell>
          <cell r="L681">
            <v>2</v>
          </cell>
        </row>
        <row r="682">
          <cell r="E682" t="str">
            <v>GLTP432</v>
          </cell>
          <cell r="F682" t="str">
            <v>LT7(A) - Temporary Supply (28 days &amp; above renewal)</v>
          </cell>
          <cell r="G682" t="str">
            <v>BILL STOP</v>
          </cell>
          <cell r="H682">
            <v>8</v>
          </cell>
          <cell r="I682" t="str">
            <v>SHOBHA W/O MANJANNA</v>
          </cell>
          <cell r="J682" t="str">
            <v>NA,GUDDENAHALLI,GUDDENAHALLI,GUDDENAHALLI,NA</v>
          </cell>
          <cell r="K682" t="str">
            <v>GUDDENAHALLI</v>
          </cell>
          <cell r="L682">
            <v>2</v>
          </cell>
        </row>
        <row r="683">
          <cell r="E683" t="str">
            <v>GLTP436</v>
          </cell>
          <cell r="F683" t="str">
            <v>LT7(A) - Temporary Supply (28 days &amp; above renewal)</v>
          </cell>
          <cell r="G683" t="str">
            <v>BILL STOP</v>
          </cell>
          <cell r="H683">
            <v>5</v>
          </cell>
          <cell r="I683" t="str">
            <v>D H CHANDAN S/O D S HEGGADEGOWDA</v>
          </cell>
          <cell r="J683" t="str">
            <v>NA,MANACHANAHALLI,BASAVESHWARA NAGARA,MANACHANAHALLI,NA</v>
          </cell>
          <cell r="K683" t="str">
            <v>BASAVESHWARA NAGARA</v>
          </cell>
          <cell r="L683">
            <v>1</v>
          </cell>
        </row>
        <row r="684">
          <cell r="E684" t="str">
            <v>GCTP2185</v>
          </cell>
          <cell r="F684" t="str">
            <v>LT7(A) - Temporary Supply (28 days &amp; above renewal)</v>
          </cell>
          <cell r="G684" t="str">
            <v>BILL STOP</v>
          </cell>
          <cell r="H684">
            <v>8</v>
          </cell>
          <cell r="I684" t="str">
            <v>KN SHIVEGOWDA S/O NINGEGOWDA</v>
          </cell>
          <cell r="J684" t="str">
            <v>0,CHANNAPATTANA,CHANNAPATTANA,CHANNAPATTANA,CHANNAPATTANA</v>
          </cell>
          <cell r="K684" t="str">
            <v>CHANNAPATTANA</v>
          </cell>
          <cell r="L684">
            <v>2</v>
          </cell>
        </row>
        <row r="685">
          <cell r="E685" t="str">
            <v>GLTP434</v>
          </cell>
          <cell r="F685" t="str">
            <v>LT7(A) - Temporary Supply (28 days &amp; above renewal)</v>
          </cell>
          <cell r="G685" t="str">
            <v>BILL STOP</v>
          </cell>
          <cell r="H685">
            <v>8</v>
          </cell>
          <cell r="I685" t="str">
            <v>C S MADHU S/O SWAMY</v>
          </cell>
          <cell r="J685" t="str">
            <v>NA,MANACHANAHALLI,ASHOKA NAGARA NEAR KEB BHAVANA,MANACHANAHALLI,NA</v>
          </cell>
          <cell r="K685" t="str">
            <v>ASHOKA NAGARA NEAR KEB BHAVANA</v>
          </cell>
          <cell r="L685">
            <v>2</v>
          </cell>
        </row>
        <row r="686">
          <cell r="E686" t="str">
            <v>GLTP437</v>
          </cell>
          <cell r="F686" t="str">
            <v>LT7(A) - Temporary Supply (28 days &amp; above renewal)</v>
          </cell>
          <cell r="G686" t="str">
            <v>BILL STOP</v>
          </cell>
          <cell r="H686">
            <v>2</v>
          </cell>
          <cell r="I686" t="str">
            <v>KARI BASAVARAJU A E S/O ESHWARAPPA A C</v>
          </cell>
          <cell r="J686" t="str">
            <v>NA,MANACHANAHALLI,MANACHANAHALLI,MANACHANAHALLI,NA</v>
          </cell>
          <cell r="K686" t="str">
            <v>MANACHANAHALLI</v>
          </cell>
          <cell r="L686">
            <v>2</v>
          </cell>
        </row>
        <row r="687">
          <cell r="E687" t="str">
            <v>GRTP119</v>
          </cell>
          <cell r="F687" t="str">
            <v>LT7(A) - Temporary Supply (28 days &amp; above renewal)</v>
          </cell>
          <cell r="G687" t="str">
            <v>BILL STOP</v>
          </cell>
          <cell r="H687">
            <v>4</v>
          </cell>
          <cell r="I687" t="str">
            <v>SUMMIT DIGITALP INFRUCTURE  P LTD SUMMIT DIGITAL P LTD</v>
          </cell>
          <cell r="J687" t="str">
            <v>1,KITTANE,DODDABEEKAAHALLI,KITTANE,1</v>
          </cell>
          <cell r="K687" t="str">
            <v>DODDABEEKAAHALLI</v>
          </cell>
          <cell r="L687">
            <v>5</v>
          </cell>
        </row>
        <row r="688">
          <cell r="E688" t="str">
            <v>KKGTP2198</v>
          </cell>
          <cell r="F688" t="str">
            <v>LT7(A) - Temporary Supply (28 days &amp; above renewal)</v>
          </cell>
          <cell r="G688" t="str">
            <v>BILL STOP</v>
          </cell>
          <cell r="H688">
            <v>8</v>
          </cell>
          <cell r="I688" t="str">
            <v>SHOBHA M W/O RAMESH</v>
          </cell>
          <cell r="J688" t="str">
            <v>NA,KOKKANAGATTA,KOKKANAGATTA,KOKKANAGATTA,NA</v>
          </cell>
          <cell r="K688" t="str">
            <v>KOKKANAGATTA</v>
          </cell>
          <cell r="L688">
            <v>1</v>
          </cell>
        </row>
        <row r="689">
          <cell r="E689" t="str">
            <v>KKGTP2197</v>
          </cell>
          <cell r="F689" t="str">
            <v>LT7(A) - Temporary Supply (28 days &amp; above renewal)</v>
          </cell>
          <cell r="G689" t="str">
            <v>BILL STOP</v>
          </cell>
          <cell r="H689">
            <v>8</v>
          </cell>
          <cell r="I689" t="str">
            <v>RANGEGOWDA S/O RANGEGOWD</v>
          </cell>
          <cell r="J689" t="str">
            <v>NA,KOKKANAGATTA,KOKKANAGATTA,KOKKANAGATTA,NA</v>
          </cell>
          <cell r="K689" t="str">
            <v>KOKKANAGATTA</v>
          </cell>
          <cell r="L689">
            <v>1</v>
          </cell>
        </row>
        <row r="690">
          <cell r="E690" t="str">
            <v>GCTP2196</v>
          </cell>
          <cell r="F690" t="str">
            <v>LT7(A) - Temporary Supply (28 days &amp; above renewal)</v>
          </cell>
          <cell r="G690" t="str">
            <v>BILL STOP</v>
          </cell>
          <cell r="H690">
            <v>8</v>
          </cell>
          <cell r="I690" t="str">
            <v>MOHANKUMAR M B BOGAMALLEGOWDA</v>
          </cell>
          <cell r="J690" t="str">
            <v>NA,CHANNAPATAN,CHANNAPATAN,CHANNAPATAN,NA</v>
          </cell>
          <cell r="K690" t="str">
            <v>CHANNAPATAN</v>
          </cell>
          <cell r="L690">
            <v>1</v>
          </cell>
        </row>
        <row r="691">
          <cell r="E691" t="str">
            <v>KNTP2193</v>
          </cell>
          <cell r="F691" t="str">
            <v>LT7(A) - Temporary Supply (28 days &amp; above renewal)</v>
          </cell>
          <cell r="G691" t="str">
            <v>BILL STOP</v>
          </cell>
          <cell r="H691">
            <v>15</v>
          </cell>
          <cell r="I691" t="str">
            <v>M VASAGAM S/O SP MAANIKYAM</v>
          </cell>
          <cell r="J691" t="str">
            <v>NA,DEVARAYAPATANA,DEVARAYAPATANA,DEVARAYAPATANA,NA</v>
          </cell>
          <cell r="K691" t="str">
            <v>DEVARAYAPATANA</v>
          </cell>
          <cell r="L691">
            <v>2</v>
          </cell>
        </row>
        <row r="692">
          <cell r="E692" t="str">
            <v>HNTP2192</v>
          </cell>
          <cell r="F692" t="str">
            <v>LT7(A) - Temporary Supply (28 days &amp; above renewal)</v>
          </cell>
          <cell r="G692" t="str">
            <v>BILL STOP</v>
          </cell>
          <cell r="H692">
            <v>3</v>
          </cell>
          <cell r="I692" t="str">
            <v>MADHU S V S/O VENKATEGOWDA</v>
          </cell>
          <cell r="J692" t="str">
            <v>NA,TATTEKERE,SINGAPATTANA,TATTEKERE,NA</v>
          </cell>
          <cell r="K692" t="str">
            <v>SINGAPATTANA</v>
          </cell>
          <cell r="L692">
            <v>1</v>
          </cell>
        </row>
        <row r="693">
          <cell r="E693" t="str">
            <v>GCTP2191</v>
          </cell>
          <cell r="F693" t="str">
            <v>LT7(A) - Temporary Supply (28 days &amp; above renewal)</v>
          </cell>
          <cell r="G693" t="str">
            <v>BILL STOP</v>
          </cell>
          <cell r="H693">
            <v>8</v>
          </cell>
          <cell r="I693" t="str">
            <v>PUSHPALATHA S W/O PRAKASH HG</v>
          </cell>
          <cell r="J693" t="str">
            <v>NA,BOMMANAYAKANAHALLY,BOMMANAYAKANAHALLY,BOMMANAYAKANAHALLY,NA</v>
          </cell>
          <cell r="K693" t="str">
            <v>BOMMANAYAKANAHALLY</v>
          </cell>
          <cell r="L693">
            <v>1</v>
          </cell>
        </row>
        <row r="694">
          <cell r="E694" t="str">
            <v>GCTP2189</v>
          </cell>
          <cell r="F694" t="str">
            <v>LT7(A) - Temporary Supply (28 days &amp; above renewal)</v>
          </cell>
          <cell r="G694" t="str">
            <v>BILL STOP</v>
          </cell>
          <cell r="H694">
            <v>8</v>
          </cell>
          <cell r="I694" t="str">
            <v>C L KESHAVEGOWDA S /O LAKSHMEGOWDA</v>
          </cell>
          <cell r="J694" t="str">
            <v>NA,CHANNAPATTANA,CHANNAPATTANA,CHANNAPATTANA,NA</v>
          </cell>
          <cell r="K694" t="str">
            <v>CHANNAPATTANA</v>
          </cell>
          <cell r="L694">
            <v>2</v>
          </cell>
        </row>
        <row r="695">
          <cell r="E695" t="str">
            <v>GCTP2188</v>
          </cell>
          <cell r="F695" t="str">
            <v>LT7(A) - Temporary Supply (28 days &amp; above renewal)</v>
          </cell>
          <cell r="G695" t="str">
            <v>BILL STOP</v>
          </cell>
          <cell r="H695">
            <v>8</v>
          </cell>
          <cell r="I695" t="str">
            <v>DEVARAJAIAH S/O JAVARAIAH</v>
          </cell>
          <cell r="J695" t="str">
            <v>NA,NA,SANKALAPURA,NA,NA</v>
          </cell>
          <cell r="K695" t="str">
            <v>SANKALAPURA</v>
          </cell>
          <cell r="L695">
            <v>2</v>
          </cell>
        </row>
        <row r="696">
          <cell r="E696" t="str">
            <v>KKGTP2187</v>
          </cell>
          <cell r="F696" t="str">
            <v>LT7(A) - Temporary Supply (28 days &amp; above renewal)</v>
          </cell>
          <cell r="G696" t="str">
            <v>BILL STOP</v>
          </cell>
          <cell r="H696">
            <v>8</v>
          </cell>
          <cell r="I696" t="str">
            <v>RAMESH GIDDEGOWDA</v>
          </cell>
          <cell r="J696" t="str">
            <v>1,KOKKANAGATTA,KOKKANAGATTA,KOKKANAGATTA,1</v>
          </cell>
          <cell r="K696" t="str">
            <v>KOKKANAGATTA</v>
          </cell>
          <cell r="L696">
            <v>2</v>
          </cell>
        </row>
        <row r="697">
          <cell r="E697" t="str">
            <v>GCTP2202</v>
          </cell>
          <cell r="F697" t="str">
            <v>LT7(A) - Temporary Supply (28 days &amp; above renewal)</v>
          </cell>
          <cell r="G697" t="str">
            <v>BILL STOP</v>
          </cell>
          <cell r="H697">
            <v>4</v>
          </cell>
          <cell r="I697" t="str">
            <v>SHEKAR S/O HANUMEGOWDA</v>
          </cell>
          <cell r="J697" t="str">
            <v>NA,NA,BOMMANAYAKANAHALLY,NA,NA</v>
          </cell>
          <cell r="K697" t="str">
            <v>BOMMANAYAKANAHALLY</v>
          </cell>
          <cell r="L697">
            <v>1</v>
          </cell>
        </row>
        <row r="698">
          <cell r="E698" t="str">
            <v>MHTP182</v>
          </cell>
          <cell r="F698" t="str">
            <v>LT7(A) - Temporary Supply (28 days &amp; above renewal)</v>
          </cell>
          <cell r="G698" t="str">
            <v>BILL STOP</v>
          </cell>
          <cell r="H698">
            <v>6</v>
          </cell>
          <cell r="I698" t="str">
            <v>GIRISHA G A S/O LATE APPEGOWDA</v>
          </cell>
          <cell r="J698" t="str">
            <v>NA,KOWSHIKA,SRI RAMA NAGARA  NEAR P L COFFIE CURING,KOWSHIKA,NA</v>
          </cell>
          <cell r="K698" t="str">
            <v>SRI RAMA NAGARA  NEAR P L COFFIE CURING</v>
          </cell>
          <cell r="L698">
            <v>1</v>
          </cell>
        </row>
        <row r="699">
          <cell r="E699" t="str">
            <v>MHTP183</v>
          </cell>
          <cell r="F699" t="str">
            <v>LT7(A) - Temporary Supply (28 days &amp; above renewal)</v>
          </cell>
          <cell r="G699" t="str">
            <v>BILL STOP</v>
          </cell>
          <cell r="H699">
            <v>9</v>
          </cell>
          <cell r="I699" t="str">
            <v>K R MANU S/O RAME GOWDA</v>
          </cell>
          <cell r="J699" t="str">
            <v>NA,KOWSHIKA,KOWSHIKA,KOWSHIKA,NA</v>
          </cell>
          <cell r="K699" t="str">
            <v>KOWSHIKA</v>
          </cell>
          <cell r="L699">
            <v>2</v>
          </cell>
        </row>
        <row r="700">
          <cell r="E700" t="str">
            <v>GLTP438</v>
          </cell>
          <cell r="F700" t="str">
            <v>LT7(A) - Temporary Supply (28 days &amp; above renewal)</v>
          </cell>
          <cell r="G700" t="str">
            <v>BILL STOP</v>
          </cell>
          <cell r="H700">
            <v>6</v>
          </cell>
          <cell r="I700" t="str">
            <v>MANJUNATHA N P  UR MANJAPPA S/O PAPANNA</v>
          </cell>
          <cell r="J700" t="str">
            <v>0,GUDDENAHALLI,GUDDENAHALLI ASHOKANAGARA,GUDDENAHALLI,GUDDENAHALLI</v>
          </cell>
          <cell r="K700" t="str">
            <v>GUDDENAHALLI ASHOKANAGARA</v>
          </cell>
          <cell r="L700">
            <v>2</v>
          </cell>
        </row>
        <row r="701">
          <cell r="E701" t="str">
            <v>GLTP439</v>
          </cell>
          <cell r="F701" t="str">
            <v>LT7(A) - Temporary Supply (28 days &amp; above renewal)</v>
          </cell>
          <cell r="G701" t="str">
            <v>BILL STOP</v>
          </cell>
          <cell r="H701">
            <v>8</v>
          </cell>
          <cell r="I701" t="str">
            <v>BASAVARAJU S S/O SHRINIVAS</v>
          </cell>
          <cell r="J701" t="str">
            <v>0,MANACHANAHALLI,MANACHANAHALLI,MANACHANAHALLI,MANACHANAHALLI</v>
          </cell>
          <cell r="K701" t="str">
            <v>MANACHANAHALLI</v>
          </cell>
          <cell r="L701">
            <v>2</v>
          </cell>
        </row>
        <row r="702">
          <cell r="E702" t="str">
            <v>DMTP2205</v>
          </cell>
          <cell r="F702" t="str">
            <v>LT7(A) - Temporary Supply (28 days &amp; above renewal)</v>
          </cell>
          <cell r="G702" t="str">
            <v>BILL STOP</v>
          </cell>
          <cell r="H702">
            <v>8</v>
          </cell>
          <cell r="I702" t="str">
            <v>K P DINESH S/O LATE PUTTASWAMYGOWDA</v>
          </cell>
          <cell r="J702" t="str">
            <v>NA,DEVARAYAPATTANA,DEVARAYAPATTANA,DEVARAYAPATTANA,NA</v>
          </cell>
          <cell r="K702" t="str">
            <v>DEVARAYAPATTANA</v>
          </cell>
          <cell r="L702">
            <v>2</v>
          </cell>
        </row>
        <row r="703">
          <cell r="E703" t="str">
            <v>GCTP2206</v>
          </cell>
          <cell r="F703" t="str">
            <v>LT7(A) - Temporary Supply (28 days &amp; above renewal)</v>
          </cell>
          <cell r="G703" t="str">
            <v>BILL STOP</v>
          </cell>
          <cell r="H703">
            <v>4</v>
          </cell>
          <cell r="I703" t="str">
            <v>K NATARAJU S/O KALACHAR</v>
          </cell>
          <cell r="J703" t="str">
            <v>NA,CHANNAPATNA,CHANNAPATNA,CHANNAPATNA,NA</v>
          </cell>
          <cell r="K703" t="str">
            <v>CHANNAPATNA</v>
          </cell>
          <cell r="L703">
            <v>1</v>
          </cell>
        </row>
        <row r="704">
          <cell r="E704" t="str">
            <v>HNTP2207</v>
          </cell>
          <cell r="F704" t="str">
            <v>LT7(A) - Temporary Supply (28 days &amp; above renewal)</v>
          </cell>
          <cell r="G704" t="str">
            <v>BILL STOP</v>
          </cell>
          <cell r="H704">
            <v>8</v>
          </cell>
          <cell r="I704" t="str">
            <v>D K NAGALAKSHMI W/O LATE RAMESHA H M</v>
          </cell>
          <cell r="J704" t="str">
            <v>0,HANUMANTHAPURA,HANUMANTHAPURA,HANUMANTHAPURA,HANUMANTHAPURA</v>
          </cell>
          <cell r="K704" t="str">
            <v>HANUMANTHAPURA</v>
          </cell>
          <cell r="L704">
            <v>2</v>
          </cell>
        </row>
        <row r="705">
          <cell r="E705" t="str">
            <v>GCTP2208</v>
          </cell>
          <cell r="F705" t="str">
            <v>LT7(A) - Temporary Supply (28 days &amp; above renewal)</v>
          </cell>
          <cell r="G705" t="str">
            <v>BILL STOP</v>
          </cell>
          <cell r="H705">
            <v>9</v>
          </cell>
          <cell r="I705" t="str">
            <v>H R NAGARATHNA CIO LATE PARAMESH</v>
          </cell>
          <cell r="J705" t="str">
            <v>NA,HANUMANTHA PURA,GANDHINAGARA,HANUMANTHA PURA,NA</v>
          </cell>
          <cell r="K705" t="str">
            <v>GANDHINAGARA</v>
          </cell>
          <cell r="L705">
            <v>1</v>
          </cell>
        </row>
        <row r="706">
          <cell r="E706" t="str">
            <v>GCTP2209</v>
          </cell>
          <cell r="F706" t="str">
            <v>LT7(A) - Temporary Supply (28 days &amp; above renewal)</v>
          </cell>
          <cell r="G706" t="str">
            <v>BILL STOP</v>
          </cell>
          <cell r="H706">
            <v>5</v>
          </cell>
          <cell r="I706" t="str">
            <v>VENKATEGOWDA S/O NARAYANAGOWDA</v>
          </cell>
          <cell r="J706" t="str">
            <v>0,JODI THATTEKERE,JODI THATTEKERE,JODI THATTEKERE,JODI THATTEKERE</v>
          </cell>
          <cell r="K706" t="str">
            <v>JODI THATTEKERE</v>
          </cell>
          <cell r="L706">
            <v>1</v>
          </cell>
        </row>
        <row r="707">
          <cell r="E707" t="str">
            <v>KKGTP2210</v>
          </cell>
          <cell r="F707" t="str">
            <v>LT7(A) - Temporary Supply (28 days &amp; above renewal)</v>
          </cell>
          <cell r="G707" t="str">
            <v>BILL STOP</v>
          </cell>
          <cell r="H707">
            <v>8</v>
          </cell>
          <cell r="I707" t="str">
            <v>JAYARAMU S/O VENKATARAMANEGOWDA</v>
          </cell>
          <cell r="J707" t="str">
            <v>NA,THATTEKERE,THATTEKERE,THATTEKERE,NA</v>
          </cell>
          <cell r="K707" t="str">
            <v>THATTEKERE</v>
          </cell>
          <cell r="L707">
            <v>1</v>
          </cell>
        </row>
        <row r="708">
          <cell r="E708" t="str">
            <v>GLTP441</v>
          </cell>
          <cell r="F708" t="str">
            <v>LT7(A) - Temporary Supply (28 days &amp; above renewal)</v>
          </cell>
          <cell r="G708" t="str">
            <v>BILL STOP</v>
          </cell>
          <cell r="H708">
            <v>9</v>
          </cell>
          <cell r="I708" t="str">
            <v>SHILPA D ASHOK W/O ASHOKA</v>
          </cell>
          <cell r="J708" t="str">
            <v>NA,UGANE,CHINNENAHALLI,UGANE,NA</v>
          </cell>
          <cell r="K708" t="str">
            <v>CHINNENAHALLI</v>
          </cell>
          <cell r="L708">
            <v>1</v>
          </cell>
        </row>
        <row r="709">
          <cell r="E709" t="str">
            <v>GLTP442</v>
          </cell>
          <cell r="F709" t="str">
            <v>LT7(A) - Temporary Supply (28 days &amp; above renewal)</v>
          </cell>
          <cell r="G709" t="str">
            <v>BILL STOP</v>
          </cell>
          <cell r="H709">
            <v>8</v>
          </cell>
          <cell r="I709" t="str">
            <v>ACHUTHA H C S/O CHALUVE GOWDA</v>
          </cell>
          <cell r="J709" t="str">
            <v>0,ASHOKANAGARA,ASHOKANAGARA,ASHOKANAGARA,ASHOKANAGARA</v>
          </cell>
          <cell r="K709" t="str">
            <v>ASHOKANAGARA</v>
          </cell>
          <cell r="L709">
            <v>2</v>
          </cell>
        </row>
        <row r="710">
          <cell r="E710" t="str">
            <v>GLTP443</v>
          </cell>
          <cell r="F710" t="str">
            <v>LT7(A) - Temporary Supply (28 days &amp; above renewal)</v>
          </cell>
          <cell r="G710" t="str">
            <v>BILL STOP</v>
          </cell>
          <cell r="H710">
            <v>10</v>
          </cell>
          <cell r="I710" t="str">
            <v>GIDDEGOWDA S/O GOVINDEGOWDA</v>
          </cell>
          <cell r="J710" t="str">
            <v>NA,UDDURU,UDDURU,UDDURU,NA</v>
          </cell>
          <cell r="K710" t="str">
            <v>UDDURU</v>
          </cell>
          <cell r="L710">
            <v>1</v>
          </cell>
        </row>
        <row r="711">
          <cell r="E711" t="str">
            <v>GLTP444</v>
          </cell>
          <cell r="F711" t="str">
            <v>LT7(A) - Temporary Supply (28 days &amp; above renewal)</v>
          </cell>
          <cell r="G711" t="str">
            <v>BILL STOP</v>
          </cell>
          <cell r="H711">
            <v>8</v>
          </cell>
          <cell r="I711" t="str">
            <v>P SURESH S/O PUTTAIAH</v>
          </cell>
          <cell r="J711" t="str">
            <v>NA,MANACHANAHALLI,BASAVESHWARA NAGARA,MANACHANAHALLI,NA</v>
          </cell>
          <cell r="K711" t="str">
            <v>BASAVESHWARA NAGARA</v>
          </cell>
          <cell r="L711">
            <v>1</v>
          </cell>
        </row>
        <row r="712">
          <cell r="E712" t="str">
            <v>GLTP445</v>
          </cell>
          <cell r="F712" t="str">
            <v>LT7(A) - Temporary Supply (28 days &amp; above renewal)</v>
          </cell>
          <cell r="G712" t="str">
            <v>BILL STOP</v>
          </cell>
          <cell r="H712">
            <v>5</v>
          </cell>
          <cell r="I712" t="str">
            <v xml:space="preserve">ATC TELECOM INFRASTRUTURE PVT LTD </v>
          </cell>
          <cell r="J712" t="str">
            <v>0,MANACHANAHALLI,VINAYAKA NAGARA PARK GUDDENAHALLI,MANACHANAHALLI,MANACHANAHALLI</v>
          </cell>
          <cell r="K712" t="str">
            <v>VINAYAKA NAGARA PARK GUDDENAHALLI</v>
          </cell>
          <cell r="L712">
            <v>5</v>
          </cell>
        </row>
        <row r="713">
          <cell r="E713" t="str">
            <v>KNTP2199</v>
          </cell>
          <cell r="F713" t="str">
            <v>LT7(A) - Temporary Supply (28 days &amp; above renewal)</v>
          </cell>
          <cell r="G713" t="str">
            <v>BILL STOP</v>
          </cell>
          <cell r="H713">
            <v>15</v>
          </cell>
          <cell r="I713" t="str">
            <v>MUTTUMANI W/O RANGEGOWDA GT</v>
          </cell>
          <cell r="J713" t="str">
            <v>NA,NA,DEVARAYAPATNA,NA,NA</v>
          </cell>
          <cell r="K713" t="str">
            <v>DEVARAYAPATNA</v>
          </cell>
          <cell r="L713">
            <v>2</v>
          </cell>
        </row>
        <row r="714">
          <cell r="E714" t="str">
            <v>GLTP440</v>
          </cell>
          <cell r="F714" t="str">
            <v>LT7(A) - Temporary Supply (28 days &amp; above renewal)</v>
          </cell>
          <cell r="G714" t="str">
            <v>BILL STOP</v>
          </cell>
          <cell r="H714">
            <v>5</v>
          </cell>
          <cell r="I714" t="str">
            <v>CHANDRASHEKAR MN S/O NANJAPPA</v>
          </cell>
          <cell r="J714" t="str">
            <v>NA,MANACHANAHALLI,BASAVESHWARA NAGARA,MANACHANAHALLI,NA</v>
          </cell>
          <cell r="K714" t="str">
            <v>BASAVESHWARA NAGARA</v>
          </cell>
          <cell r="L714">
            <v>2</v>
          </cell>
        </row>
        <row r="715">
          <cell r="E715" t="str">
            <v>GCTP2213</v>
          </cell>
          <cell r="F715" t="str">
            <v>LT7(A) - Temporary Supply (28 days &amp; above renewal)</v>
          </cell>
          <cell r="G715" t="str">
            <v>BILL STOP</v>
          </cell>
          <cell r="H715">
            <v>10</v>
          </cell>
          <cell r="I715" t="str">
            <v>GUNDEGOWDA AH S/O HANUMANTHEGOWDA</v>
          </cell>
          <cell r="J715" t="str">
            <v>1,BOMMANAYAKANAHALLY,BOMMANAYAKANAHALLY,BOMMANAYAKANAHALLY,K. HOSAKOPPALU</v>
          </cell>
          <cell r="K715" t="str">
            <v>BOMMANAYAKANAHALLY</v>
          </cell>
          <cell r="L715">
            <v>1</v>
          </cell>
        </row>
        <row r="716">
          <cell r="E716" t="str">
            <v>KNTP2214</v>
          </cell>
          <cell r="F716" t="str">
            <v>LT7(A) - Temporary Supply (28 days &amp; above renewal)</v>
          </cell>
          <cell r="G716" t="str">
            <v>BILL STOP</v>
          </cell>
          <cell r="H716">
            <v>13</v>
          </cell>
          <cell r="I716" t="str">
            <v>SWAPNA W/O UMESH</v>
          </cell>
          <cell r="J716" t="str">
            <v>NA,KANDALI,THIMMANAHALLY,KANDALI,NA</v>
          </cell>
          <cell r="K716" t="str">
            <v>THIMMANAHALLY</v>
          </cell>
          <cell r="L716">
            <v>2</v>
          </cell>
        </row>
        <row r="717">
          <cell r="E717" t="str">
            <v>MHTP184</v>
          </cell>
          <cell r="F717" t="str">
            <v>LT7(A) - Temporary Supply (28 days &amp; above renewal)</v>
          </cell>
          <cell r="G717" t="str">
            <v>BILL STOP</v>
          </cell>
          <cell r="H717">
            <v>8</v>
          </cell>
          <cell r="I717" t="str">
            <v>BHAGYA W/O RAMESHA</v>
          </cell>
          <cell r="J717" t="str">
            <v>0,KANCHANAHALLI,KANCHNAHALLI,KANCHANAHALLI,KANCHANAHALLI</v>
          </cell>
          <cell r="K717" t="str">
            <v>KANCHNAHALLI</v>
          </cell>
          <cell r="L717">
            <v>1</v>
          </cell>
        </row>
        <row r="718">
          <cell r="E718" t="str">
            <v>MHTP186</v>
          </cell>
          <cell r="F718" t="str">
            <v>LT7(A) - Temporary Supply (28 days &amp; above renewal)</v>
          </cell>
          <cell r="G718" t="str">
            <v>BILL STOP</v>
          </cell>
          <cell r="H718">
            <v>9</v>
          </cell>
          <cell r="I718" t="str">
            <v>DASHARATHA RAMA REDDY DASHARATHA RAMA REDDY</v>
          </cell>
          <cell r="J718" t="str">
            <v>0,KOWSHIKA,KOWSHIKA,KOWSHIKA,KOWSHIKA</v>
          </cell>
          <cell r="K718" t="str">
            <v>KOWSHIKA</v>
          </cell>
          <cell r="L718">
            <v>3</v>
          </cell>
        </row>
        <row r="719">
          <cell r="E719" t="str">
            <v>GCTP2217</v>
          </cell>
          <cell r="F719" t="str">
            <v>LT7(A) - Temporary Supply (28 days &amp; above renewal)</v>
          </cell>
          <cell r="G719" t="str">
            <v>BILL STOP</v>
          </cell>
          <cell r="H719">
            <v>12</v>
          </cell>
          <cell r="I719" t="str">
            <v>RATHNAMMA W/O SUDARSHAN</v>
          </cell>
          <cell r="J719" t="str">
            <v>NA,CHANNAPATTANA,BITTAGOWDANA HALLI,CHANNAPATTANA,NA</v>
          </cell>
          <cell r="K719" t="str">
            <v>BITTAGOWDANA HALLI</v>
          </cell>
          <cell r="L719">
            <v>1</v>
          </cell>
        </row>
        <row r="720">
          <cell r="E720" t="str">
            <v>GCTP2218</v>
          </cell>
          <cell r="F720" t="str">
            <v>LT7(A) - Temporary Supply (28 days &amp; above renewal)</v>
          </cell>
          <cell r="G720" t="str">
            <v>BILL STOP</v>
          </cell>
          <cell r="H720">
            <v>8</v>
          </cell>
          <cell r="I720" t="str">
            <v>SHEERIN TAJ W/O SHAHEEN PASHA</v>
          </cell>
          <cell r="J720" t="str">
            <v xml:space="preserve">0,HASSAN,BANASHANKARI LAY OUT,HASSAN,GORRUR ROAD </v>
          </cell>
          <cell r="K720" t="str">
            <v>BANASHANKARI LAY OUT</v>
          </cell>
          <cell r="L720">
            <v>2</v>
          </cell>
        </row>
        <row r="721">
          <cell r="E721" t="str">
            <v>GCTP2219</v>
          </cell>
          <cell r="F721" t="str">
            <v>LT7(A) - Temporary Supply (28 days &amp; above renewal)</v>
          </cell>
          <cell r="G721" t="str">
            <v>BILL STOP</v>
          </cell>
          <cell r="H721">
            <v>12</v>
          </cell>
          <cell r="I721" t="str">
            <v>RAVI KUMAR E V S/O VEERABHADREGOWDA</v>
          </cell>
          <cell r="J721" t="str">
            <v>NA,CHANNAPATTANA,BITTAGOWDANAHALLI,CHANNAPATTANA,NA</v>
          </cell>
          <cell r="K721" t="str">
            <v>BITTAGOWDANAHALLI</v>
          </cell>
          <cell r="L721">
            <v>2</v>
          </cell>
        </row>
        <row r="722">
          <cell r="E722" t="str">
            <v>GCTP2220</v>
          </cell>
          <cell r="F722" t="str">
            <v>LT7(A) - Temporary Supply (28 days &amp; above renewal)</v>
          </cell>
          <cell r="G722" t="str">
            <v>BILL STOP</v>
          </cell>
          <cell r="H722">
            <v>8</v>
          </cell>
          <cell r="I722" t="str">
            <v>DHARANEENDRA S/O PRAKASH</v>
          </cell>
          <cell r="J722" t="str">
            <v>0,HOSAKOPPALU,HOSAKOPPALU,HOSAKOPPALU,K HOSAKOPPALU</v>
          </cell>
          <cell r="K722" t="str">
            <v>HOSAKOPPALU</v>
          </cell>
          <cell r="L722">
            <v>2</v>
          </cell>
        </row>
        <row r="723">
          <cell r="E723" t="str">
            <v>HVTP2221</v>
          </cell>
          <cell r="F723" t="str">
            <v>LT7(A) - Temporary Supply (28 days &amp; above renewal)</v>
          </cell>
          <cell r="G723" t="str">
            <v>BILL STOP</v>
          </cell>
          <cell r="H723">
            <v>8</v>
          </cell>
          <cell r="I723" t="str">
            <v>GIDDE GOWDA S/O LATE MARIRANGE GOWDA</v>
          </cell>
          <cell r="J723" t="str">
            <v>0,HALUVAGILU,HALUVAGILU,HALUVAGILU,HALUVAGILU</v>
          </cell>
          <cell r="K723" t="str">
            <v>HALUVAGILU</v>
          </cell>
          <cell r="L723">
            <v>1</v>
          </cell>
        </row>
        <row r="724">
          <cell r="E724" t="str">
            <v>GCTP2224</v>
          </cell>
          <cell r="F724" t="str">
            <v>LT7(A) - Temporary Supply (28 days &amp; above renewal)</v>
          </cell>
          <cell r="G724" t="str">
            <v>BILL STOP</v>
          </cell>
          <cell r="H724">
            <v>8</v>
          </cell>
          <cell r="I724" t="str">
            <v>RAMESH S/O NINGEGOWDA</v>
          </cell>
          <cell r="J724" t="str">
            <v>NA,NA,DEVEGOWDANAGARA,NA,NA</v>
          </cell>
          <cell r="K724" t="str">
            <v>DEVEGOWDANAGARA</v>
          </cell>
          <cell r="L724">
            <v>1</v>
          </cell>
        </row>
        <row r="725">
          <cell r="E725" t="str">
            <v>HNTP2226</v>
          </cell>
          <cell r="F725" t="str">
            <v>LT7(A) - Temporary Supply (28 days &amp; above renewal)</v>
          </cell>
          <cell r="G725" t="str">
            <v>BILL STOP</v>
          </cell>
          <cell r="H725">
            <v>13</v>
          </cell>
          <cell r="I725" t="str">
            <v>JAYARAMA LATE KRISHNEGOWDA</v>
          </cell>
          <cell r="J725" t="str">
            <v xml:space="preserve"> A,THATTEKERE,THATTEKERE,THATTEKERE,NA</v>
          </cell>
          <cell r="K725" t="str">
            <v>THATTEKERE</v>
          </cell>
          <cell r="L725">
            <v>1</v>
          </cell>
        </row>
        <row r="726">
          <cell r="E726" t="str">
            <v>GLTP446</v>
          </cell>
          <cell r="F726" t="str">
            <v>LT7(A) - Temporary Supply (28 days &amp; above renewal)</v>
          </cell>
          <cell r="G726" t="str">
            <v>BILL STOP</v>
          </cell>
          <cell r="H726">
            <v>8</v>
          </cell>
          <cell r="I726" t="str">
            <v>KUMAR S/I MUDALIGOWDA</v>
          </cell>
          <cell r="J726" t="str">
            <v>NA,MANACHANAHALLI,GUDDENAHALLI,MANACHANAHALLI,NA</v>
          </cell>
          <cell r="K726" t="str">
            <v>GUDDENAHALLI</v>
          </cell>
          <cell r="L726">
            <v>2</v>
          </cell>
        </row>
        <row r="727">
          <cell r="E727" t="str">
            <v>GLTP447</v>
          </cell>
          <cell r="F727" t="str">
            <v>LT7(A) - Temporary Supply (28 days &amp; above renewal)</v>
          </cell>
          <cell r="G727" t="str">
            <v>BILL STOP</v>
          </cell>
          <cell r="H727">
            <v>8</v>
          </cell>
          <cell r="I727" t="str">
            <v>B H GANESHA MURTHY S/O LATE HIRIYANNAYYA</v>
          </cell>
          <cell r="J727" t="str">
            <v>NA,MANACHANAHALLI,BASAWESHWARA NAGARA,MANACHANAHALLI,NA</v>
          </cell>
          <cell r="K727" t="str">
            <v>BASAWESHWARA NAGARA</v>
          </cell>
          <cell r="L727">
            <v>1</v>
          </cell>
        </row>
        <row r="728">
          <cell r="E728" t="str">
            <v>GLTP450</v>
          </cell>
          <cell r="F728" t="str">
            <v>LT7(A) - Temporary Supply (28 days &amp; above renewal)</v>
          </cell>
          <cell r="G728" t="str">
            <v>BILL STOP</v>
          </cell>
          <cell r="H728">
            <v>8</v>
          </cell>
          <cell r="I728" t="str">
            <v>H S MURULI S/O LATE NINGASHETTY</v>
          </cell>
          <cell r="J728" t="str">
            <v>NA,DEVARAYAPATTANA,DEVARAYAPATTANA,DEVARAYAPATTANA,NA</v>
          </cell>
          <cell r="K728" t="str">
            <v>DEVARAYAPATTANA</v>
          </cell>
          <cell r="L728">
            <v>1</v>
          </cell>
        </row>
        <row r="729">
          <cell r="E729" t="str">
            <v>GLTP451</v>
          </cell>
          <cell r="F729" t="str">
            <v>LT7(A) - Temporary Supply (28 days &amp; above renewal)</v>
          </cell>
          <cell r="G729" t="str">
            <v>BILL STOP</v>
          </cell>
          <cell r="H729">
            <v>8</v>
          </cell>
          <cell r="I729" t="str">
            <v>VINAY SHANKAR M S/O P S MADHUSUDHAN NAYAK</v>
          </cell>
          <cell r="J729" t="str">
            <v>NA,MANACHANAHALLI,MANACHANAHALLI BASAVESHWARA NAGARA,MANACHANAHALLI,NA</v>
          </cell>
          <cell r="K729" t="str">
            <v>MANACHANAHALLI BASAVESHWARA NAGARA</v>
          </cell>
          <cell r="L729">
            <v>2</v>
          </cell>
        </row>
        <row r="730">
          <cell r="E730" t="str">
            <v>GRTP120</v>
          </cell>
          <cell r="F730" t="str">
            <v>LT7(A) - Temporary Supply (28 days &amp; above renewal)</v>
          </cell>
          <cell r="G730" t="str">
            <v>BILL STOP</v>
          </cell>
          <cell r="H730">
            <v>8</v>
          </cell>
          <cell r="I730" t="str">
            <v>BHAGYA CHANDRU</v>
          </cell>
          <cell r="J730" t="str">
            <v>0,GORUR,GORUR,GORUR,GORUR</v>
          </cell>
          <cell r="K730" t="str">
            <v>GORUR</v>
          </cell>
          <cell r="L730">
            <v>1</v>
          </cell>
        </row>
        <row r="731">
          <cell r="E731" t="str">
            <v>GLTP449</v>
          </cell>
          <cell r="F731" t="str">
            <v>LT7(A) - Temporary Supply (28 days &amp; above renewal)</v>
          </cell>
          <cell r="G731" t="str">
            <v>BILL STOP</v>
          </cell>
          <cell r="H731">
            <v>8</v>
          </cell>
          <cell r="I731" t="str">
            <v>YOGEESHAPPA S/O LATE BASAPPA</v>
          </cell>
          <cell r="J731" t="str">
            <v>0,BASAWESHVARA NAGARA,BASAWESHVARA NAGARA,BASAWESHVARA NAGARA,BASAWESHVARA NAGARA</v>
          </cell>
          <cell r="K731" t="str">
            <v>BASAWESHVARA NAGARA</v>
          </cell>
          <cell r="L731">
            <v>1</v>
          </cell>
        </row>
        <row r="732">
          <cell r="E732" t="str">
            <v>GCTP2227</v>
          </cell>
          <cell r="F732" t="str">
            <v>LT7(A) - Temporary Supply (28 days &amp; above renewal)</v>
          </cell>
          <cell r="G732" t="str">
            <v>BILL STOP</v>
          </cell>
          <cell r="H732">
            <v>4</v>
          </cell>
          <cell r="I732" t="str">
            <v>CS LATHA W/O R SHEKARAPPA</v>
          </cell>
          <cell r="J732" t="str">
            <v>0,CHANNAPATTANA,CHANNAPATTANA,CHANNAPATTANA,CHANNAPATTANA</v>
          </cell>
          <cell r="K732" t="str">
            <v>CHANNAPATTANA</v>
          </cell>
          <cell r="L732">
            <v>1</v>
          </cell>
        </row>
        <row r="733">
          <cell r="E733" t="str">
            <v>HNTP2230</v>
          </cell>
          <cell r="F733" t="str">
            <v>LT7(A) - Temporary Supply (28 days &amp; above renewal)</v>
          </cell>
          <cell r="G733" t="str">
            <v>BILL STOP</v>
          </cell>
          <cell r="H733">
            <v>10</v>
          </cell>
          <cell r="I733" t="str">
            <v>INDUS TOWER INDUS TOWER MANAGER</v>
          </cell>
          <cell r="J733" t="str">
            <v>0,HANUMANTHAPURA,HANUMANTHAPURA,HANUMANTHAPURA,HANUMANTHAPURA</v>
          </cell>
          <cell r="K733" t="str">
            <v>HANUMANTHAPURA</v>
          </cell>
          <cell r="L733">
            <v>6</v>
          </cell>
        </row>
        <row r="734">
          <cell r="E734" t="str">
            <v>GCTP2231</v>
          </cell>
          <cell r="F734" t="str">
            <v>LT7(A) - Temporary Supply (28 days &amp; above renewal)</v>
          </cell>
          <cell r="G734" t="str">
            <v>BILL STOP</v>
          </cell>
          <cell r="H734">
            <v>8</v>
          </cell>
          <cell r="I734" t="str">
            <v xml:space="preserve">INDUS TOWER </v>
          </cell>
          <cell r="J734" t="str">
            <v>0,SAMUDRAVALLI,SAMUDRAVALLI,SAMUDRAVALLI,SAMUDRAVALLI</v>
          </cell>
          <cell r="K734" t="str">
            <v>SAMUDRAVALLI</v>
          </cell>
          <cell r="L734">
            <v>6</v>
          </cell>
        </row>
        <row r="735">
          <cell r="E735" t="str">
            <v>HNTP2232</v>
          </cell>
          <cell r="F735" t="str">
            <v>LT7(A) - Temporary Supply (28 days &amp; above renewal)</v>
          </cell>
          <cell r="G735" t="str">
            <v>BILL STOP</v>
          </cell>
          <cell r="H735">
            <v>8</v>
          </cell>
          <cell r="I735" t="str">
            <v>K KUMAR S/O DUDDHE GOWDA</v>
          </cell>
          <cell r="J735" t="str">
            <v>0,SHANKARANAHALLY,SINGAPATTANA,SHANKARANAHALLY,SINGAPATTANA</v>
          </cell>
          <cell r="K735" t="str">
            <v>SINGAPATTANA</v>
          </cell>
          <cell r="L735">
            <v>1</v>
          </cell>
        </row>
        <row r="736">
          <cell r="E736" t="str">
            <v>HNTP2233</v>
          </cell>
          <cell r="F736" t="str">
            <v>LT7(A) - Temporary Supply (28 days &amp; above renewal)</v>
          </cell>
          <cell r="G736" t="str">
            <v>BILL STOP</v>
          </cell>
          <cell r="H736">
            <v>10</v>
          </cell>
          <cell r="I736" t="str">
            <v>CB THIMMASHETTY S/O BETTASHETTY</v>
          </cell>
          <cell r="J736" t="str">
            <v>0,HANUMANTHAPURA,HANUMANTHAPURA,HANUMANTHAPURA,HANUMANTHAPURA</v>
          </cell>
          <cell r="K736" t="str">
            <v>HANUMANTHAPURA</v>
          </cell>
          <cell r="L736">
            <v>1</v>
          </cell>
        </row>
        <row r="737">
          <cell r="E737" t="str">
            <v>GCTP2234</v>
          </cell>
          <cell r="F737" t="str">
            <v>LT7(A) - Temporary Supply (28 days &amp; above renewal)</v>
          </cell>
          <cell r="G737" t="str">
            <v>BILL STOP</v>
          </cell>
          <cell r="H737">
            <v>8</v>
          </cell>
          <cell r="I737" t="str">
            <v>VENKATESH HS S/O SANNASWAMY</v>
          </cell>
          <cell r="J737" t="str">
            <v>NA,NA,M HOSAKOPPALU,NA,NA</v>
          </cell>
          <cell r="K737" t="str">
            <v>M HOSAKOPPALU</v>
          </cell>
          <cell r="L737">
            <v>3</v>
          </cell>
        </row>
        <row r="738">
          <cell r="E738" t="str">
            <v>HNTP2235</v>
          </cell>
          <cell r="F738" t="str">
            <v>LT7(A) - Temporary Supply (28 days &amp; above renewal)</v>
          </cell>
          <cell r="G738" t="str">
            <v>BILL STOP</v>
          </cell>
          <cell r="H738">
            <v>8</v>
          </cell>
          <cell r="I738" t="str">
            <v>KT MANJEGOWDA S/O LATE THIMMEGOWDA</v>
          </cell>
          <cell r="J738" t="str">
            <v>0,HANUMANTHAPURA,KOKKANAGHATTA,HANUMANTHAPURA,HANUMANTHAPURA</v>
          </cell>
          <cell r="K738" t="str">
            <v>KOKKANAGHATTA</v>
          </cell>
          <cell r="L738">
            <v>2</v>
          </cell>
        </row>
        <row r="739">
          <cell r="E739" t="str">
            <v>HNTP2236</v>
          </cell>
          <cell r="F739" t="str">
            <v>LT7(A) - Temporary Supply (28 days &amp; above renewal)</v>
          </cell>
          <cell r="G739" t="str">
            <v>BILL STOP</v>
          </cell>
          <cell r="H739">
            <v>10</v>
          </cell>
          <cell r="I739" t="str">
            <v>DK NAGALAKSHMI W/O LATE RAMESH HM</v>
          </cell>
          <cell r="J739" t="str">
            <v>0,HANUMANTHAPURA,HANUMANTHAPURA,HANUMANTHAPURA,HANUMANTHAPURA</v>
          </cell>
          <cell r="K739" t="str">
            <v>HANUMANTHAPURA</v>
          </cell>
          <cell r="L739">
            <v>1</v>
          </cell>
        </row>
        <row r="740">
          <cell r="E740" t="str">
            <v>GRTP121</v>
          </cell>
          <cell r="F740" t="str">
            <v>LT7(A) - Temporary Supply (28 days &amp; above renewal)</v>
          </cell>
          <cell r="G740" t="str">
            <v>BILL STOP</v>
          </cell>
          <cell r="H740">
            <v>17</v>
          </cell>
          <cell r="I740" t="str">
            <v>VENKATACHARI UTF PUTTASWAMYCHARI LAXMACHARI</v>
          </cell>
          <cell r="J740" t="str">
            <v>0,KATTAYA,ANKANAHALLI,KATTAYA,ANKANAHALLI</v>
          </cell>
          <cell r="K740" t="str">
            <v>ANKANAHALLI</v>
          </cell>
          <cell r="L740">
            <v>1</v>
          </cell>
        </row>
        <row r="741">
          <cell r="E741" t="str">
            <v>GRTP122</v>
          </cell>
          <cell r="F741" t="str">
            <v>LT7(A) - Temporary Supply (28 days &amp; above renewal)</v>
          </cell>
          <cell r="G741" t="str">
            <v>BILL STOP</v>
          </cell>
          <cell r="H741">
            <v>8</v>
          </cell>
          <cell r="I741" t="str">
            <v>B NINGARAJU S/O BASAVEGOWDA</v>
          </cell>
          <cell r="J741" t="str">
            <v>3/6,KATTAY,KALLARE KOPPALU,KATTAY,KALLARE KOPPALU</v>
          </cell>
          <cell r="K741" t="str">
            <v>KALLARE KOPPALU</v>
          </cell>
          <cell r="L741">
            <v>2</v>
          </cell>
        </row>
        <row r="742">
          <cell r="E742" t="str">
            <v>KKGTP2238</v>
          </cell>
          <cell r="F742" t="str">
            <v>LT7(A) - Temporary Supply (28 days &amp; above renewal)</v>
          </cell>
          <cell r="G742" t="str">
            <v>BILL STOP</v>
          </cell>
          <cell r="H742">
            <v>13</v>
          </cell>
          <cell r="I742" t="str">
            <v>K MANJEGOWDA S/O VENKATEGOWDA</v>
          </cell>
          <cell r="J742" t="str">
            <v>NA,HANUMANTHAPURA,KOKKANAGHATTA,HANUMANTHAPURA,NA</v>
          </cell>
          <cell r="K742" t="str">
            <v>KOKKANAGHATTA</v>
          </cell>
          <cell r="L742">
            <v>1</v>
          </cell>
        </row>
        <row r="743">
          <cell r="E743" t="str">
            <v>HNTP2239</v>
          </cell>
          <cell r="F743" t="str">
            <v>LT7(A) - Temporary Supply (28 days &amp; above renewal)</v>
          </cell>
          <cell r="G743" t="str">
            <v>BILL STOP</v>
          </cell>
          <cell r="H743">
            <v>10</v>
          </cell>
          <cell r="I743" t="str">
            <v>SAVITHRAMMA W/O SANJEEVA</v>
          </cell>
          <cell r="J743" t="str">
            <v>NA,HANUMATHAPURA,HANUMANTHAPURA,HANUMATHAPURA,NA</v>
          </cell>
          <cell r="K743" t="str">
            <v>HANUMANTHAPURA</v>
          </cell>
          <cell r="L743">
            <v>1</v>
          </cell>
        </row>
        <row r="744">
          <cell r="E744" t="str">
            <v>HNTP2240</v>
          </cell>
          <cell r="F744" t="str">
            <v>LT7(A) - Temporary Supply (28 days &amp; above renewal)</v>
          </cell>
          <cell r="G744" t="str">
            <v>BILL STOP</v>
          </cell>
          <cell r="H744">
            <v>13</v>
          </cell>
          <cell r="I744" t="str">
            <v>RENUKA W/O LATE APPANNEGOWDA</v>
          </cell>
          <cell r="J744" t="str">
            <v>NA,NA,S THATTEKERE,NA,NA</v>
          </cell>
          <cell r="K744" t="str">
            <v>S THATTEKERE</v>
          </cell>
          <cell r="L744">
            <v>1</v>
          </cell>
        </row>
        <row r="745">
          <cell r="E745" t="str">
            <v>GCTP2242</v>
          </cell>
          <cell r="F745" t="str">
            <v>LT7(A) - Temporary Supply (28 days &amp; above renewal)</v>
          </cell>
          <cell r="G745" t="str">
            <v>BILL STOP</v>
          </cell>
          <cell r="H745">
            <v>15</v>
          </cell>
          <cell r="I745" t="str">
            <v>MOHANKUMAR B T S/O TAMMANAGOWDA</v>
          </cell>
          <cell r="J745" t="str">
            <v>0,NA,NAGATAVALLI,NA,0</v>
          </cell>
          <cell r="K745" t="str">
            <v>NAGATAVALLI</v>
          </cell>
          <cell r="L745">
            <v>1</v>
          </cell>
        </row>
        <row r="746">
          <cell r="E746" t="str">
            <v>GCTP2243</v>
          </cell>
          <cell r="F746" t="str">
            <v>LT7(A) - Temporary Supply (28 days &amp; above renewal)</v>
          </cell>
          <cell r="G746" t="str">
            <v>BILL STOP</v>
          </cell>
          <cell r="H746">
            <v>15</v>
          </cell>
          <cell r="I746" t="str">
            <v>SYED SHABISTHANA W/O MAOHAMMED PARVEEZ</v>
          </cell>
          <cell r="J746" t="str">
            <v>0,BITTAGODANAHALLY,BANASHANKARI LAYOUT ,BITTAGODANAHALLY,BITTAGODANAHALLY</v>
          </cell>
          <cell r="K746" t="str">
            <v xml:space="preserve">BANASHANKARI LAYOUT </v>
          </cell>
          <cell r="L746">
            <v>1</v>
          </cell>
        </row>
        <row r="747">
          <cell r="E747" t="str">
            <v>GCTP2244</v>
          </cell>
          <cell r="F747" t="str">
            <v>LT7(A) - Temporary Supply (28 days &amp; above renewal)</v>
          </cell>
          <cell r="G747" t="str">
            <v>BILL STOP</v>
          </cell>
          <cell r="H747">
            <v>4</v>
          </cell>
          <cell r="I747" t="str">
            <v>MANJEGOWDA S/O LATE NINGEGOWDA</v>
          </cell>
          <cell r="J747" t="str">
            <v>NA,NA,CHANNAPATNA,NA,NA</v>
          </cell>
          <cell r="K747" t="str">
            <v>CHANNAPATNA</v>
          </cell>
          <cell r="L747">
            <v>1</v>
          </cell>
        </row>
        <row r="748">
          <cell r="E748" t="str">
            <v>HNTP2245</v>
          </cell>
          <cell r="F748" t="str">
            <v>LT7(A) - Temporary Supply (28 days &amp; above renewal)</v>
          </cell>
          <cell r="G748" t="str">
            <v>BILL STOP</v>
          </cell>
          <cell r="H748">
            <v>13</v>
          </cell>
          <cell r="I748" t="str">
            <v>RAMACHANDRA H L S/O LATE LAKSHMEGOWDA</v>
          </cell>
          <cell r="J748" t="str">
            <v>NA,HANUMANTHPURA,HANUMANTHPURA,HANUMANTHPURA,NA</v>
          </cell>
          <cell r="K748" t="str">
            <v>HANUMANTHPURA</v>
          </cell>
          <cell r="L748">
            <v>1</v>
          </cell>
        </row>
        <row r="749">
          <cell r="E749" t="str">
            <v>GCTP2246</v>
          </cell>
          <cell r="F749" t="str">
            <v>LT7(A) - Temporary Supply (28 days &amp; above renewal)</v>
          </cell>
          <cell r="G749" t="str">
            <v>BILL STOP</v>
          </cell>
          <cell r="H749">
            <v>3</v>
          </cell>
          <cell r="I749" t="str">
            <v>RENUKA W/O  SOMASHEKHAR</v>
          </cell>
          <cell r="J749" t="str">
            <v>0,THATTEKERE,BITTAGODANAHALLY,THATTEKERE,BITTAGAODANAHALLY</v>
          </cell>
          <cell r="K749" t="str">
            <v>BITTAGODANAHALLY</v>
          </cell>
          <cell r="L749">
            <v>2</v>
          </cell>
        </row>
        <row r="750">
          <cell r="E750" t="str">
            <v>MHTP187</v>
          </cell>
          <cell r="F750" t="str">
            <v>LT7(A) - Temporary Supply (28 days &amp; above renewal)</v>
          </cell>
          <cell r="G750" t="str">
            <v>BILL STOP</v>
          </cell>
          <cell r="H750">
            <v>3</v>
          </cell>
          <cell r="I750" t="str">
            <v>GIRIMALLESH S/O JAYPADMANABEGOWDA</v>
          </cell>
          <cell r="J750" t="str">
            <v>NA,MOSALEHOSAHALLY,MOSALEHOSAHALLY,MOSALEHOSAHALLY,NA</v>
          </cell>
          <cell r="K750" t="str">
            <v>MOSALEHOSAHALLY</v>
          </cell>
          <cell r="L750">
            <v>1</v>
          </cell>
        </row>
        <row r="751">
          <cell r="E751" t="str">
            <v>KKGTP2309-24</v>
          </cell>
          <cell r="F751" t="str">
            <v>LT7(A) - Temporary Supply (28 days &amp; above renewal)</v>
          </cell>
          <cell r="G751" t="str">
            <v>DOUBLE</v>
          </cell>
          <cell r="H751">
            <v>2</v>
          </cell>
          <cell r="I751" t="str">
            <v>RAAJEGOWDA</v>
          </cell>
          <cell r="J751" t="str">
            <v>KOGANAGATTA</v>
          </cell>
          <cell r="L751">
            <v>2</v>
          </cell>
        </row>
        <row r="752">
          <cell r="E752" t="str">
            <v>GCTP2316-27</v>
          </cell>
          <cell r="F752" t="str">
            <v>LT7(A) - Temporary Supply (28 days &amp; above renewal)</v>
          </cell>
          <cell r="G752" t="str">
            <v>DOUBLE</v>
          </cell>
          <cell r="H752">
            <v>2</v>
          </cell>
          <cell r="I752" t="str">
            <v>K VENKATARAMANA REDDY</v>
          </cell>
          <cell r="J752" t="str">
            <v>KIADB ARA HASSAN</v>
          </cell>
          <cell r="L752">
            <v>3</v>
          </cell>
        </row>
        <row r="753">
          <cell r="E753" t="str">
            <v>GCTP2316-28</v>
          </cell>
          <cell r="F753" t="str">
            <v>LT7(A) - Temporary Supply (28 days &amp; above renewal)</v>
          </cell>
          <cell r="G753" t="str">
            <v>DOUBLE</v>
          </cell>
          <cell r="H753">
            <v>2</v>
          </cell>
          <cell r="I753" t="str">
            <v>K VENKATARAMANA REDDY</v>
          </cell>
          <cell r="J753" t="str">
            <v>KIADB ARA HASSAN</v>
          </cell>
          <cell r="L753">
            <v>3</v>
          </cell>
        </row>
        <row r="754">
          <cell r="E754" t="str">
            <v>GCTP2316-29</v>
          </cell>
          <cell r="F754" t="str">
            <v>LT7(A) - Temporary Supply (28 days &amp; above renewal)</v>
          </cell>
          <cell r="G754" t="str">
            <v>DOUBLE</v>
          </cell>
          <cell r="H754">
            <v>2</v>
          </cell>
          <cell r="I754" t="str">
            <v>K VENKATARAMANA REDDY</v>
          </cell>
          <cell r="J754" t="str">
            <v>KIADB ARA HASSAN</v>
          </cell>
          <cell r="L754">
            <v>3</v>
          </cell>
        </row>
        <row r="755">
          <cell r="E755" t="str">
            <v>HNTP2311-31</v>
          </cell>
          <cell r="F755" t="str">
            <v>LT7(A) - Temporary Supply (28 days &amp; above renewal)</v>
          </cell>
          <cell r="G755" t="str">
            <v>DOUBLE</v>
          </cell>
          <cell r="H755">
            <v>2</v>
          </cell>
          <cell r="I755" t="str">
            <v>RANGASWAMY</v>
          </cell>
          <cell r="J755" t="str">
            <v>KIADB</v>
          </cell>
          <cell r="L755">
            <v>2</v>
          </cell>
        </row>
        <row r="756">
          <cell r="E756" t="str">
            <v>HNTP2311-32</v>
          </cell>
          <cell r="F756" t="str">
            <v>LT7(A) - Temporary Supply (28 days &amp; above renewal)</v>
          </cell>
          <cell r="G756" t="str">
            <v>DOUBLE</v>
          </cell>
          <cell r="H756">
            <v>2</v>
          </cell>
          <cell r="I756" t="str">
            <v>RANGASWAMY</v>
          </cell>
          <cell r="J756" t="str">
            <v>KIADB</v>
          </cell>
          <cell r="L756">
            <v>2</v>
          </cell>
        </row>
        <row r="757">
          <cell r="E757" t="str">
            <v>HNTP2311-33</v>
          </cell>
          <cell r="F757" t="str">
            <v>LT7(A) - Temporary Supply (28 days &amp; above renewal)</v>
          </cell>
          <cell r="G757" t="str">
            <v>DOUBLE</v>
          </cell>
          <cell r="H757">
            <v>2</v>
          </cell>
          <cell r="I757" t="str">
            <v>RANGASWAMY</v>
          </cell>
          <cell r="J757" t="str">
            <v>KIADB</v>
          </cell>
          <cell r="L757">
            <v>2</v>
          </cell>
        </row>
        <row r="758">
          <cell r="E758" t="str">
            <v>HNTP2312-35</v>
          </cell>
          <cell r="F758" t="str">
            <v>LT7(A) - Temporary Supply (28 days &amp; above renewal)</v>
          </cell>
          <cell r="G758" t="str">
            <v>DOUBLE</v>
          </cell>
          <cell r="H758">
            <v>2</v>
          </cell>
          <cell r="I758" t="str">
            <v>H T CHANDREGOWDA</v>
          </cell>
          <cell r="J758" t="str">
            <v>HANUMANTHAPURA</v>
          </cell>
          <cell r="L758">
            <v>2</v>
          </cell>
        </row>
        <row r="759">
          <cell r="E759" t="str">
            <v>HNTP2312-36</v>
          </cell>
          <cell r="F759" t="str">
            <v>LT7(A) - Temporary Supply (28 days &amp; above renewal)</v>
          </cell>
          <cell r="G759" t="str">
            <v>DOUBLE</v>
          </cell>
          <cell r="H759">
            <v>2</v>
          </cell>
          <cell r="I759" t="str">
            <v>H T CHANDREGOWDA</v>
          </cell>
          <cell r="J759" t="str">
            <v>HANUMANTHAPURA</v>
          </cell>
          <cell r="L759">
            <v>2</v>
          </cell>
        </row>
        <row r="760">
          <cell r="E760" t="str">
            <v>HNTP2312-37</v>
          </cell>
          <cell r="F760" t="str">
            <v>LT7(A) - Temporary Supply (28 days &amp; above renewal)</v>
          </cell>
          <cell r="G760" t="str">
            <v>DOUBLE</v>
          </cell>
          <cell r="H760">
            <v>2</v>
          </cell>
          <cell r="I760" t="str">
            <v>H T CHANDREGOWDA</v>
          </cell>
          <cell r="J760" t="str">
            <v>HANUMANTHAPURA</v>
          </cell>
          <cell r="L760">
            <v>2</v>
          </cell>
        </row>
        <row r="761">
          <cell r="E761" t="str">
            <v>GCTP2265-42</v>
          </cell>
          <cell r="F761" t="str">
            <v>LT7(A) - Temporary Supply (28 days &amp; above renewal)</v>
          </cell>
          <cell r="G761" t="str">
            <v>DOUBLE</v>
          </cell>
          <cell r="H761">
            <v>2</v>
          </cell>
          <cell r="I761" t="str">
            <v>SHAILAJA H D</v>
          </cell>
          <cell r="J761" t="str">
            <v>CHanAPATTANA</v>
          </cell>
          <cell r="L761">
            <v>2</v>
          </cell>
        </row>
        <row r="762">
          <cell r="E762" t="str">
            <v>GCTP2252-44</v>
          </cell>
          <cell r="F762" t="str">
            <v>LT7(A) - Temporary Supply (28 days &amp; above renewal)</v>
          </cell>
          <cell r="G762" t="str">
            <v>DOUBLE</v>
          </cell>
          <cell r="H762">
            <v>2</v>
          </cell>
          <cell r="I762" t="str">
            <v>MANJEGOWDA</v>
          </cell>
          <cell r="J762" t="str">
            <v>CHANNAPATTANA</v>
          </cell>
          <cell r="L762">
            <v>2</v>
          </cell>
        </row>
        <row r="763">
          <cell r="E763" t="str">
            <v>GCTP2252-45</v>
          </cell>
          <cell r="F763" t="str">
            <v>LT7(A) - Temporary Supply (28 days &amp; above renewal)</v>
          </cell>
          <cell r="G763" t="str">
            <v>DOUBLE</v>
          </cell>
          <cell r="H763">
            <v>2</v>
          </cell>
          <cell r="I763" t="str">
            <v>MANJEGOWDA</v>
          </cell>
          <cell r="J763" t="str">
            <v>CHANNAPATTANA</v>
          </cell>
          <cell r="L763">
            <v>2</v>
          </cell>
        </row>
        <row r="764">
          <cell r="E764" t="str">
            <v>GCTP2252-46</v>
          </cell>
          <cell r="F764" t="str">
            <v>LT7(A) - Temporary Supply (28 days &amp; above renewal)</v>
          </cell>
          <cell r="G764" t="str">
            <v>DOUBLE</v>
          </cell>
          <cell r="H764">
            <v>2</v>
          </cell>
          <cell r="I764" t="str">
            <v>MANJEGOWDA</v>
          </cell>
          <cell r="J764" t="str">
            <v>CHANNAPATTANA</v>
          </cell>
          <cell r="L764">
            <v>2</v>
          </cell>
        </row>
        <row r="765">
          <cell r="E765" t="str">
            <v>GCTP2252-47</v>
          </cell>
          <cell r="F765" t="str">
            <v>LT7(A) - Temporary Supply (28 days &amp; above renewal)</v>
          </cell>
          <cell r="G765" t="str">
            <v>DOUBLE</v>
          </cell>
          <cell r="H765">
            <v>2</v>
          </cell>
          <cell r="I765" t="str">
            <v>MANJEGOWDA</v>
          </cell>
          <cell r="J765" t="str">
            <v>CHANNAPATTANA</v>
          </cell>
          <cell r="L765">
            <v>2</v>
          </cell>
        </row>
        <row r="766">
          <cell r="E766" t="str">
            <v>GCTP2252-48</v>
          </cell>
          <cell r="F766" t="str">
            <v>LT7(A) - Temporary Supply (28 days &amp; above renewal)</v>
          </cell>
          <cell r="G766" t="str">
            <v>DOUBLE</v>
          </cell>
          <cell r="H766">
            <v>2</v>
          </cell>
          <cell r="I766" t="str">
            <v>MANJEGOWDA</v>
          </cell>
          <cell r="J766" t="str">
            <v>CHANNAPATTANA</v>
          </cell>
          <cell r="L766">
            <v>2</v>
          </cell>
        </row>
        <row r="767">
          <cell r="E767" t="str">
            <v>GCTP2252-49</v>
          </cell>
          <cell r="F767" t="str">
            <v>LT7(A) - Temporary Supply (28 days &amp; above renewal)</v>
          </cell>
          <cell r="G767" t="str">
            <v>DOUBLE</v>
          </cell>
          <cell r="H767">
            <v>2</v>
          </cell>
          <cell r="I767" t="str">
            <v>MANJEGOWDA</v>
          </cell>
          <cell r="J767" t="str">
            <v>CHANNAPATTANA</v>
          </cell>
          <cell r="L767">
            <v>2</v>
          </cell>
        </row>
        <row r="768">
          <cell r="E768" t="str">
            <v>GCTP2252-50</v>
          </cell>
          <cell r="F768" t="str">
            <v>LT7(A) - Temporary Supply (28 days &amp; above renewal)</v>
          </cell>
          <cell r="G768" t="str">
            <v>DOUBLE</v>
          </cell>
          <cell r="H768">
            <v>2</v>
          </cell>
          <cell r="I768" t="str">
            <v>MANJEGOWDA</v>
          </cell>
          <cell r="J768" t="str">
            <v>CHANNAPATTANA</v>
          </cell>
          <cell r="L768">
            <v>2</v>
          </cell>
        </row>
        <row r="769">
          <cell r="E769" t="str">
            <v>GCTP2252-51</v>
          </cell>
          <cell r="F769" t="str">
            <v>LT7(A) - Temporary Supply (28 days &amp; above renewal)</v>
          </cell>
          <cell r="G769" t="str">
            <v>DOUBLE</v>
          </cell>
          <cell r="H769">
            <v>2</v>
          </cell>
          <cell r="I769" t="str">
            <v>MANJEGOWDA</v>
          </cell>
          <cell r="J769" t="str">
            <v>CHANNAPATTANA</v>
          </cell>
          <cell r="L769">
            <v>2</v>
          </cell>
        </row>
        <row r="770">
          <cell r="E770" t="str">
            <v>GCTP2270-53</v>
          </cell>
          <cell r="F770" t="str">
            <v>LT7(A) - Temporary Supply (28 days &amp; above renewal)</v>
          </cell>
          <cell r="G770" t="str">
            <v>DOUBLE</v>
          </cell>
          <cell r="H770">
            <v>2</v>
          </cell>
          <cell r="I770" t="str">
            <v>SHANKARA DP</v>
          </cell>
          <cell r="J770" t="str">
            <v>CHANNAPATNNA</v>
          </cell>
          <cell r="L770">
            <v>1</v>
          </cell>
        </row>
        <row r="771">
          <cell r="E771" t="str">
            <v>HNTP2283-56</v>
          </cell>
          <cell r="F771" t="str">
            <v>LT7(A) - Temporary Supply (28 days &amp; above renewal)</v>
          </cell>
          <cell r="G771" t="str">
            <v>DOUBLE</v>
          </cell>
          <cell r="H771">
            <v>2</v>
          </cell>
          <cell r="I771" t="str">
            <v>H R PRAKASH</v>
          </cell>
          <cell r="J771" t="str">
            <v>THATTEKERE</v>
          </cell>
          <cell r="L771">
            <v>2</v>
          </cell>
        </row>
        <row r="772">
          <cell r="E772" t="str">
            <v>HNTP2283-57</v>
          </cell>
          <cell r="F772" t="str">
            <v>LT7(A) - Temporary Supply (28 days &amp; above renewal)</v>
          </cell>
          <cell r="G772" t="str">
            <v>DOUBLE</v>
          </cell>
          <cell r="H772">
            <v>2</v>
          </cell>
          <cell r="I772" t="str">
            <v>H R PRAKASH</v>
          </cell>
          <cell r="J772" t="str">
            <v>THATTEKERE</v>
          </cell>
          <cell r="L772">
            <v>2</v>
          </cell>
        </row>
        <row r="773">
          <cell r="E773" t="str">
            <v>HNTP2283-58</v>
          </cell>
          <cell r="F773" t="str">
            <v>LT7(A) - Temporary Supply (28 days &amp; above renewal)</v>
          </cell>
          <cell r="G773" t="str">
            <v>DOUBLE</v>
          </cell>
          <cell r="H773">
            <v>2</v>
          </cell>
          <cell r="I773" t="str">
            <v>H R PRAKASH</v>
          </cell>
          <cell r="J773" t="str">
            <v>THATTEKERE</v>
          </cell>
          <cell r="L773">
            <v>2</v>
          </cell>
        </row>
        <row r="774">
          <cell r="E774" t="str">
            <v>HNTP2283-59</v>
          </cell>
          <cell r="F774" t="str">
            <v>LT7(A) - Temporary Supply (28 days &amp; above renewal)</v>
          </cell>
          <cell r="G774" t="str">
            <v>DOUBLE</v>
          </cell>
          <cell r="H774">
            <v>2</v>
          </cell>
          <cell r="I774" t="str">
            <v>H R PRAKASH</v>
          </cell>
          <cell r="J774" t="str">
            <v>THATTEKERE</v>
          </cell>
          <cell r="L774">
            <v>2</v>
          </cell>
        </row>
        <row r="775">
          <cell r="E775" t="str">
            <v>HNTP2283-60</v>
          </cell>
          <cell r="F775" t="str">
            <v>LT7(A) - Temporary Supply (28 days &amp; above renewal)</v>
          </cell>
          <cell r="G775" t="str">
            <v>DOUBLE</v>
          </cell>
          <cell r="H775">
            <v>2</v>
          </cell>
          <cell r="I775" t="str">
            <v>H R PRAKASH</v>
          </cell>
          <cell r="J775" t="str">
            <v>THATTEKERE</v>
          </cell>
          <cell r="L775">
            <v>2</v>
          </cell>
        </row>
        <row r="776">
          <cell r="E776" t="str">
            <v>HNTP2283-61</v>
          </cell>
          <cell r="F776" t="str">
            <v>LT7(A) - Temporary Supply (28 days &amp; above renewal)</v>
          </cell>
          <cell r="G776" t="str">
            <v>DOUBLE</v>
          </cell>
          <cell r="H776">
            <v>2</v>
          </cell>
          <cell r="I776" t="str">
            <v>H R PRAKASH</v>
          </cell>
          <cell r="J776" t="str">
            <v>THATTEKERE</v>
          </cell>
          <cell r="L776">
            <v>2</v>
          </cell>
        </row>
        <row r="777">
          <cell r="E777" t="str">
            <v>HNTP2283-62</v>
          </cell>
          <cell r="F777" t="str">
            <v>LT7(A) - Temporary Supply (28 days &amp; above renewal)</v>
          </cell>
          <cell r="G777" t="str">
            <v>DOUBLE</v>
          </cell>
          <cell r="H777">
            <v>2</v>
          </cell>
          <cell r="I777" t="str">
            <v>H R PRAKASH</v>
          </cell>
          <cell r="J777" t="str">
            <v>THATTEKERE</v>
          </cell>
          <cell r="L777">
            <v>2</v>
          </cell>
        </row>
        <row r="778">
          <cell r="E778" t="str">
            <v>HNTP2283-63</v>
          </cell>
          <cell r="F778" t="str">
            <v>LT7(A) - Temporary Supply (28 days &amp; above renewal)</v>
          </cell>
          <cell r="G778" t="str">
            <v>DOUBLE</v>
          </cell>
          <cell r="H778">
            <v>2</v>
          </cell>
          <cell r="I778" t="str">
            <v>H R PRAKASH</v>
          </cell>
          <cell r="J778" t="str">
            <v>THATTEKERE</v>
          </cell>
          <cell r="L778">
            <v>2</v>
          </cell>
        </row>
        <row r="779">
          <cell r="E779" t="str">
            <v>HNTP2283-64</v>
          </cell>
          <cell r="F779" t="str">
            <v>LT7(A) - Temporary Supply (28 days &amp; above renewal)</v>
          </cell>
          <cell r="G779" t="str">
            <v>DOUBLE</v>
          </cell>
          <cell r="H779">
            <v>2</v>
          </cell>
          <cell r="I779" t="str">
            <v>H R PRAKASH</v>
          </cell>
          <cell r="J779" t="str">
            <v>THATTEKERE</v>
          </cell>
          <cell r="L779">
            <v>2</v>
          </cell>
        </row>
        <row r="780">
          <cell r="E780" t="str">
            <v>HNTP2283-65</v>
          </cell>
          <cell r="F780" t="str">
            <v>LT7(A) - Temporary Supply (28 days &amp; above renewal)</v>
          </cell>
          <cell r="G780" t="str">
            <v>DOUBLE</v>
          </cell>
          <cell r="H780">
            <v>2</v>
          </cell>
          <cell r="I780" t="str">
            <v>H R PRAKASH</v>
          </cell>
          <cell r="J780" t="str">
            <v>THATTEKERE</v>
          </cell>
          <cell r="L780">
            <v>2</v>
          </cell>
        </row>
        <row r="781">
          <cell r="E781" t="str">
            <v>HNTP2283-66</v>
          </cell>
          <cell r="F781" t="str">
            <v>LT7(A) - Temporary Supply (28 days &amp; above renewal)</v>
          </cell>
          <cell r="G781" t="str">
            <v>DOUBLE</v>
          </cell>
          <cell r="H781">
            <v>2</v>
          </cell>
          <cell r="I781" t="str">
            <v>H R PRAKASH</v>
          </cell>
          <cell r="J781" t="str">
            <v>THATTEKERE</v>
          </cell>
          <cell r="L781">
            <v>2</v>
          </cell>
        </row>
        <row r="782">
          <cell r="E782" t="str">
            <v>HNTP2283-67</v>
          </cell>
          <cell r="F782" t="str">
            <v>LT7(A) - Temporary Supply (28 days &amp; above renewal)</v>
          </cell>
          <cell r="G782" t="str">
            <v>DOUBLE</v>
          </cell>
          <cell r="H782">
            <v>2</v>
          </cell>
          <cell r="I782" t="str">
            <v>H R PRAKASH</v>
          </cell>
          <cell r="J782" t="str">
            <v>THATTEKERE</v>
          </cell>
          <cell r="L782">
            <v>2</v>
          </cell>
        </row>
        <row r="783">
          <cell r="E783" t="str">
            <v>HNTP2283-68</v>
          </cell>
          <cell r="F783" t="str">
            <v>LT7(A) - Temporary Supply (28 days &amp; above renewal)</v>
          </cell>
          <cell r="G783" t="str">
            <v>DOUBLE</v>
          </cell>
          <cell r="H783">
            <v>2</v>
          </cell>
          <cell r="I783" t="str">
            <v>H R PRAKASH</v>
          </cell>
          <cell r="J783" t="str">
            <v>THATTEKERE</v>
          </cell>
          <cell r="L783">
            <v>2</v>
          </cell>
        </row>
        <row r="784">
          <cell r="E784" t="str">
            <v>HNTP2283-69</v>
          </cell>
          <cell r="F784" t="str">
            <v>LT7(A) - Temporary Supply (28 days &amp; above renewal)</v>
          </cell>
          <cell r="G784" t="str">
            <v>DOUBLE</v>
          </cell>
          <cell r="H784">
            <v>2</v>
          </cell>
          <cell r="I784" t="str">
            <v>H R PRAKASH</v>
          </cell>
          <cell r="J784" t="str">
            <v>THATTEKERE</v>
          </cell>
          <cell r="L784">
            <v>2</v>
          </cell>
        </row>
        <row r="785">
          <cell r="E785" t="str">
            <v>HNTP2283-70</v>
          </cell>
          <cell r="F785" t="str">
            <v>LT7(A) - Temporary Supply (28 days &amp; above renewal)</v>
          </cell>
          <cell r="G785" t="str">
            <v>DOUBLE</v>
          </cell>
          <cell r="H785">
            <v>2</v>
          </cell>
          <cell r="I785" t="str">
            <v>H R PRAKASH</v>
          </cell>
          <cell r="J785" t="str">
            <v>THATTEKERE</v>
          </cell>
          <cell r="L785">
            <v>2</v>
          </cell>
        </row>
        <row r="786">
          <cell r="E786" t="str">
            <v>HNTP2279-72</v>
          </cell>
          <cell r="F786" t="str">
            <v>LT7(A) - Temporary Supply (28 days &amp; above renewal)</v>
          </cell>
          <cell r="G786" t="str">
            <v>DOUBLE</v>
          </cell>
          <cell r="H786">
            <v>2</v>
          </cell>
          <cell r="I786" t="str">
            <v>S GIRISH</v>
          </cell>
          <cell r="J786" t="str">
            <v>HANUMANTHAPURA</v>
          </cell>
          <cell r="L786">
            <v>1</v>
          </cell>
        </row>
        <row r="787">
          <cell r="E787" t="str">
            <v>HNTP2277-74</v>
          </cell>
          <cell r="F787" t="str">
            <v>LT7(A) - Temporary Supply (28 days &amp; above renewal)</v>
          </cell>
          <cell r="G787" t="str">
            <v>DOUBLE</v>
          </cell>
          <cell r="H787">
            <v>2</v>
          </cell>
          <cell r="I787" t="str">
            <v>RAMEGOWDA</v>
          </cell>
          <cell r="J787" t="str">
            <v>SINGAPATTANA</v>
          </cell>
          <cell r="L787">
            <v>2</v>
          </cell>
        </row>
        <row r="788">
          <cell r="E788" t="str">
            <v>HNTP2277-75</v>
          </cell>
          <cell r="F788" t="str">
            <v>LT7(A) - Temporary Supply (28 days &amp; above renewal)</v>
          </cell>
          <cell r="G788" t="str">
            <v>DOUBLE</v>
          </cell>
          <cell r="H788">
            <v>2</v>
          </cell>
          <cell r="I788" t="str">
            <v>RAMEGOWDA</v>
          </cell>
          <cell r="J788" t="str">
            <v>SINGAPATTANA</v>
          </cell>
          <cell r="L788">
            <v>2</v>
          </cell>
        </row>
        <row r="789">
          <cell r="E789" t="str">
            <v>HNTP2277-76</v>
          </cell>
          <cell r="F789" t="str">
            <v>LT7(A) - Temporary Supply (28 days &amp; above renewal)</v>
          </cell>
          <cell r="G789" t="str">
            <v>DOUBLE</v>
          </cell>
          <cell r="H789">
            <v>2</v>
          </cell>
          <cell r="I789" t="str">
            <v>RAMEGOWDA</v>
          </cell>
          <cell r="J789" t="str">
            <v>SINGAPATTANA</v>
          </cell>
          <cell r="L789">
            <v>2</v>
          </cell>
        </row>
        <row r="790">
          <cell r="E790" t="str">
            <v>HNTP2277-77</v>
          </cell>
          <cell r="F790" t="str">
            <v>LT7(A) - Temporary Supply (28 days &amp; above renewal)</v>
          </cell>
          <cell r="G790" t="str">
            <v>DOUBLE</v>
          </cell>
          <cell r="H790">
            <v>2</v>
          </cell>
          <cell r="I790" t="str">
            <v>RAMEGOWDA</v>
          </cell>
          <cell r="J790" t="str">
            <v>SINGAPATTANA</v>
          </cell>
          <cell r="L790">
            <v>2</v>
          </cell>
        </row>
        <row r="791">
          <cell r="E791" t="str">
            <v>HNTP2277-78</v>
          </cell>
          <cell r="F791" t="str">
            <v>LT7(A) - Temporary Supply (28 days &amp; above renewal)</v>
          </cell>
          <cell r="G791" t="str">
            <v>DOUBLE</v>
          </cell>
          <cell r="H791">
            <v>2</v>
          </cell>
          <cell r="I791" t="str">
            <v>RAMEGOWDA</v>
          </cell>
          <cell r="J791" t="str">
            <v>SINGAPATTANA</v>
          </cell>
          <cell r="L791">
            <v>2</v>
          </cell>
        </row>
        <row r="792">
          <cell r="E792" t="str">
            <v>HNTP2277-79</v>
          </cell>
          <cell r="F792" t="str">
            <v>LT7(A) - Temporary Supply (28 days &amp; above renewal)</v>
          </cell>
          <cell r="G792" t="str">
            <v>DOUBLE</v>
          </cell>
          <cell r="H792">
            <v>2</v>
          </cell>
          <cell r="I792" t="str">
            <v>RAMEGOWDA</v>
          </cell>
          <cell r="J792" t="str">
            <v>SINGAPATTANA</v>
          </cell>
          <cell r="L792">
            <v>2</v>
          </cell>
        </row>
        <row r="793">
          <cell r="E793" t="str">
            <v>HNTP2277-80</v>
          </cell>
          <cell r="F793" t="str">
            <v>LT7(A) - Temporary Supply (28 days &amp; above renewal)</v>
          </cell>
          <cell r="G793" t="str">
            <v>DOUBLE</v>
          </cell>
          <cell r="H793">
            <v>2</v>
          </cell>
          <cell r="I793" t="str">
            <v>RAMEGOWDA</v>
          </cell>
          <cell r="J793" t="str">
            <v>SINGAPATTANA</v>
          </cell>
          <cell r="L793">
            <v>2</v>
          </cell>
        </row>
        <row r="794">
          <cell r="E794" t="str">
            <v>GCTP2250-83</v>
          </cell>
          <cell r="F794" t="str">
            <v>LT7(A) - Temporary Supply (28 days &amp; above renewal)</v>
          </cell>
          <cell r="G794" t="str">
            <v>DOUBLE</v>
          </cell>
          <cell r="H794">
            <v>2</v>
          </cell>
          <cell r="I794" t="str">
            <v>NINGAMMA</v>
          </cell>
          <cell r="J794" t="str">
            <v>K HOSAKOPPALU</v>
          </cell>
          <cell r="L794">
            <v>1</v>
          </cell>
        </row>
        <row r="795">
          <cell r="E795" t="str">
            <v>GCTP2250-84</v>
          </cell>
          <cell r="F795" t="str">
            <v>LT7(A) - Temporary Supply (28 days &amp; above renewal)</v>
          </cell>
          <cell r="G795" t="str">
            <v>DOUBLE</v>
          </cell>
          <cell r="H795">
            <v>2</v>
          </cell>
          <cell r="I795" t="str">
            <v>NINGAMMA</v>
          </cell>
          <cell r="J795" t="str">
            <v>K HOSAKOPPALU</v>
          </cell>
          <cell r="L795">
            <v>1</v>
          </cell>
        </row>
        <row r="796">
          <cell r="E796" t="str">
            <v>GCTP2250-85</v>
          </cell>
          <cell r="F796" t="str">
            <v>LT7(A) - Temporary Supply (28 days &amp; above renewal)</v>
          </cell>
          <cell r="G796" t="str">
            <v>DOUBLE</v>
          </cell>
          <cell r="H796">
            <v>2</v>
          </cell>
          <cell r="I796" t="str">
            <v>NINGAMMA</v>
          </cell>
          <cell r="J796" t="str">
            <v>K HOSAKOPPALU</v>
          </cell>
          <cell r="L796">
            <v>1</v>
          </cell>
        </row>
        <row r="797">
          <cell r="E797" t="str">
            <v>GCTP2250-86</v>
          </cell>
          <cell r="F797" t="str">
            <v>LT7(A) - Temporary Supply (28 days &amp; above renewal)</v>
          </cell>
          <cell r="G797" t="str">
            <v>DOUBLE</v>
          </cell>
          <cell r="H797">
            <v>2</v>
          </cell>
          <cell r="I797" t="str">
            <v>NINGAMMA</v>
          </cell>
          <cell r="J797" t="str">
            <v>K HOSAKOPPALU</v>
          </cell>
          <cell r="L797">
            <v>1</v>
          </cell>
        </row>
        <row r="798">
          <cell r="E798" t="str">
            <v>GCTP2250-87</v>
          </cell>
          <cell r="F798" t="str">
            <v>LT7(A) - Temporary Supply (28 days &amp; above renewal)</v>
          </cell>
          <cell r="G798" t="str">
            <v>DOUBLE</v>
          </cell>
          <cell r="H798">
            <v>2</v>
          </cell>
          <cell r="I798" t="str">
            <v>NINGAMMA</v>
          </cell>
          <cell r="J798" t="str">
            <v>K HOSAKOPPALU</v>
          </cell>
          <cell r="L798">
            <v>1</v>
          </cell>
        </row>
        <row r="799">
          <cell r="E799" t="str">
            <v>GCTP2250-88</v>
          </cell>
          <cell r="F799" t="str">
            <v>LT7(A) - Temporary Supply (28 days &amp; above renewal)</v>
          </cell>
          <cell r="G799" t="str">
            <v>DOUBLE</v>
          </cell>
          <cell r="H799">
            <v>2</v>
          </cell>
          <cell r="I799" t="str">
            <v>NINGAMMA</v>
          </cell>
          <cell r="J799" t="str">
            <v>K HOSAKOPPALU</v>
          </cell>
          <cell r="L799">
            <v>1</v>
          </cell>
        </row>
        <row r="800">
          <cell r="E800" t="str">
            <v>GCTP2250-89</v>
          </cell>
          <cell r="F800" t="str">
            <v>LT7(A) - Temporary Supply (28 days &amp; above renewal)</v>
          </cell>
          <cell r="G800" t="str">
            <v>DOUBLE</v>
          </cell>
          <cell r="H800">
            <v>2</v>
          </cell>
          <cell r="I800" t="str">
            <v>NINGAMMA</v>
          </cell>
          <cell r="J800" t="str">
            <v>K HOSAKOPPALU</v>
          </cell>
          <cell r="L800">
            <v>1</v>
          </cell>
        </row>
        <row r="801">
          <cell r="E801" t="str">
            <v>GCTP2250-90</v>
          </cell>
          <cell r="F801" t="str">
            <v>LT7(A) - Temporary Supply (28 days &amp; above renewal)</v>
          </cell>
          <cell r="G801" t="str">
            <v>DOUBLE</v>
          </cell>
          <cell r="H801">
            <v>2</v>
          </cell>
          <cell r="I801" t="str">
            <v>NINGAMMA</v>
          </cell>
          <cell r="J801" t="str">
            <v>K HOSAKOPPALU</v>
          </cell>
          <cell r="L801">
            <v>1</v>
          </cell>
        </row>
        <row r="802">
          <cell r="E802" t="str">
            <v>GCTP2250-91</v>
          </cell>
          <cell r="F802" t="str">
            <v>LT7(A) - Temporary Supply (28 days &amp; above renewal)</v>
          </cell>
          <cell r="G802" t="str">
            <v>DOUBLE</v>
          </cell>
          <cell r="H802">
            <v>2</v>
          </cell>
          <cell r="I802" t="str">
            <v>NINGAMMA</v>
          </cell>
          <cell r="J802" t="str">
            <v>K HOSAKOPPALU</v>
          </cell>
          <cell r="L802">
            <v>1</v>
          </cell>
        </row>
        <row r="803">
          <cell r="E803" t="str">
            <v>GCTP2250-92</v>
          </cell>
          <cell r="F803" t="str">
            <v>LT7(A) - Temporary Supply (28 days &amp; above renewal)</v>
          </cell>
          <cell r="G803" t="str">
            <v>DOUBLE</v>
          </cell>
          <cell r="H803">
            <v>2</v>
          </cell>
          <cell r="I803" t="str">
            <v>NINGAMMA</v>
          </cell>
          <cell r="J803" t="str">
            <v>K HOSAKOPPALU</v>
          </cell>
          <cell r="L803">
            <v>1</v>
          </cell>
        </row>
        <row r="804">
          <cell r="E804" t="str">
            <v>GCTP2250-93</v>
          </cell>
          <cell r="F804" t="str">
            <v>LT7(A) - Temporary Supply (28 days &amp; above renewal)</v>
          </cell>
          <cell r="G804" t="str">
            <v>DOUBLE</v>
          </cell>
          <cell r="H804">
            <v>2</v>
          </cell>
          <cell r="I804" t="str">
            <v>NINGAMMA</v>
          </cell>
          <cell r="J804" t="str">
            <v>K HOSAKOPPALU</v>
          </cell>
          <cell r="L804">
            <v>1</v>
          </cell>
        </row>
        <row r="805">
          <cell r="E805" t="str">
            <v>GCTP2250-94</v>
          </cell>
          <cell r="F805" t="str">
            <v>LT7(A) - Temporary Supply (28 days &amp; above renewal)</v>
          </cell>
          <cell r="G805" t="str">
            <v>DOUBLE</v>
          </cell>
          <cell r="H805">
            <v>2</v>
          </cell>
          <cell r="I805" t="str">
            <v>NINGAMMA</v>
          </cell>
          <cell r="J805" t="str">
            <v>K HOSAKOPPALU</v>
          </cell>
          <cell r="L805">
            <v>1</v>
          </cell>
        </row>
        <row r="806">
          <cell r="E806" t="str">
            <v>GCTP2250-95</v>
          </cell>
          <cell r="F806" t="str">
            <v>LT7(A) - Temporary Supply (28 days &amp; above renewal)</v>
          </cell>
          <cell r="G806" t="str">
            <v>DOUBLE</v>
          </cell>
          <cell r="H806">
            <v>2</v>
          </cell>
          <cell r="I806" t="str">
            <v>NINGAMMA</v>
          </cell>
          <cell r="J806" t="str">
            <v>K HOSAKOPPALU</v>
          </cell>
          <cell r="L806">
            <v>1</v>
          </cell>
        </row>
        <row r="807">
          <cell r="E807" t="str">
            <v>GCTP2250-96</v>
          </cell>
          <cell r="F807" t="str">
            <v>LT7(A) - Temporary Supply (28 days &amp; above renewal)</v>
          </cell>
          <cell r="G807" t="str">
            <v>DOUBLE</v>
          </cell>
          <cell r="H807">
            <v>2</v>
          </cell>
          <cell r="I807" t="str">
            <v>NINGAMMA</v>
          </cell>
          <cell r="J807" t="str">
            <v>K HOSAKOPPALU</v>
          </cell>
          <cell r="L807">
            <v>1</v>
          </cell>
        </row>
        <row r="808">
          <cell r="E808" t="str">
            <v>GCTP2250-97</v>
          </cell>
          <cell r="F808" t="str">
            <v>LT7(A) - Temporary Supply (28 days &amp; above renewal)</v>
          </cell>
          <cell r="G808" t="str">
            <v>DOUBLE</v>
          </cell>
          <cell r="H808">
            <v>2</v>
          </cell>
          <cell r="I808" t="str">
            <v>NINGAMMA</v>
          </cell>
          <cell r="J808" t="str">
            <v>K HOSAKOPPALU</v>
          </cell>
          <cell r="L808">
            <v>1</v>
          </cell>
        </row>
        <row r="809">
          <cell r="E809" t="str">
            <v>GCTP2250-98</v>
          </cell>
          <cell r="F809" t="str">
            <v>LT7(A) - Temporary Supply (28 days &amp; above renewal)</v>
          </cell>
          <cell r="G809" t="str">
            <v>DOUBLE</v>
          </cell>
          <cell r="H809">
            <v>2</v>
          </cell>
          <cell r="I809" t="str">
            <v>NINGAMMA</v>
          </cell>
          <cell r="J809" t="str">
            <v>K HOSAKOPPALU</v>
          </cell>
          <cell r="L809">
            <v>1</v>
          </cell>
        </row>
        <row r="810">
          <cell r="E810" t="str">
            <v>GCTP2250-99</v>
          </cell>
          <cell r="F810" t="str">
            <v>LT7(A) - Temporary Supply (28 days &amp; above renewal)</v>
          </cell>
          <cell r="G810" t="str">
            <v>DOUBLE</v>
          </cell>
          <cell r="H810">
            <v>2</v>
          </cell>
          <cell r="I810" t="str">
            <v>NINGAMMA</v>
          </cell>
          <cell r="J810" t="str">
            <v>K HOSAKOPPALU</v>
          </cell>
          <cell r="L810">
            <v>1</v>
          </cell>
        </row>
        <row r="811">
          <cell r="E811" t="str">
            <v>GCTP2250-00</v>
          </cell>
          <cell r="F811" t="str">
            <v>LT7(A) - Temporary Supply (28 days &amp; above renewal)</v>
          </cell>
          <cell r="G811" t="str">
            <v>DOUBLE</v>
          </cell>
          <cell r="H811">
            <v>2</v>
          </cell>
          <cell r="I811" t="str">
            <v>NINGAMMA</v>
          </cell>
          <cell r="J811" t="str">
            <v>K HOSAKOPPALU</v>
          </cell>
          <cell r="L811">
            <v>1</v>
          </cell>
        </row>
        <row r="812">
          <cell r="E812" t="str">
            <v>GCTP2250-01</v>
          </cell>
          <cell r="F812" t="str">
            <v>LT7(A) - Temporary Supply (28 days &amp; above renewal)</v>
          </cell>
          <cell r="G812" t="str">
            <v>DOUBLE</v>
          </cell>
          <cell r="H812">
            <v>2</v>
          </cell>
          <cell r="I812" t="str">
            <v>NINGAMMA</v>
          </cell>
          <cell r="J812" t="str">
            <v>K HOSAKOPPALU</v>
          </cell>
          <cell r="L812">
            <v>1</v>
          </cell>
        </row>
        <row r="813">
          <cell r="E813" t="str">
            <v>GCTP2250-02</v>
          </cell>
          <cell r="F813" t="str">
            <v>LT7(A) - Temporary Supply (28 days &amp; above renewal)</v>
          </cell>
          <cell r="G813" t="str">
            <v>DOUBLE</v>
          </cell>
          <cell r="H813">
            <v>2</v>
          </cell>
          <cell r="I813" t="str">
            <v>NINGAMMA</v>
          </cell>
          <cell r="J813" t="str">
            <v>K HOSAKOPPALU</v>
          </cell>
          <cell r="L813">
            <v>1</v>
          </cell>
        </row>
        <row r="814">
          <cell r="E814" t="str">
            <v>GCTP2250-03</v>
          </cell>
          <cell r="F814" t="str">
            <v>LT7(A) - Temporary Supply (28 days &amp; above renewal)</v>
          </cell>
          <cell r="G814" t="str">
            <v>DOUBLE</v>
          </cell>
          <cell r="H814">
            <v>2</v>
          </cell>
          <cell r="I814" t="str">
            <v>NINGAMMA</v>
          </cell>
          <cell r="J814" t="str">
            <v>K HOSAKOPPALU</v>
          </cell>
          <cell r="L814">
            <v>1</v>
          </cell>
        </row>
        <row r="815">
          <cell r="E815" t="str">
            <v>GCTP2250-04</v>
          </cell>
          <cell r="F815" t="str">
            <v>LT7(A) - Temporary Supply (28 days &amp; above renewal)</v>
          </cell>
          <cell r="G815" t="str">
            <v>DOUBLE</v>
          </cell>
          <cell r="H815">
            <v>2</v>
          </cell>
          <cell r="I815" t="str">
            <v>NINGAMMA</v>
          </cell>
          <cell r="J815" t="str">
            <v>K HOSAKOPPALU</v>
          </cell>
          <cell r="L815">
            <v>1</v>
          </cell>
        </row>
        <row r="816">
          <cell r="E816" t="str">
            <v>GCTP2250-05</v>
          </cell>
          <cell r="F816" t="str">
            <v>LT7(A) - Temporary Supply (28 days &amp; above renewal)</v>
          </cell>
          <cell r="G816" t="str">
            <v>DOUBLE</v>
          </cell>
          <cell r="H816">
            <v>2</v>
          </cell>
          <cell r="I816" t="str">
            <v>NINGAMMA</v>
          </cell>
          <cell r="J816" t="str">
            <v>K HOSAKOPPALU</v>
          </cell>
          <cell r="L816">
            <v>1</v>
          </cell>
        </row>
        <row r="817">
          <cell r="E817" t="str">
            <v>GCTP2250-06</v>
          </cell>
          <cell r="F817" t="str">
            <v>LT7(A) - Temporary Supply (28 days &amp; above renewal)</v>
          </cell>
          <cell r="G817" t="str">
            <v>DOUBLE</v>
          </cell>
          <cell r="H817">
            <v>2</v>
          </cell>
          <cell r="I817" t="str">
            <v>NINGAMMA</v>
          </cell>
          <cell r="J817" t="str">
            <v>K HOSAKOPPALU</v>
          </cell>
          <cell r="L817">
            <v>1</v>
          </cell>
        </row>
        <row r="818">
          <cell r="E818" t="str">
            <v>GCTP2250-07</v>
          </cell>
          <cell r="F818" t="str">
            <v>LT7(A) - Temporary Supply (28 days &amp; above renewal)</v>
          </cell>
          <cell r="G818" t="str">
            <v>DOUBLE</v>
          </cell>
          <cell r="H818">
            <v>2</v>
          </cell>
          <cell r="I818" t="str">
            <v>NINGAMMA</v>
          </cell>
          <cell r="J818" t="str">
            <v>K HOSAKOPPALU</v>
          </cell>
          <cell r="L818">
            <v>1</v>
          </cell>
        </row>
        <row r="819">
          <cell r="E819" t="str">
            <v>GCTP2250-08</v>
          </cell>
          <cell r="F819" t="str">
            <v>LT7(A) - Temporary Supply (28 days &amp; above renewal)</v>
          </cell>
          <cell r="G819" t="str">
            <v>DOUBLE</v>
          </cell>
          <cell r="H819">
            <v>2</v>
          </cell>
          <cell r="I819" t="str">
            <v>NINGAMMA</v>
          </cell>
          <cell r="J819" t="str">
            <v>K HOSAKOPPALU</v>
          </cell>
          <cell r="L819">
            <v>1</v>
          </cell>
        </row>
        <row r="820">
          <cell r="E820" t="str">
            <v>GCTP2251-10</v>
          </cell>
          <cell r="F820" t="str">
            <v>LT7(A) - Temporary Supply (28 days &amp; above renewal)</v>
          </cell>
          <cell r="G820" t="str">
            <v>DOUBLE</v>
          </cell>
          <cell r="H820">
            <v>2</v>
          </cell>
          <cell r="I820" t="str">
            <v>SHRUTHI KANTHAPPA</v>
          </cell>
          <cell r="J820" t="str">
            <v>BOMMANAYAKANAHALLY</v>
          </cell>
          <cell r="L820">
            <v>2</v>
          </cell>
        </row>
        <row r="821">
          <cell r="E821" t="str">
            <v>GCTP2251-11</v>
          </cell>
          <cell r="F821" t="str">
            <v>LT7(A) - Temporary Supply (28 days &amp; above renewal)</v>
          </cell>
          <cell r="G821" t="str">
            <v>DOUBLE</v>
          </cell>
          <cell r="H821">
            <v>2</v>
          </cell>
          <cell r="I821" t="str">
            <v>SHRUTHI KANTHAPPA</v>
          </cell>
          <cell r="J821" t="str">
            <v>BOMMANAYAKANAHALLY</v>
          </cell>
          <cell r="L821">
            <v>2</v>
          </cell>
        </row>
        <row r="822">
          <cell r="E822" t="str">
            <v>GCTP2251-12</v>
          </cell>
          <cell r="F822" t="str">
            <v>LT7(A) - Temporary Supply (28 days &amp; above renewal)</v>
          </cell>
          <cell r="G822" t="str">
            <v>DOUBLE</v>
          </cell>
          <cell r="H822">
            <v>2</v>
          </cell>
          <cell r="I822" t="str">
            <v>SHRUTHI KANTHAPPA</v>
          </cell>
          <cell r="J822" t="str">
            <v>BOMMANAYAKANAHALLY</v>
          </cell>
          <cell r="L822">
            <v>2</v>
          </cell>
        </row>
        <row r="823">
          <cell r="E823" t="str">
            <v>GCTP2251-13</v>
          </cell>
          <cell r="F823" t="str">
            <v>LT7(A) - Temporary Supply (28 days &amp; above renewal)</v>
          </cell>
          <cell r="G823" t="str">
            <v>DOUBLE</v>
          </cell>
          <cell r="H823">
            <v>2</v>
          </cell>
          <cell r="I823" t="str">
            <v>SHRUTHI KANTHAPPA</v>
          </cell>
          <cell r="J823" t="str">
            <v>BOMMANAYAKANAHALLY</v>
          </cell>
          <cell r="L823">
            <v>2</v>
          </cell>
        </row>
        <row r="824">
          <cell r="E824" t="str">
            <v>GCTP2251-14</v>
          </cell>
          <cell r="F824" t="str">
            <v>LT7(A) - Temporary Supply (28 days &amp; above renewal)</v>
          </cell>
          <cell r="G824" t="str">
            <v>DOUBLE</v>
          </cell>
          <cell r="H824">
            <v>2</v>
          </cell>
          <cell r="I824" t="str">
            <v>SHRUTHI KANTHAPPA</v>
          </cell>
          <cell r="J824" t="str">
            <v>BOMMANAYAKANAHALLY</v>
          </cell>
          <cell r="L824">
            <v>2</v>
          </cell>
        </row>
        <row r="825">
          <cell r="E825" t="str">
            <v>GCTP2255-16</v>
          </cell>
          <cell r="F825" t="str">
            <v>LT7(A) - Temporary Supply (28 days &amp; above renewal)</v>
          </cell>
          <cell r="G825" t="str">
            <v>DOUBLE</v>
          </cell>
          <cell r="H825">
            <v>2</v>
          </cell>
          <cell r="I825" t="str">
            <v>YASHODAMMA W/O</v>
          </cell>
          <cell r="J825" t="str">
            <v>CHANNAPATTANA</v>
          </cell>
          <cell r="L825">
            <v>1</v>
          </cell>
        </row>
        <row r="826">
          <cell r="E826" t="str">
            <v>GCTP2255-17</v>
          </cell>
          <cell r="F826" t="str">
            <v>LT7(A) - Temporary Supply (28 days &amp; above renewal)</v>
          </cell>
          <cell r="G826" t="str">
            <v>DOUBLE</v>
          </cell>
          <cell r="H826">
            <v>2</v>
          </cell>
          <cell r="I826" t="str">
            <v>YASHODAMMA W/O</v>
          </cell>
          <cell r="J826" t="str">
            <v>CHANNAPATTANA</v>
          </cell>
          <cell r="L826">
            <v>1</v>
          </cell>
        </row>
        <row r="827">
          <cell r="E827" t="str">
            <v>GCTP2255-18</v>
          </cell>
          <cell r="F827" t="str">
            <v>LT7(A) - Temporary Supply (28 days &amp; above renewal)</v>
          </cell>
          <cell r="G827" t="str">
            <v>DOUBLE</v>
          </cell>
          <cell r="H827">
            <v>2</v>
          </cell>
          <cell r="I827" t="str">
            <v>YASHODAMMA W/O</v>
          </cell>
          <cell r="J827" t="str">
            <v>CHANNAPATTANA</v>
          </cell>
          <cell r="L827">
            <v>1</v>
          </cell>
        </row>
        <row r="828">
          <cell r="E828" t="str">
            <v>GCTP2255-19</v>
          </cell>
          <cell r="F828" t="str">
            <v>LT7(A) - Temporary Supply (28 days &amp; above renewal)</v>
          </cell>
          <cell r="G828" t="str">
            <v>DOUBLE</v>
          </cell>
          <cell r="H828">
            <v>2</v>
          </cell>
          <cell r="I828" t="str">
            <v>YASHODAMMA W/O</v>
          </cell>
          <cell r="J828" t="str">
            <v>CHANNAPATTANA</v>
          </cell>
          <cell r="L828">
            <v>1</v>
          </cell>
        </row>
        <row r="829">
          <cell r="E829" t="str">
            <v>GCTP2255-20</v>
          </cell>
          <cell r="F829" t="str">
            <v>LT7(A) - Temporary Supply (28 days &amp; above renewal)</v>
          </cell>
          <cell r="G829" t="str">
            <v>DOUBLE</v>
          </cell>
          <cell r="H829">
            <v>2</v>
          </cell>
          <cell r="I829" t="str">
            <v>YASHODAMMA W/O</v>
          </cell>
          <cell r="J829" t="str">
            <v>CHANNAPATTANA</v>
          </cell>
          <cell r="L829">
            <v>1</v>
          </cell>
        </row>
        <row r="830">
          <cell r="E830" t="str">
            <v>GCTP2255-21</v>
          </cell>
          <cell r="F830" t="str">
            <v>LT7(A) - Temporary Supply (28 days &amp; above renewal)</v>
          </cell>
          <cell r="G830" t="str">
            <v>DOUBLE</v>
          </cell>
          <cell r="H830">
            <v>2</v>
          </cell>
          <cell r="I830" t="str">
            <v>YASHODAMMA W/O</v>
          </cell>
          <cell r="J830" t="str">
            <v>CHANNAPATTANA</v>
          </cell>
          <cell r="L830">
            <v>1</v>
          </cell>
        </row>
        <row r="831">
          <cell r="E831" t="str">
            <v>GCTP2255-22</v>
          </cell>
          <cell r="F831" t="str">
            <v>LT7(A) - Temporary Supply (28 days &amp; above renewal)</v>
          </cell>
          <cell r="G831" t="str">
            <v>DOUBLE</v>
          </cell>
          <cell r="H831">
            <v>2</v>
          </cell>
          <cell r="I831" t="str">
            <v>YASHODAMMA W/O</v>
          </cell>
          <cell r="J831" t="str">
            <v>CHANNAPATTANA</v>
          </cell>
          <cell r="L831">
            <v>1</v>
          </cell>
        </row>
        <row r="832">
          <cell r="E832" t="str">
            <v>HNTP2256-24</v>
          </cell>
          <cell r="F832" t="str">
            <v>LT7(A) - Temporary Supply (28 days &amp; above renewal)</v>
          </cell>
          <cell r="G832" t="str">
            <v>DOUBLE</v>
          </cell>
          <cell r="H832">
            <v>2</v>
          </cell>
          <cell r="I832" t="str">
            <v>C KRISHNA MURTHI</v>
          </cell>
          <cell r="J832" t="str">
            <v>NAARIHALLY</v>
          </cell>
          <cell r="L832">
            <v>1</v>
          </cell>
        </row>
        <row r="833">
          <cell r="E833" t="str">
            <v>HNTP2258-26</v>
          </cell>
          <cell r="F833" t="str">
            <v>LT7(A) - Temporary Supply (28 days &amp; above renewal)</v>
          </cell>
          <cell r="G833" t="str">
            <v>DOUBLE</v>
          </cell>
          <cell r="H833">
            <v>2</v>
          </cell>
          <cell r="I833" t="str">
            <v>BHAGYA  W/O</v>
          </cell>
          <cell r="J833" t="str">
            <v>MARIGUDI KOPPALU</v>
          </cell>
          <cell r="L833">
            <v>1</v>
          </cell>
        </row>
        <row r="834">
          <cell r="E834" t="str">
            <v>HNTP2258-27</v>
          </cell>
          <cell r="F834" t="str">
            <v>LT7(A) - Temporary Supply (28 days &amp; above renewal)</v>
          </cell>
          <cell r="G834" t="str">
            <v>DOUBLE</v>
          </cell>
          <cell r="H834">
            <v>2</v>
          </cell>
          <cell r="I834" t="str">
            <v>BHAGYA  W/O</v>
          </cell>
          <cell r="J834" t="str">
            <v>MARIGUDI KOPPALU</v>
          </cell>
          <cell r="L834">
            <v>1</v>
          </cell>
        </row>
        <row r="835">
          <cell r="E835" t="str">
            <v>HNTP2258-28</v>
          </cell>
          <cell r="F835" t="str">
            <v>LT7(A) - Temporary Supply (28 days &amp; above renewal)</v>
          </cell>
          <cell r="G835" t="str">
            <v>DOUBLE</v>
          </cell>
          <cell r="H835">
            <v>2</v>
          </cell>
          <cell r="I835" t="str">
            <v>BHAGYA  W/O</v>
          </cell>
          <cell r="J835" t="str">
            <v>MARIGUDI KOPPALU</v>
          </cell>
          <cell r="L835">
            <v>1</v>
          </cell>
        </row>
        <row r="836">
          <cell r="E836" t="str">
            <v>HNTP2258-29</v>
          </cell>
          <cell r="F836" t="str">
            <v>LT7(A) - Temporary Supply (28 days &amp; above renewal)</v>
          </cell>
          <cell r="G836" t="str">
            <v>DOUBLE</v>
          </cell>
          <cell r="H836">
            <v>2</v>
          </cell>
          <cell r="I836" t="str">
            <v>BHAGYA  W/O</v>
          </cell>
          <cell r="J836" t="str">
            <v>MARIGUDI KOPPALU</v>
          </cell>
          <cell r="L836">
            <v>1</v>
          </cell>
        </row>
        <row r="837">
          <cell r="E837" t="str">
            <v>GCTP2268-31</v>
          </cell>
          <cell r="F837" t="str">
            <v>LT7(A) - Temporary Supply (28 days &amp; above renewal)</v>
          </cell>
          <cell r="G837" t="str">
            <v>DOUBLE</v>
          </cell>
          <cell r="H837">
            <v>2</v>
          </cell>
          <cell r="I837" t="str">
            <v>HEMAVATHI K D  S/O</v>
          </cell>
          <cell r="J837" t="str">
            <v>BITTAGODANAHALLY</v>
          </cell>
          <cell r="L837">
            <v>2</v>
          </cell>
        </row>
        <row r="838">
          <cell r="E838" t="str">
            <v>GCTP2268-32</v>
          </cell>
          <cell r="F838" t="str">
            <v>LT7(A) - Temporary Supply (28 days &amp; above renewal)</v>
          </cell>
          <cell r="G838" t="str">
            <v>DOUBLE</v>
          </cell>
          <cell r="H838">
            <v>2</v>
          </cell>
          <cell r="I838" t="str">
            <v>HEMAVATHI K D  S/O</v>
          </cell>
          <cell r="J838" t="str">
            <v>BITTAGODANAHALLY</v>
          </cell>
          <cell r="L838">
            <v>2</v>
          </cell>
        </row>
        <row r="839">
          <cell r="E839" t="str">
            <v>HNTP2267-34</v>
          </cell>
          <cell r="F839" t="str">
            <v>LT7(A) - Temporary Supply (28 days &amp; above renewal)</v>
          </cell>
          <cell r="G839" t="str">
            <v>DOUBLE</v>
          </cell>
          <cell r="H839">
            <v>2</v>
          </cell>
          <cell r="I839" t="str">
            <v>SUNITHA H R</v>
          </cell>
          <cell r="J839" t="str">
            <v>THATTAKERE</v>
          </cell>
          <cell r="L839">
            <v>1</v>
          </cell>
        </row>
        <row r="840">
          <cell r="E840" t="str">
            <v>HNTP2267-35</v>
          </cell>
          <cell r="F840" t="str">
            <v>LT7(A) - Temporary Supply (28 days &amp; above renewal)</v>
          </cell>
          <cell r="G840" t="str">
            <v>DOUBLE</v>
          </cell>
          <cell r="H840">
            <v>2</v>
          </cell>
          <cell r="I840" t="str">
            <v>SUNITHA H R</v>
          </cell>
          <cell r="J840" t="str">
            <v>THATTAKERE</v>
          </cell>
          <cell r="L840">
            <v>1</v>
          </cell>
        </row>
        <row r="841">
          <cell r="E841" t="str">
            <v>GCTP2254-37</v>
          </cell>
          <cell r="F841" t="str">
            <v>LT7(A) - Temporary Supply (28 days &amp; above renewal)</v>
          </cell>
          <cell r="G841" t="str">
            <v>DOUBLE</v>
          </cell>
          <cell r="H841">
            <v>2</v>
          </cell>
          <cell r="I841" t="str">
            <v xml:space="preserve">MANUKUMAR C D </v>
          </cell>
          <cell r="J841" t="str">
            <v>BOMMANAYAKANAHALLY</v>
          </cell>
          <cell r="L841">
            <v>1</v>
          </cell>
        </row>
        <row r="842">
          <cell r="E842" t="str">
            <v>GCTP2254-38</v>
          </cell>
          <cell r="F842" t="str">
            <v>LT7(A) - Temporary Supply (28 days &amp; above renewal)</v>
          </cell>
          <cell r="G842" t="str">
            <v>DOUBLE</v>
          </cell>
          <cell r="H842">
            <v>2</v>
          </cell>
          <cell r="I842" t="str">
            <v xml:space="preserve">MANUKUMAR C D </v>
          </cell>
          <cell r="J842" t="str">
            <v>BOMMANAYAKANAHALLY</v>
          </cell>
          <cell r="L842">
            <v>1</v>
          </cell>
        </row>
        <row r="843">
          <cell r="E843" t="str">
            <v>HNTP2285-40</v>
          </cell>
          <cell r="F843" t="str">
            <v>LT7(A) - Temporary Supply (28 days &amp; above renewal)</v>
          </cell>
          <cell r="G843" t="str">
            <v>DOUBLE</v>
          </cell>
          <cell r="H843">
            <v>2</v>
          </cell>
          <cell r="I843" t="str">
            <v>MANJEGOWDA</v>
          </cell>
          <cell r="J843" t="str">
            <v>HANUMANTAPURA</v>
          </cell>
          <cell r="L843">
            <v>2</v>
          </cell>
        </row>
        <row r="844">
          <cell r="E844" t="str">
            <v>HNTP2285-41</v>
          </cell>
          <cell r="F844" t="str">
            <v>LT7(A) - Temporary Supply (28 days &amp; above renewal)</v>
          </cell>
          <cell r="G844" t="str">
            <v>DOUBLE</v>
          </cell>
          <cell r="H844">
            <v>2</v>
          </cell>
          <cell r="I844" t="str">
            <v>MANJEGOWDA</v>
          </cell>
          <cell r="J844" t="str">
            <v>HANUMANTAPURA</v>
          </cell>
          <cell r="L844">
            <v>2</v>
          </cell>
        </row>
        <row r="845">
          <cell r="E845" t="str">
            <v>KNTP2264-43</v>
          </cell>
          <cell r="F845" t="str">
            <v>LT7(A) - Temporary Supply (28 days &amp; above renewal)</v>
          </cell>
          <cell r="G845" t="str">
            <v>DOUBLE</v>
          </cell>
          <cell r="H845">
            <v>2</v>
          </cell>
          <cell r="I845" t="str">
            <v>NANJEGOWDA</v>
          </cell>
          <cell r="J845" t="str">
            <v>ANACHIHALLY</v>
          </cell>
          <cell r="L845">
            <v>1</v>
          </cell>
        </row>
        <row r="846">
          <cell r="E846" t="str">
            <v>KNTP2264-44</v>
          </cell>
          <cell r="F846" t="str">
            <v>LT7(A) - Temporary Supply (28 days &amp; above renewal)</v>
          </cell>
          <cell r="G846" t="str">
            <v>DOUBLE</v>
          </cell>
          <cell r="H846">
            <v>2</v>
          </cell>
          <cell r="I846" t="str">
            <v>NANJEGOWDA</v>
          </cell>
          <cell r="J846" t="str">
            <v>ANACHIHALLY</v>
          </cell>
          <cell r="L846">
            <v>1</v>
          </cell>
        </row>
        <row r="847">
          <cell r="E847" t="str">
            <v>KNTP2264-45</v>
          </cell>
          <cell r="F847" t="str">
            <v>LT7(A) - Temporary Supply (28 days &amp; above renewal)</v>
          </cell>
          <cell r="G847" t="str">
            <v>DOUBLE</v>
          </cell>
          <cell r="H847">
            <v>2</v>
          </cell>
          <cell r="I847" t="str">
            <v>NANJEGOWDA</v>
          </cell>
          <cell r="J847" t="str">
            <v>ANACHIHALLY</v>
          </cell>
          <cell r="L847">
            <v>1</v>
          </cell>
        </row>
        <row r="848">
          <cell r="E848" t="str">
            <v>KNTP2264-46</v>
          </cell>
          <cell r="F848" t="str">
            <v>LT7(A) - Temporary Supply (28 days &amp; above renewal)</v>
          </cell>
          <cell r="G848" t="str">
            <v>DOUBLE</v>
          </cell>
          <cell r="H848">
            <v>2</v>
          </cell>
          <cell r="I848" t="str">
            <v>NANJEGOWDA</v>
          </cell>
          <cell r="J848" t="str">
            <v>ANACHIHALLY</v>
          </cell>
          <cell r="L848">
            <v>1</v>
          </cell>
        </row>
        <row r="849">
          <cell r="E849" t="str">
            <v>KNTP2264-47</v>
          </cell>
          <cell r="F849" t="str">
            <v>LT7(A) - Temporary Supply (28 days &amp; above renewal)</v>
          </cell>
          <cell r="G849" t="str">
            <v>DOUBLE</v>
          </cell>
          <cell r="H849">
            <v>2</v>
          </cell>
          <cell r="I849" t="str">
            <v>NANJEGOWDA</v>
          </cell>
          <cell r="J849" t="str">
            <v>ANACHIHALLY</v>
          </cell>
          <cell r="L849">
            <v>1</v>
          </cell>
        </row>
        <row r="850">
          <cell r="E850" t="str">
            <v>KNTP2264-48</v>
          </cell>
          <cell r="F850" t="str">
            <v>LT7(A) - Temporary Supply (28 days &amp; above renewal)</v>
          </cell>
          <cell r="G850" t="str">
            <v>DOUBLE</v>
          </cell>
          <cell r="H850">
            <v>2</v>
          </cell>
          <cell r="I850" t="str">
            <v>NANJEGOWDA</v>
          </cell>
          <cell r="J850" t="str">
            <v>ANACHIHALLY</v>
          </cell>
          <cell r="L850">
            <v>1</v>
          </cell>
        </row>
        <row r="851">
          <cell r="E851" t="str">
            <v>GCTP2266-50</v>
          </cell>
          <cell r="F851" t="str">
            <v>LT7(A) - Temporary Supply (28 days &amp; above renewal)</v>
          </cell>
          <cell r="G851" t="str">
            <v>DOUBLE</v>
          </cell>
          <cell r="H851">
            <v>2</v>
          </cell>
          <cell r="I851" t="str">
            <v>PRAKASH S/O</v>
          </cell>
          <cell r="J851" t="str">
            <v>BITTAGODANAHALLY</v>
          </cell>
          <cell r="L851">
            <v>1</v>
          </cell>
        </row>
        <row r="852">
          <cell r="E852" t="str">
            <v>GCTP2266-51</v>
          </cell>
          <cell r="F852" t="str">
            <v>LT7(A) - Temporary Supply (28 days &amp; above renewal)</v>
          </cell>
          <cell r="G852" t="str">
            <v>DOUBLE</v>
          </cell>
          <cell r="H852">
            <v>2</v>
          </cell>
          <cell r="I852" t="str">
            <v>PRAKASH S/O</v>
          </cell>
          <cell r="J852" t="str">
            <v>BITTAGODANAHALLY</v>
          </cell>
          <cell r="L852">
            <v>1</v>
          </cell>
        </row>
        <row r="853">
          <cell r="E853" t="str">
            <v>GCTP2286-53</v>
          </cell>
          <cell r="F853" t="str">
            <v>LT7(A) - Temporary Supply (28 days &amp; above renewal)</v>
          </cell>
          <cell r="G853" t="str">
            <v>DOUBLE</v>
          </cell>
          <cell r="H853">
            <v>2</v>
          </cell>
          <cell r="I853" t="str">
            <v>A G DORESWAMY S/O</v>
          </cell>
          <cell r="J853" t="str">
            <v>BITTAGODANAHALLY</v>
          </cell>
          <cell r="L853">
            <v>2</v>
          </cell>
        </row>
        <row r="854">
          <cell r="E854" t="str">
            <v>GCTP2286-54</v>
          </cell>
          <cell r="F854" t="str">
            <v>LT7(A) - Temporary Supply (28 days &amp; above renewal)</v>
          </cell>
          <cell r="G854" t="str">
            <v>DOUBLE</v>
          </cell>
          <cell r="H854">
            <v>2</v>
          </cell>
          <cell r="I854" t="str">
            <v>A G DORESWAMY S/O</v>
          </cell>
          <cell r="J854" t="str">
            <v>BITTAGODANAHALLY</v>
          </cell>
          <cell r="L854">
            <v>2</v>
          </cell>
        </row>
        <row r="855">
          <cell r="E855" t="str">
            <v>GCTP2291-56</v>
          </cell>
          <cell r="F855" t="str">
            <v>LT7(A) - Temporary Supply (28 days &amp; above renewal)</v>
          </cell>
          <cell r="G855" t="str">
            <v>DOUBLE</v>
          </cell>
          <cell r="H855">
            <v>2</v>
          </cell>
          <cell r="I855" t="str">
            <v>M/S VIDYA HARBS</v>
          </cell>
          <cell r="J855" t="str">
            <v>KIADB INDUSTRIAL</v>
          </cell>
          <cell r="L855">
            <v>12</v>
          </cell>
        </row>
        <row r="856">
          <cell r="E856" t="str">
            <v>GCTP2291-57</v>
          </cell>
          <cell r="F856" t="str">
            <v>LT7(A) - Temporary Supply (28 days &amp; above renewal)</v>
          </cell>
          <cell r="G856" t="str">
            <v>DOUBLE</v>
          </cell>
          <cell r="H856">
            <v>2</v>
          </cell>
          <cell r="I856" t="str">
            <v>M/S VIDYA HARBS</v>
          </cell>
          <cell r="J856" t="str">
            <v>KIADB INDUSTRIAL</v>
          </cell>
          <cell r="L856">
            <v>12</v>
          </cell>
        </row>
        <row r="857">
          <cell r="E857" t="str">
            <v>GCTP2291-58</v>
          </cell>
          <cell r="F857" t="str">
            <v>LT7(A) - Temporary Supply (28 days &amp; above renewal)</v>
          </cell>
          <cell r="G857" t="str">
            <v>DOUBLE</v>
          </cell>
          <cell r="H857">
            <v>2</v>
          </cell>
          <cell r="I857" t="str">
            <v>M/S VIDYA HARBS</v>
          </cell>
          <cell r="J857" t="str">
            <v>KIADB INDUSTRIAL</v>
          </cell>
          <cell r="L857">
            <v>12</v>
          </cell>
        </row>
        <row r="858">
          <cell r="E858" t="str">
            <v>GCTP2291-59</v>
          </cell>
          <cell r="F858" t="str">
            <v>LT7(A) - Temporary Supply (28 days &amp; above renewal)</v>
          </cell>
          <cell r="G858" t="str">
            <v>DOUBLE</v>
          </cell>
          <cell r="H858">
            <v>2</v>
          </cell>
          <cell r="I858" t="str">
            <v>M/S VIDYA HARBS</v>
          </cell>
          <cell r="J858" t="str">
            <v>KIADB INDUSTRIAL</v>
          </cell>
          <cell r="L858">
            <v>12</v>
          </cell>
        </row>
        <row r="859">
          <cell r="E859" t="str">
            <v>HNTP2248-61</v>
          </cell>
          <cell r="F859" t="str">
            <v>LT7(A) - Temporary Supply (28 days &amp; above renewal)</v>
          </cell>
          <cell r="G859" t="str">
            <v>DOUBLE</v>
          </cell>
          <cell r="H859">
            <v>2</v>
          </cell>
          <cell r="I859" t="str">
            <v>SHABEENA BHANU</v>
          </cell>
          <cell r="J859" t="str">
            <v>THATTEKERE</v>
          </cell>
          <cell r="L859">
            <v>1</v>
          </cell>
        </row>
        <row r="860">
          <cell r="E860" t="str">
            <v>HNTP2257-64</v>
          </cell>
          <cell r="F860" t="str">
            <v>LT7(A) - Temporary Supply (28 days &amp; above renewal)</v>
          </cell>
          <cell r="G860" t="str">
            <v>DOUBLE</v>
          </cell>
          <cell r="H860">
            <v>2</v>
          </cell>
          <cell r="I860" t="str">
            <v xml:space="preserve">SORAJA W/O </v>
          </cell>
          <cell r="J860" t="str">
            <v>HALUVAGILU</v>
          </cell>
          <cell r="L860">
            <v>1</v>
          </cell>
        </row>
        <row r="861">
          <cell r="E861" t="str">
            <v>HNTP2257-65</v>
          </cell>
          <cell r="F861" t="str">
            <v>LT7(A) - Temporary Supply (28 days &amp; above renewal)</v>
          </cell>
          <cell r="G861" t="str">
            <v>DOUBLE</v>
          </cell>
          <cell r="H861">
            <v>2</v>
          </cell>
          <cell r="I861" t="str">
            <v xml:space="preserve">SORAJA W/O </v>
          </cell>
          <cell r="J861" t="str">
            <v>HALUVAGILU</v>
          </cell>
          <cell r="L861">
            <v>1</v>
          </cell>
        </row>
        <row r="862">
          <cell r="E862" t="str">
            <v>GCTP2289-68</v>
          </cell>
          <cell r="F862" t="str">
            <v>LT7(A) - Temporary Supply (28 days &amp; above renewal)</v>
          </cell>
          <cell r="G862" t="str">
            <v>DOUBLE</v>
          </cell>
          <cell r="H862">
            <v>2</v>
          </cell>
          <cell r="I862" t="str">
            <v>GAYATHRI W/O</v>
          </cell>
          <cell r="J862" t="str">
            <v>K HOSAKOPPALU</v>
          </cell>
          <cell r="L862">
            <v>2</v>
          </cell>
        </row>
        <row r="863">
          <cell r="E863" t="str">
            <v>GCTP2288-70</v>
          </cell>
          <cell r="F863" t="str">
            <v>LT7(A) - Temporary Supply (28 days &amp; above renewal)</v>
          </cell>
          <cell r="G863" t="str">
            <v>DOUBLE</v>
          </cell>
          <cell r="H863">
            <v>2</v>
          </cell>
          <cell r="I863" t="str">
            <v xml:space="preserve">H A DINESH S/O </v>
          </cell>
          <cell r="J863" t="str">
            <v>CHANNAPATNA</v>
          </cell>
          <cell r="L863">
            <v>2</v>
          </cell>
        </row>
        <row r="864">
          <cell r="E864" t="str">
            <v>GCTP2271-72</v>
          </cell>
          <cell r="F864" t="str">
            <v>LT7(A) - Temporary Supply (28 days &amp; above renewal)</v>
          </cell>
          <cell r="G864" t="str">
            <v>DOUBLE</v>
          </cell>
          <cell r="H864">
            <v>2</v>
          </cell>
          <cell r="I864" t="str">
            <v>KUMARE SWAMY K N</v>
          </cell>
          <cell r="J864" t="str">
            <v>BITTAGODANAHALLY</v>
          </cell>
          <cell r="L864">
            <v>2</v>
          </cell>
        </row>
        <row r="865">
          <cell r="E865" t="str">
            <v>HNTP2272-74</v>
          </cell>
          <cell r="F865" t="str">
            <v>LT7(A) - Temporary Supply (28 days &amp; above renewal)</v>
          </cell>
          <cell r="G865" t="str">
            <v>DOUBLE</v>
          </cell>
          <cell r="H865">
            <v>2</v>
          </cell>
          <cell r="I865" t="str">
            <v>MANJEGOWDA S/O</v>
          </cell>
          <cell r="J865" t="str">
            <v>HANUMANTHAPURA</v>
          </cell>
          <cell r="L865">
            <v>2</v>
          </cell>
        </row>
        <row r="866">
          <cell r="E866" t="str">
            <v>HNTP2272-75</v>
          </cell>
          <cell r="F866" t="str">
            <v>LT7(A) - Temporary Supply (28 days &amp; above renewal)</v>
          </cell>
          <cell r="G866" t="str">
            <v>DOUBLE</v>
          </cell>
          <cell r="H866">
            <v>2</v>
          </cell>
          <cell r="I866" t="str">
            <v>MANJEGOWDA S/O</v>
          </cell>
          <cell r="J866" t="str">
            <v>HANUMANTHAPURA</v>
          </cell>
          <cell r="L866">
            <v>2</v>
          </cell>
        </row>
        <row r="867">
          <cell r="E867" t="str">
            <v>HNTP2272-76</v>
          </cell>
          <cell r="F867" t="str">
            <v>LT7(A) - Temporary Supply (28 days &amp; above renewal)</v>
          </cell>
          <cell r="G867" t="str">
            <v>DOUBLE</v>
          </cell>
          <cell r="H867">
            <v>2</v>
          </cell>
          <cell r="I867" t="str">
            <v>MANJEGOWDA S/O</v>
          </cell>
          <cell r="J867" t="str">
            <v>HANUMANTHAPURA</v>
          </cell>
          <cell r="L867">
            <v>2</v>
          </cell>
        </row>
        <row r="868">
          <cell r="E868" t="str">
            <v>HNTP2272-77</v>
          </cell>
          <cell r="F868" t="str">
            <v>LT7(A) - Temporary Supply (28 days &amp; above renewal)</v>
          </cell>
          <cell r="G868" t="str">
            <v>DOUBLE</v>
          </cell>
          <cell r="H868">
            <v>2</v>
          </cell>
          <cell r="I868" t="str">
            <v>MANJEGOWDA S/O</v>
          </cell>
          <cell r="J868" t="str">
            <v>HANUMANTHAPURA</v>
          </cell>
          <cell r="L868">
            <v>2</v>
          </cell>
        </row>
        <row r="869">
          <cell r="E869" t="str">
            <v>GCTP2276-79</v>
          </cell>
          <cell r="F869" t="str">
            <v>LT7(A) - Temporary Supply (28 days &amp; above renewal)</v>
          </cell>
          <cell r="G869" t="str">
            <v>DOUBLE</v>
          </cell>
          <cell r="H869">
            <v>2</v>
          </cell>
          <cell r="I869" t="str">
            <v>RAJHU H A S/O</v>
          </cell>
          <cell r="J869" t="str">
            <v>SANKALAPURA</v>
          </cell>
          <cell r="L869">
            <v>2</v>
          </cell>
        </row>
        <row r="870">
          <cell r="E870" t="str">
            <v>GCTP2276-80</v>
          </cell>
          <cell r="F870" t="str">
            <v>LT7(A) - Temporary Supply (28 days &amp; above renewal)</v>
          </cell>
          <cell r="G870" t="str">
            <v>DOUBLE</v>
          </cell>
          <cell r="H870">
            <v>2</v>
          </cell>
          <cell r="I870" t="str">
            <v>RAJHU H A S/O</v>
          </cell>
          <cell r="J870" t="str">
            <v>SANKALAPURA</v>
          </cell>
          <cell r="L870">
            <v>2</v>
          </cell>
        </row>
        <row r="871">
          <cell r="E871" t="str">
            <v>GCTP2274-83</v>
          </cell>
          <cell r="F871" t="str">
            <v>LT7(A) - Temporary Supply (28 days &amp; above renewal)</v>
          </cell>
          <cell r="G871" t="str">
            <v>DOUBLE</v>
          </cell>
          <cell r="H871">
            <v>2</v>
          </cell>
          <cell r="I871" t="str">
            <v>HANUMAMMA W/O</v>
          </cell>
          <cell r="J871" t="str">
            <v>NAGATHAVAHALLY</v>
          </cell>
          <cell r="L871">
            <v>1</v>
          </cell>
        </row>
        <row r="872">
          <cell r="E872" t="str">
            <v>GCTP2274-84</v>
          </cell>
          <cell r="F872" t="str">
            <v>LT7(A) - Temporary Supply (28 days &amp; above renewal)</v>
          </cell>
          <cell r="G872" t="str">
            <v>DOUBLE</v>
          </cell>
          <cell r="H872">
            <v>2</v>
          </cell>
          <cell r="I872" t="str">
            <v>HANUMAMMA W/O</v>
          </cell>
          <cell r="J872" t="str">
            <v>NAGATHAVAHALLY</v>
          </cell>
          <cell r="L872">
            <v>1</v>
          </cell>
        </row>
        <row r="873">
          <cell r="E873" t="str">
            <v>GCTP2274-85</v>
          </cell>
          <cell r="F873" t="str">
            <v>LT7(A) - Temporary Supply (28 days &amp; above renewal)</v>
          </cell>
          <cell r="G873" t="str">
            <v>DOUBLE</v>
          </cell>
          <cell r="H873">
            <v>2</v>
          </cell>
          <cell r="I873" t="str">
            <v>HANUMAMMA W/O</v>
          </cell>
          <cell r="J873" t="str">
            <v>NAGATHAVAHALLY</v>
          </cell>
          <cell r="L873">
            <v>1</v>
          </cell>
        </row>
        <row r="874">
          <cell r="E874" t="str">
            <v>HNTP2273-87</v>
          </cell>
          <cell r="F874" t="str">
            <v>LT7(A) - Temporary Supply (28 days &amp; above renewal)</v>
          </cell>
          <cell r="G874" t="str">
            <v>DOUBLE</v>
          </cell>
          <cell r="H874">
            <v>2</v>
          </cell>
          <cell r="I874" t="str">
            <v>LATHA LATE W/O</v>
          </cell>
          <cell r="J874" t="str">
            <v>DODDAMANDIGNAHALLY</v>
          </cell>
          <cell r="L874">
            <v>1</v>
          </cell>
        </row>
        <row r="875">
          <cell r="E875" t="str">
            <v>HNTP2273-88</v>
          </cell>
          <cell r="F875" t="str">
            <v>LT7(A) - Temporary Supply (28 days &amp; above renewal)</v>
          </cell>
          <cell r="G875" t="str">
            <v>DOUBLE</v>
          </cell>
          <cell r="H875">
            <v>2</v>
          </cell>
          <cell r="I875" t="str">
            <v>LATHA LATE W/O</v>
          </cell>
          <cell r="J875" t="str">
            <v>DODDAMANDIGNAHALLY</v>
          </cell>
          <cell r="L875">
            <v>1</v>
          </cell>
        </row>
        <row r="876">
          <cell r="E876" t="str">
            <v>GCTP2282-90</v>
          </cell>
          <cell r="F876" t="str">
            <v>LT7(A) - Temporary Supply (28 days &amp; above renewal)</v>
          </cell>
          <cell r="G876" t="str">
            <v>DOUBLE</v>
          </cell>
          <cell r="H876">
            <v>2</v>
          </cell>
          <cell r="I876" t="str">
            <v xml:space="preserve">JAGADEESHA M R </v>
          </cell>
          <cell r="J876" t="str">
            <v>BOMMANAYAKANAHALLY</v>
          </cell>
          <cell r="L876">
            <v>2</v>
          </cell>
        </row>
        <row r="877">
          <cell r="E877" t="str">
            <v>GCTP2282-91</v>
          </cell>
          <cell r="F877" t="str">
            <v>LT7(A) - Temporary Supply (28 days &amp; above renewal)</v>
          </cell>
          <cell r="G877" t="str">
            <v>DOUBLE</v>
          </cell>
          <cell r="H877">
            <v>2</v>
          </cell>
          <cell r="I877" t="str">
            <v xml:space="preserve">JAGADEESHA M R </v>
          </cell>
          <cell r="J877" t="str">
            <v>BOMMANAYAKANAHALLY</v>
          </cell>
          <cell r="L877">
            <v>2</v>
          </cell>
        </row>
        <row r="878">
          <cell r="E878" t="str">
            <v>HNTP2260-93</v>
          </cell>
          <cell r="F878" t="str">
            <v>LT7(A) - Temporary Supply (28 days &amp; above renewal)</v>
          </cell>
          <cell r="G878" t="str">
            <v>DOUBLE</v>
          </cell>
          <cell r="H878">
            <v>2</v>
          </cell>
          <cell r="I878" t="str">
            <v>MALLAIAH S/O</v>
          </cell>
          <cell r="J878" t="str">
            <v>CHIKKABHAGANAHALLI</v>
          </cell>
          <cell r="L878">
            <v>1</v>
          </cell>
        </row>
        <row r="879">
          <cell r="E879" t="str">
            <v>HNTP2260-94</v>
          </cell>
          <cell r="F879" t="str">
            <v>LT7(A) - Temporary Supply (28 days &amp; above renewal)</v>
          </cell>
          <cell r="G879" t="str">
            <v>DOUBLE</v>
          </cell>
          <cell r="H879">
            <v>2</v>
          </cell>
          <cell r="I879" t="str">
            <v>MALLAIAH S/O</v>
          </cell>
          <cell r="J879" t="str">
            <v>CHIKKABHAGANAHALLI</v>
          </cell>
          <cell r="L879">
            <v>1</v>
          </cell>
        </row>
        <row r="880">
          <cell r="E880" t="str">
            <v>GCTP2261-96</v>
          </cell>
          <cell r="F880" t="str">
            <v>LT7(A) - Temporary Supply (28 days &amp; above renewal)</v>
          </cell>
          <cell r="G880" t="str">
            <v>DOUBLE</v>
          </cell>
          <cell r="H880">
            <v>2</v>
          </cell>
          <cell r="I880" t="str">
            <v>RAVI KUMAR</v>
          </cell>
          <cell r="J880" t="str">
            <v>SANKALAPURA</v>
          </cell>
          <cell r="L880">
            <v>1</v>
          </cell>
        </row>
        <row r="881">
          <cell r="E881" t="str">
            <v>GCTP2263-99</v>
          </cell>
          <cell r="F881" t="str">
            <v>LT7(A) - Temporary Supply (28 days &amp; above renewal)</v>
          </cell>
          <cell r="G881" t="str">
            <v>DOUBLE</v>
          </cell>
          <cell r="H881">
            <v>2</v>
          </cell>
          <cell r="I881" t="str">
            <v>LOKESHA K S S/O</v>
          </cell>
          <cell r="J881" t="str">
            <v>BITTAGOWDANAHALLY</v>
          </cell>
          <cell r="L881">
            <v>2</v>
          </cell>
        </row>
        <row r="882">
          <cell r="E882" t="str">
            <v>GCTP2263-00</v>
          </cell>
          <cell r="F882" t="str">
            <v>LT7(A) - Temporary Supply (28 days &amp; above renewal)</v>
          </cell>
          <cell r="G882" t="str">
            <v>DOUBLE</v>
          </cell>
          <cell r="H882">
            <v>2</v>
          </cell>
          <cell r="I882" t="str">
            <v>LOKESHA K S S/O</v>
          </cell>
          <cell r="J882" t="str">
            <v>BITTAGOWDANAHALLY</v>
          </cell>
          <cell r="L882">
            <v>2</v>
          </cell>
        </row>
        <row r="883">
          <cell r="E883" t="str">
            <v>KMTP2247-02</v>
          </cell>
          <cell r="F883" t="str">
            <v>LT7(A) - Temporary Supply (28 days &amp; above renewal)</v>
          </cell>
          <cell r="G883" t="str">
            <v>DOUBLE</v>
          </cell>
          <cell r="H883">
            <v>2</v>
          </cell>
          <cell r="I883" t="str">
            <v>BALACHANDRA</v>
          </cell>
          <cell r="J883" t="str">
            <v>KIADB</v>
          </cell>
          <cell r="L883">
            <v>5</v>
          </cell>
        </row>
        <row r="884">
          <cell r="E884" t="str">
            <v>KMTP2247-03</v>
          </cell>
          <cell r="F884" t="str">
            <v>LT7(A) - Temporary Supply (28 days &amp; above renewal)</v>
          </cell>
          <cell r="G884" t="str">
            <v>DOUBLE</v>
          </cell>
          <cell r="H884">
            <v>2</v>
          </cell>
          <cell r="I884" t="str">
            <v>BALACHANDRA</v>
          </cell>
          <cell r="J884" t="str">
            <v>KIADB</v>
          </cell>
          <cell r="L884">
            <v>5</v>
          </cell>
        </row>
        <row r="885">
          <cell r="E885" t="str">
            <v>KMTP2247-04</v>
          </cell>
          <cell r="F885" t="str">
            <v>LT7(A) - Temporary Supply (28 days &amp; above renewal)</v>
          </cell>
          <cell r="G885" t="str">
            <v>DOUBLE</v>
          </cell>
          <cell r="H885">
            <v>2</v>
          </cell>
          <cell r="I885" t="str">
            <v>BALACHANDRA</v>
          </cell>
          <cell r="J885" t="str">
            <v>KIADB</v>
          </cell>
          <cell r="L885">
            <v>5</v>
          </cell>
        </row>
        <row r="886">
          <cell r="E886" t="str">
            <v>GCTP2278-06</v>
          </cell>
          <cell r="F886" t="str">
            <v>LT7(A) - Temporary Supply (28 days &amp; above renewal)</v>
          </cell>
          <cell r="G886" t="str">
            <v>DOUBLE</v>
          </cell>
          <cell r="H886">
            <v>2</v>
          </cell>
          <cell r="I886" t="str">
            <v>VENKATESH S/O</v>
          </cell>
          <cell r="J886" t="str">
            <v>BOMMANAYAKANAHALLY</v>
          </cell>
          <cell r="L886">
            <v>1</v>
          </cell>
        </row>
        <row r="887">
          <cell r="E887" t="str">
            <v>HNTP2280-09</v>
          </cell>
          <cell r="F887" t="str">
            <v>LT7(A) - Temporary Supply (28 days &amp; above renewal)</v>
          </cell>
          <cell r="G887" t="str">
            <v>DOUBLE</v>
          </cell>
          <cell r="H887">
            <v>2</v>
          </cell>
          <cell r="I887" t="str">
            <v>GIDDEGOWDA S/O</v>
          </cell>
          <cell r="J887" t="str">
            <v>MARIGUDIKOPPLU</v>
          </cell>
          <cell r="L887">
            <v>1</v>
          </cell>
        </row>
        <row r="888">
          <cell r="E888" t="str">
            <v>HNTP2280-10</v>
          </cell>
          <cell r="F888" t="str">
            <v>LT7(A) - Temporary Supply (28 days &amp; above renewal)</v>
          </cell>
          <cell r="G888" t="str">
            <v>DOUBLE</v>
          </cell>
          <cell r="H888">
            <v>2</v>
          </cell>
          <cell r="I888" t="str">
            <v>GIDDEGOWDA S/O</v>
          </cell>
          <cell r="J888" t="str">
            <v>MARIGUDIKOPPLU</v>
          </cell>
          <cell r="L888">
            <v>1</v>
          </cell>
        </row>
        <row r="889">
          <cell r="E889" t="str">
            <v>KKGTP2259-12</v>
          </cell>
          <cell r="F889" t="str">
            <v>LT7(A) - Temporary Supply (28 days &amp; above renewal)</v>
          </cell>
          <cell r="G889" t="str">
            <v>DOUBLE</v>
          </cell>
          <cell r="H889">
            <v>2</v>
          </cell>
          <cell r="I889" t="str">
            <v>RAJASHEKARA S/O</v>
          </cell>
          <cell r="J889" t="str">
            <v>SANKALAPURA</v>
          </cell>
          <cell r="L889">
            <v>2</v>
          </cell>
        </row>
        <row r="890">
          <cell r="E890" t="str">
            <v>GCTP2293-15</v>
          </cell>
          <cell r="F890" t="str">
            <v>LT7(A) - Temporary Supply (28 days &amp; above renewal)</v>
          </cell>
          <cell r="G890" t="str">
            <v>DOUBLE</v>
          </cell>
          <cell r="H890">
            <v>2</v>
          </cell>
          <cell r="I890" t="str">
            <v>UMA W/O</v>
          </cell>
          <cell r="J890" t="str">
            <v>DEVEGOWDA NAGARA</v>
          </cell>
          <cell r="L890">
            <v>1</v>
          </cell>
        </row>
        <row r="891">
          <cell r="E891" t="str">
            <v>HNTP2297-20</v>
          </cell>
          <cell r="F891" t="str">
            <v>LT7(A) - Temporary Supply (28 days &amp; above renewal)</v>
          </cell>
          <cell r="G891" t="str">
            <v>DOUBLE</v>
          </cell>
          <cell r="H891">
            <v>2</v>
          </cell>
          <cell r="I891" t="str">
            <v xml:space="preserve">JAGAGESHA K H </v>
          </cell>
          <cell r="J891" t="str">
            <v>HANUMANTHAPURA</v>
          </cell>
          <cell r="L891">
            <v>1</v>
          </cell>
        </row>
        <row r="892">
          <cell r="E892" t="str">
            <v>HNTP2297-21</v>
          </cell>
          <cell r="F892" t="str">
            <v>LT7(A) - Temporary Supply (28 days &amp; above renewal)</v>
          </cell>
          <cell r="G892" t="str">
            <v>DOUBLE</v>
          </cell>
          <cell r="H892">
            <v>2</v>
          </cell>
          <cell r="I892" t="str">
            <v xml:space="preserve">JAGAGESHA K H </v>
          </cell>
          <cell r="J892" t="str">
            <v>HANUMANTHAPURA</v>
          </cell>
          <cell r="L892">
            <v>1</v>
          </cell>
        </row>
        <row r="893">
          <cell r="E893" t="str">
            <v>GCTP2299-23</v>
          </cell>
          <cell r="F893" t="str">
            <v>LT7(A) - Temporary Supply (28 days &amp; above renewal)</v>
          </cell>
          <cell r="G893" t="str">
            <v>DOUBLE</v>
          </cell>
          <cell r="H893">
            <v>2</v>
          </cell>
          <cell r="I893" t="str">
            <v xml:space="preserve">KRISHA KUMAR S/O </v>
          </cell>
          <cell r="J893" t="str">
            <v>M HOSAKUPPALU</v>
          </cell>
          <cell r="L893">
            <v>2</v>
          </cell>
        </row>
        <row r="894">
          <cell r="E894" t="str">
            <v>GCTP2299-24</v>
          </cell>
          <cell r="F894" t="str">
            <v>LT7(A) - Temporary Supply (28 days &amp; above renewal)</v>
          </cell>
          <cell r="G894" t="str">
            <v>DOUBLE</v>
          </cell>
          <cell r="H894">
            <v>2</v>
          </cell>
          <cell r="I894" t="str">
            <v xml:space="preserve">KRISHA KUMAR S/O </v>
          </cell>
          <cell r="J894" t="str">
            <v>M HOSAKUPPALU</v>
          </cell>
          <cell r="L894">
            <v>2</v>
          </cell>
        </row>
        <row r="895">
          <cell r="E895" t="str">
            <v>GCTP2300-26</v>
          </cell>
          <cell r="F895" t="str">
            <v>LT7(A) - Temporary Supply (28 days &amp; above renewal)</v>
          </cell>
          <cell r="G895" t="str">
            <v>DOUBLE</v>
          </cell>
          <cell r="H895">
            <v>2</v>
          </cell>
          <cell r="I895" t="str">
            <v>SRIKANTHA S/O</v>
          </cell>
          <cell r="J895" t="str">
            <v>BOMMANAYAKANAHALLY</v>
          </cell>
          <cell r="L895">
            <v>2</v>
          </cell>
        </row>
        <row r="896">
          <cell r="E896" t="str">
            <v>GCTP2300-27</v>
          </cell>
          <cell r="F896" t="str">
            <v>LT7(A) - Temporary Supply (28 days &amp; above renewal)</v>
          </cell>
          <cell r="G896" t="str">
            <v>DOUBLE</v>
          </cell>
          <cell r="H896">
            <v>2</v>
          </cell>
          <cell r="I896" t="str">
            <v>SRIKANTHA S/O</v>
          </cell>
          <cell r="J896" t="str">
            <v>BOMMANAYAKANAHALLY</v>
          </cell>
          <cell r="L896">
            <v>2</v>
          </cell>
        </row>
        <row r="897">
          <cell r="E897" t="str">
            <v>GCTP2301-29</v>
          </cell>
          <cell r="F897" t="str">
            <v>LT7(A) - Temporary Supply (28 days &amp; above renewal)</v>
          </cell>
          <cell r="G897" t="str">
            <v>DOUBLE</v>
          </cell>
          <cell r="H897">
            <v>2</v>
          </cell>
          <cell r="I897" t="str">
            <v>RAMESH P J  S/O</v>
          </cell>
          <cell r="J897" t="str">
            <v>CHANNAPATTANA</v>
          </cell>
          <cell r="L897">
            <v>2</v>
          </cell>
        </row>
        <row r="898">
          <cell r="E898" t="str">
            <v>GCTP2302-31</v>
          </cell>
          <cell r="F898" t="str">
            <v>LT7(A) - Temporary Supply (28 days &amp; above renewal)</v>
          </cell>
          <cell r="G898" t="str">
            <v>DOUBLE</v>
          </cell>
          <cell r="H898">
            <v>2</v>
          </cell>
          <cell r="I898" t="str">
            <v xml:space="preserve">PUNITHKUMAR B R </v>
          </cell>
          <cell r="J898" t="str">
            <v>CHANNAPATTANA</v>
          </cell>
          <cell r="L898">
            <v>2</v>
          </cell>
        </row>
        <row r="899">
          <cell r="E899" t="str">
            <v>GCTP2304-34</v>
          </cell>
          <cell r="F899" t="str">
            <v>LT7(A) - Temporary Supply (28 days &amp; above renewal)</v>
          </cell>
          <cell r="G899" t="str">
            <v>DOUBLE</v>
          </cell>
          <cell r="H899">
            <v>2</v>
          </cell>
          <cell r="I899" t="str">
            <v xml:space="preserve">ANNAPURNA C/O </v>
          </cell>
          <cell r="J899" t="str">
            <v>CHANNAPATTANA BY PASS</v>
          </cell>
          <cell r="L899">
            <v>2</v>
          </cell>
        </row>
        <row r="900">
          <cell r="E900" t="str">
            <v>GCTP2304-35</v>
          </cell>
          <cell r="F900" t="str">
            <v>LT7(A) - Temporary Supply (28 days &amp; above renewal)</v>
          </cell>
          <cell r="G900" t="str">
            <v>DOUBLE</v>
          </cell>
          <cell r="H900">
            <v>2</v>
          </cell>
          <cell r="I900" t="str">
            <v xml:space="preserve">ANNAPURNA C/O </v>
          </cell>
          <cell r="J900" t="str">
            <v>CHANNAPATTANA BY PASS</v>
          </cell>
          <cell r="L900">
            <v>2</v>
          </cell>
        </row>
        <row r="901">
          <cell r="E901" t="str">
            <v>HNTP2298-40</v>
          </cell>
          <cell r="F901" t="str">
            <v>LT7(A) - Temporary Supply (28 days &amp; above renewal)</v>
          </cell>
          <cell r="G901" t="str">
            <v>DOUBLE</v>
          </cell>
          <cell r="H901">
            <v>2</v>
          </cell>
          <cell r="I901" t="str">
            <v>DEVARAJU S/O</v>
          </cell>
          <cell r="J901" t="str">
            <v>NARIHALLY</v>
          </cell>
          <cell r="L901">
            <v>1</v>
          </cell>
        </row>
        <row r="902">
          <cell r="E902" t="str">
            <v>MHTP188-48</v>
          </cell>
          <cell r="F902" t="str">
            <v>LT7(A) - Temporary Supply (28 days &amp; above renewal)</v>
          </cell>
          <cell r="G902" t="str">
            <v>DOUBLE</v>
          </cell>
          <cell r="H902">
            <v>8</v>
          </cell>
          <cell r="I902" t="str">
            <v>CHINASWAMY</v>
          </cell>
          <cell r="J902" t="str">
            <v>KANCHANAHALLY</v>
          </cell>
          <cell r="L902">
            <v>2</v>
          </cell>
        </row>
        <row r="903">
          <cell r="E903" t="str">
            <v>MHTP188-49</v>
          </cell>
          <cell r="F903" t="str">
            <v>LT7(A) - Temporary Supply (28 days &amp; above renewal)</v>
          </cell>
          <cell r="G903" t="str">
            <v>DOUBLE</v>
          </cell>
          <cell r="H903">
            <v>8</v>
          </cell>
          <cell r="I903" t="str">
            <v>CHINASWAMY</v>
          </cell>
          <cell r="J903" t="str">
            <v>KANCHANAHALLY</v>
          </cell>
          <cell r="L903">
            <v>2</v>
          </cell>
        </row>
        <row r="904">
          <cell r="E904" t="str">
            <v>MHTP196-56</v>
          </cell>
          <cell r="F904" t="str">
            <v>LT7(A) - Temporary Supply (28 days &amp; above renewal)</v>
          </cell>
          <cell r="G904" t="str">
            <v>DOUBLE</v>
          </cell>
          <cell r="H904">
            <v>8</v>
          </cell>
          <cell r="I904" t="str">
            <v>RAMKRISHEGOWDA</v>
          </cell>
          <cell r="J904" t="str">
            <v>KANCHANAHALLY</v>
          </cell>
          <cell r="L904">
            <v>2</v>
          </cell>
        </row>
        <row r="905">
          <cell r="E905" t="str">
            <v>MHTP195-58</v>
          </cell>
          <cell r="F905" t="str">
            <v>LT7(A) - Temporary Supply (28 days &amp; above renewal)</v>
          </cell>
          <cell r="G905" t="str">
            <v>DOUBLE</v>
          </cell>
          <cell r="H905">
            <v>8</v>
          </cell>
          <cell r="I905" t="str">
            <v>CHANDRAKALA W/O</v>
          </cell>
          <cell r="J905" t="str">
            <v>KANCHANAHALLY</v>
          </cell>
          <cell r="L905">
            <v>2</v>
          </cell>
        </row>
        <row r="906">
          <cell r="E906" t="str">
            <v>HNTP2317-81</v>
          </cell>
          <cell r="F906" t="str">
            <v>LT7(A) - Temporary Supply (28 days &amp; above renewal)</v>
          </cell>
          <cell r="G906" t="str">
            <v>DOUBLE</v>
          </cell>
          <cell r="H906">
            <v>2</v>
          </cell>
          <cell r="I906" t="str">
            <v>HONNEGOWDA S/O</v>
          </cell>
          <cell r="J906" t="str">
            <v>MALLIGANAHALLY</v>
          </cell>
          <cell r="L906">
            <v>1</v>
          </cell>
        </row>
        <row r="907">
          <cell r="E907" t="str">
            <v>HNTP2317-82</v>
          </cell>
          <cell r="F907" t="str">
            <v>LT7(A) - Temporary Supply (28 days &amp; above renewal)</v>
          </cell>
          <cell r="G907" t="str">
            <v>DOUBLE</v>
          </cell>
          <cell r="H907">
            <v>2</v>
          </cell>
          <cell r="I907" t="str">
            <v>HONNEGOWDA S/O</v>
          </cell>
          <cell r="J907" t="str">
            <v>MALLIGANAHALLY</v>
          </cell>
          <cell r="L907">
            <v>1</v>
          </cell>
        </row>
        <row r="908">
          <cell r="E908" t="str">
            <v>HNTP2318-84</v>
          </cell>
          <cell r="F908" t="str">
            <v>LT7(A) - Temporary Supply (28 days &amp; above renewal)</v>
          </cell>
          <cell r="G908" t="str">
            <v>DOUBLE</v>
          </cell>
          <cell r="H908">
            <v>8</v>
          </cell>
          <cell r="I908" t="str">
            <v>BHABU S/O</v>
          </cell>
          <cell r="J908" t="str">
            <v>HANUMATHAPURA</v>
          </cell>
          <cell r="L908">
            <v>2</v>
          </cell>
        </row>
        <row r="909">
          <cell r="E909" t="str">
            <v>GCTP2477</v>
          </cell>
          <cell r="F909" t="str">
            <v>LT7(A) - Temporary Supply (28 days &amp; above renewal)</v>
          </cell>
          <cell r="G909" t="str">
            <v>LIVE</v>
          </cell>
          <cell r="H909">
            <v>12</v>
          </cell>
          <cell r="I909" t="str">
            <v>ANUSUYA  M K</v>
          </cell>
          <cell r="J909" t="str">
            <v>W/O KAMALAKSHA H R , SANKALAPURA</v>
          </cell>
          <cell r="K909" t="str">
            <v>SANKALAPURA SANL</v>
          </cell>
          <cell r="L909">
            <v>1</v>
          </cell>
        </row>
        <row r="910">
          <cell r="E910" t="str">
            <v>GLTP511</v>
          </cell>
          <cell r="F910" t="str">
            <v>LT7(A) - Temporary Supply (28 days &amp; above renewal)</v>
          </cell>
          <cell r="G910" t="str">
            <v>LIVE</v>
          </cell>
          <cell r="H910">
            <v>5</v>
          </cell>
          <cell r="I910" t="str">
            <v>SUBBAIAH P</v>
          </cell>
          <cell r="J910" t="str">
            <v>S/O PAPAIAH, ANUGRAHA BADAVANE YAREHALLI</v>
          </cell>
          <cell r="K910" t="str">
            <v>BELUR ROAD L YAREHALLI</v>
          </cell>
          <cell r="L910">
            <v>2</v>
          </cell>
        </row>
        <row r="911">
          <cell r="E911" t="str">
            <v>GLTP512</v>
          </cell>
          <cell r="F911" t="str">
            <v>LT7(A) - Temporary Supply (28 days &amp; above renewal)</v>
          </cell>
          <cell r="G911" t="str">
            <v>LIVE</v>
          </cell>
          <cell r="H911">
            <v>10</v>
          </cell>
          <cell r="I911" t="str">
            <v>SANNAPAPPAIAH</v>
          </cell>
          <cell r="J911" t="str">
            <v>S/O UYYALEGOWDA, UDDURU</v>
          </cell>
          <cell r="K911" t="str">
            <v>UDHUR URL</v>
          </cell>
          <cell r="L911">
            <v>1</v>
          </cell>
        </row>
        <row r="912">
          <cell r="E912" t="str">
            <v>GCTP2479</v>
          </cell>
          <cell r="F912" t="str">
            <v>LT7(A) - Temporary Supply (28 days &amp; above renewal)</v>
          </cell>
          <cell r="G912" t="str">
            <v>LIVE</v>
          </cell>
          <cell r="H912">
            <v>3</v>
          </cell>
          <cell r="I912" t="str">
            <v>SURESH</v>
          </cell>
          <cell r="J912" t="str">
            <v>S/O VENKATARAMANEGOWDA, SANKALAPURA</v>
          </cell>
          <cell r="K912" t="str">
            <v>SANKLAPURA</v>
          </cell>
          <cell r="L912">
            <v>2</v>
          </cell>
        </row>
        <row r="913">
          <cell r="E913" t="str">
            <v>GCTP2478</v>
          </cell>
          <cell r="F913" t="str">
            <v>LT7(A) - Temporary Supply (28 days &amp; above renewal)</v>
          </cell>
          <cell r="G913" t="str">
            <v>LIVE</v>
          </cell>
          <cell r="H913">
            <v>3</v>
          </cell>
          <cell r="I913" t="str">
            <v>DEVARAJAIAH</v>
          </cell>
          <cell r="J913" t="str">
            <v>S/O JAVARAIAH, SANKALAPURA</v>
          </cell>
          <cell r="K913" t="str">
            <v>SANKALAPURA</v>
          </cell>
          <cell r="L913">
            <v>2</v>
          </cell>
        </row>
        <row r="914">
          <cell r="E914" t="str">
            <v>MHTP228</v>
          </cell>
          <cell r="F914" t="str">
            <v>LT7(A) - Temporary Supply (28 days &amp; above renewal)</v>
          </cell>
          <cell r="G914" t="str">
            <v>LIVE</v>
          </cell>
          <cell r="H914">
            <v>10</v>
          </cell>
          <cell r="I914" t="str">
            <v>BHANUMATHI</v>
          </cell>
          <cell r="J914" t="str">
            <v>W/O ANNASWAMY, PLL NAGARA</v>
          </cell>
          <cell r="K914" t="str">
            <v>PLL NAGARA</v>
          </cell>
          <cell r="L914">
            <v>2</v>
          </cell>
        </row>
        <row r="915">
          <cell r="E915" t="str">
            <v>GCTP2475</v>
          </cell>
          <cell r="F915" t="str">
            <v>LT7(A) - Temporary Supply (28 days &amp; above renewal)</v>
          </cell>
          <cell r="G915" t="str">
            <v>LIVE</v>
          </cell>
          <cell r="H915">
            <v>13</v>
          </cell>
          <cell r="I915" t="str">
            <v>K R SHAKUNTALA</v>
          </cell>
          <cell r="J915" t="str">
            <v>W/O KRISHNEGOWDA</v>
          </cell>
          <cell r="K915" t="str">
            <v>BOMMANAYAKANAHALLI</v>
          </cell>
          <cell r="L915">
            <v>2</v>
          </cell>
        </row>
        <row r="916">
          <cell r="E916" t="str">
            <v>HNTP2474</v>
          </cell>
          <cell r="F916" t="str">
            <v>LT7(A) - Temporary Supply (28 days &amp; above renewal)</v>
          </cell>
          <cell r="G916" t="str">
            <v>LIVE</v>
          </cell>
          <cell r="H916">
            <v>13</v>
          </cell>
          <cell r="I916" t="str">
            <v>H K MANJEGOWDA</v>
          </cell>
          <cell r="J916" t="str">
            <v>S/O KARIGOWDA, HANUMANTHAPURA</v>
          </cell>
          <cell r="K916" t="str">
            <v>HANUMANTHA PURA</v>
          </cell>
          <cell r="L916">
            <v>2</v>
          </cell>
        </row>
        <row r="917">
          <cell r="E917" t="str">
            <v>GCTP2473</v>
          </cell>
          <cell r="F917" t="str">
            <v>LT7(A) - Temporary Supply (28 days &amp; above renewal)</v>
          </cell>
          <cell r="G917" t="str">
            <v>LIVE</v>
          </cell>
          <cell r="H917">
            <v>3</v>
          </cell>
          <cell r="I917" t="str">
            <v>SWAMIGOWDA</v>
          </cell>
          <cell r="J917" t="str">
            <v>S/O RANGEGOWDA, CHANNAPATTANA</v>
          </cell>
          <cell r="K917" t="str">
            <v>CHANNAPATTANA</v>
          </cell>
          <cell r="L917">
            <v>1</v>
          </cell>
        </row>
        <row r="918">
          <cell r="E918" t="str">
            <v>MHTP226</v>
          </cell>
          <cell r="F918" t="str">
            <v>LT7(A) - Temporary Supply (28 days &amp; above renewal)</v>
          </cell>
          <cell r="G918" t="str">
            <v>LIVE</v>
          </cell>
          <cell r="H918">
            <v>6</v>
          </cell>
          <cell r="I918" t="str">
            <v>MANJEGOWDA</v>
          </cell>
          <cell r="J918" t="str">
            <v>S/O NANJEGOWDA, PLL NAGARA</v>
          </cell>
          <cell r="K918" t="str">
            <v>PLL NAGARA</v>
          </cell>
          <cell r="L918">
            <v>1</v>
          </cell>
        </row>
        <row r="919">
          <cell r="E919" t="str">
            <v>GLTP520</v>
          </cell>
          <cell r="F919" t="str">
            <v>LT7(A) - Temporary Supply (28 days &amp; above renewal)</v>
          </cell>
          <cell r="G919" t="str">
            <v>LIVE</v>
          </cell>
          <cell r="H919">
            <v>9</v>
          </cell>
          <cell r="I919" t="str">
            <v>RAJEGOWDA</v>
          </cell>
          <cell r="J919" t="str">
            <v>S/O JHINNEGOWDA, UDDHUR BAYPAS</v>
          </cell>
          <cell r="K919" t="str">
            <v>UDDURU</v>
          </cell>
          <cell r="L919">
            <v>2</v>
          </cell>
        </row>
        <row r="920">
          <cell r="E920" t="str">
            <v>GLTP517</v>
          </cell>
          <cell r="F920" t="str">
            <v>LT7(A) - Temporary Supply (28 days &amp; above renewal)</v>
          </cell>
          <cell r="G920" t="str">
            <v>LIVE</v>
          </cell>
          <cell r="H920">
            <v>8</v>
          </cell>
          <cell r="I920" t="str">
            <v>K A RAMESH</v>
          </cell>
          <cell r="J920" t="str">
            <v>KK APPANNA SWAMY, HOOVINAHALLI KAVALU</v>
          </cell>
          <cell r="K920" t="str">
            <v>HOOVINAHALLI KAVALU</v>
          </cell>
          <cell r="L920">
            <v>1</v>
          </cell>
        </row>
        <row r="921">
          <cell r="E921" t="str">
            <v>GCTP2480</v>
          </cell>
          <cell r="F921" t="str">
            <v>LT7(A) - Temporary Supply (28 days &amp; above renewal)</v>
          </cell>
          <cell r="G921" t="str">
            <v>LIVE</v>
          </cell>
          <cell r="H921">
            <v>12</v>
          </cell>
          <cell r="I921" t="str">
            <v>LOKESHA A N</v>
          </cell>
          <cell r="J921" t="str">
            <v>S/O NAGARAJU, BITTAGOWDANAHALLI</v>
          </cell>
          <cell r="K921" t="str">
            <v>BITTAGOWDANAHALLI</v>
          </cell>
          <cell r="L921">
            <v>1</v>
          </cell>
        </row>
        <row r="922">
          <cell r="E922" t="str">
            <v>GCTP2488</v>
          </cell>
          <cell r="F922" t="str">
            <v>LT7(A) - Temporary Supply (28 days &amp; above renewal)</v>
          </cell>
          <cell r="G922" t="str">
            <v>LIVE</v>
          </cell>
          <cell r="H922">
            <v>5</v>
          </cell>
          <cell r="I922" t="str">
            <v>DEVARAJU</v>
          </cell>
          <cell r="J922" t="str">
            <v>S/O HANUMEGOWDA BITTAGOWDANAHALLI</v>
          </cell>
          <cell r="K922" t="str">
            <v>BITTAGOWDANAHALLY</v>
          </cell>
          <cell r="L922">
            <v>2</v>
          </cell>
        </row>
        <row r="923">
          <cell r="E923" t="str">
            <v>GVTP2490</v>
          </cell>
          <cell r="F923" t="str">
            <v>LT7(A) - Temporary Supply (28 days &amp; above renewal)</v>
          </cell>
          <cell r="G923" t="str">
            <v>LIVE</v>
          </cell>
          <cell r="H923">
            <v>15</v>
          </cell>
          <cell r="I923" t="str">
            <v>SUKANYA</v>
          </cell>
          <cell r="J923" t="str">
            <v>W/O CHANDRAPPA, CHANNAPATTANA</v>
          </cell>
          <cell r="K923" t="str">
            <v>CHANNAPATTANA</v>
          </cell>
          <cell r="L923">
            <v>2</v>
          </cell>
        </row>
        <row r="924">
          <cell r="E924" t="str">
            <v>GCTP2487</v>
          </cell>
          <cell r="F924" t="str">
            <v>LT7(A) - Temporary Supply (28 days &amp; above renewal)</v>
          </cell>
          <cell r="G924" t="str">
            <v>LIVE</v>
          </cell>
          <cell r="H924">
            <v>12</v>
          </cell>
          <cell r="I924" t="str">
            <v>KANTHARAJU</v>
          </cell>
          <cell r="J924" t="str">
            <v>S/O DYAVEGOWDA, SANKALAPURA</v>
          </cell>
          <cell r="K924" t="str">
            <v>SANKLAPURA</v>
          </cell>
          <cell r="L924">
            <v>1</v>
          </cell>
        </row>
        <row r="925">
          <cell r="E925" t="str">
            <v>HNTP2486</v>
          </cell>
          <cell r="F925" t="str">
            <v>LT7(A) - Temporary Supply (28 days &amp; above renewal)</v>
          </cell>
          <cell r="G925" t="str">
            <v>LIVE</v>
          </cell>
          <cell r="H925">
            <v>1</v>
          </cell>
          <cell r="I925" t="str">
            <v>KRISHNA SHETTY</v>
          </cell>
          <cell r="J925" t="str">
            <v>S/O MARISHETTY, HANUMANTHAPURA</v>
          </cell>
          <cell r="K925" t="str">
            <v>HANUMANTHAPURA</v>
          </cell>
          <cell r="L925">
            <v>1</v>
          </cell>
        </row>
        <row r="926">
          <cell r="E926" t="str">
            <v>GCTP2483</v>
          </cell>
          <cell r="F926" t="str">
            <v>LT7(A) - Temporary Supply (28 days &amp; above renewal)</v>
          </cell>
          <cell r="G926" t="str">
            <v>LIVE</v>
          </cell>
          <cell r="H926">
            <v>5</v>
          </cell>
          <cell r="I926" t="str">
            <v>SHIVASWAMYGOWDA</v>
          </cell>
          <cell r="J926" t="str">
            <v>S/O BOREGOWDA, BITTAGOWDANAHALLI</v>
          </cell>
          <cell r="K926" t="str">
            <v>BITTAGOWDANAHALLI</v>
          </cell>
          <cell r="L926">
            <v>1</v>
          </cell>
        </row>
        <row r="927">
          <cell r="E927" t="str">
            <v>GLTP521</v>
          </cell>
          <cell r="F927" t="str">
            <v>LT7(A) - Temporary Supply (28 days &amp; above renewal)</v>
          </cell>
          <cell r="G927" t="str">
            <v>LIVE</v>
          </cell>
          <cell r="H927">
            <v>2</v>
          </cell>
          <cell r="I927" t="str">
            <v>PRAVEEN I H</v>
          </cell>
          <cell r="J927" t="str">
            <v>S/O HONNEGOWDA, MANACHANAHALLI</v>
          </cell>
          <cell r="K927" t="str">
            <v>MANICHANA HALLI MNL</v>
          </cell>
          <cell r="L927">
            <v>2</v>
          </cell>
        </row>
        <row r="928">
          <cell r="E928" t="str">
            <v>GCTP2482</v>
          </cell>
          <cell r="F928" t="str">
            <v>LT7(A) - Temporary Supply (28 days &amp; above renewal)</v>
          </cell>
          <cell r="G928" t="str">
            <v>LIVE</v>
          </cell>
          <cell r="H928">
            <v>4</v>
          </cell>
          <cell r="I928" t="str">
            <v>KEERTHI RAJ C C</v>
          </cell>
          <cell r="J928" t="str">
            <v>S/O CHIKKEGOWDA, CHANNAPATTANA</v>
          </cell>
          <cell r="K928" t="str">
            <v>CHANNAPATTANA</v>
          </cell>
          <cell r="L928">
            <v>1</v>
          </cell>
        </row>
        <row r="929">
          <cell r="E929" t="str">
            <v>GLTP516</v>
          </cell>
          <cell r="F929" t="str">
            <v>LT7(A) - Temporary Supply (28 days &amp; above renewal)</v>
          </cell>
          <cell r="G929" t="str">
            <v>LIVE</v>
          </cell>
          <cell r="H929">
            <v>5</v>
          </cell>
          <cell r="I929" t="str">
            <v>SATHIS S E</v>
          </cell>
          <cell r="J929" t="str">
            <v>S/O ERASHETTY, MANACHANAHALLI</v>
          </cell>
          <cell r="K929" t="str">
            <v>MANICHANA HALLI</v>
          </cell>
          <cell r="L929">
            <v>2</v>
          </cell>
        </row>
        <row r="930">
          <cell r="E930" t="str">
            <v>GLTP518</v>
          </cell>
          <cell r="F930" t="str">
            <v>LT7(A) - Temporary Supply (28 days &amp; above renewal)</v>
          </cell>
          <cell r="G930" t="str">
            <v>LIVE</v>
          </cell>
          <cell r="H930">
            <v>5</v>
          </cell>
          <cell r="I930" t="str">
            <v>SATHEESH HS</v>
          </cell>
          <cell r="J930" t="str">
            <v>S/O SHIVARUDRE GOWDA, ASHOKA NAGARA, GUDDENAHALLI</v>
          </cell>
          <cell r="K930" t="str">
            <v>GUDDENAHALLI</v>
          </cell>
          <cell r="L930">
            <v>2</v>
          </cell>
        </row>
        <row r="931">
          <cell r="E931" t="str">
            <v>GLTP514</v>
          </cell>
          <cell r="F931" t="str">
            <v>LT7(A) - Temporary Supply (28 days &amp; above renewal)</v>
          </cell>
          <cell r="G931" t="str">
            <v>LIVE</v>
          </cell>
          <cell r="H931">
            <v>8</v>
          </cell>
          <cell r="I931" t="str">
            <v>MUKESH KUMAR H D</v>
          </cell>
          <cell r="J931" t="str">
            <v>S/O DHARMALINGA, ASHOKA NAGARA, GUDDENAHALLI</v>
          </cell>
          <cell r="K931" t="str">
            <v>ASHOKA NAGARA</v>
          </cell>
          <cell r="L931">
            <v>2</v>
          </cell>
        </row>
        <row r="932">
          <cell r="E932" t="str">
            <v>HNTP2481</v>
          </cell>
          <cell r="F932" t="str">
            <v>LT7(A) - Temporary Supply (28 days &amp; above renewal)</v>
          </cell>
          <cell r="G932" t="str">
            <v>LIVE</v>
          </cell>
          <cell r="H932">
            <v>1</v>
          </cell>
          <cell r="I932" t="str">
            <v>G MANJEGOWDA</v>
          </cell>
          <cell r="J932" t="str">
            <v>S/O MALLEGOWDA, HANUMANTHAPURA</v>
          </cell>
          <cell r="K932" t="str">
            <v>HANUMANTHAPURA</v>
          </cell>
          <cell r="L932">
            <v>2</v>
          </cell>
        </row>
        <row r="933">
          <cell r="E933" t="str">
            <v>GLTP515</v>
          </cell>
          <cell r="F933" t="str">
            <v>LT7(A) - Temporary Supply (28 days &amp; above renewal)</v>
          </cell>
          <cell r="G933" t="str">
            <v>LIVE</v>
          </cell>
          <cell r="H933">
            <v>2</v>
          </cell>
          <cell r="I933" t="str">
            <v>BASAVARAJU</v>
          </cell>
          <cell r="J933" t="str">
            <v>S/O NINGEGOWDA, YAREHALLI,GUDDENAHALLI</v>
          </cell>
          <cell r="K933" t="str">
            <v>ASHOKANAGARA</v>
          </cell>
          <cell r="L933">
            <v>2</v>
          </cell>
        </row>
        <row r="934">
          <cell r="E934" t="str">
            <v>GRTP129</v>
          </cell>
          <cell r="F934" t="str">
            <v>LT7(A) - Temporary Supply (28 days &amp; above renewal)</v>
          </cell>
          <cell r="G934" t="str">
            <v>LIVE</v>
          </cell>
          <cell r="H934">
            <v>2</v>
          </cell>
          <cell r="I934" t="str">
            <v>MOHAN KUMAR R</v>
          </cell>
          <cell r="J934" t="str">
            <v>S/O RAJEGOWDA, KODARAMANAHALLI</v>
          </cell>
          <cell r="K934" t="str">
            <v>KARLE KOPPALU</v>
          </cell>
          <cell r="L934">
            <v>5</v>
          </cell>
        </row>
        <row r="935">
          <cell r="E935" t="str">
            <v>GCTP2497</v>
          </cell>
          <cell r="F935" t="str">
            <v>LT7(A) - Temporary Supply (28 days &amp; above renewal)</v>
          </cell>
          <cell r="G935" t="str">
            <v>LIVE</v>
          </cell>
          <cell r="H935">
            <v>3</v>
          </cell>
          <cell r="I935" t="str">
            <v>HARISH</v>
          </cell>
          <cell r="J935" t="str">
            <v>S/O DUBBEGOWDA, BITTAGOWDANAHALLI</v>
          </cell>
          <cell r="K935" t="str">
            <v>KOKKANNA GHATTA</v>
          </cell>
          <cell r="L935">
            <v>2</v>
          </cell>
        </row>
        <row r="936">
          <cell r="E936" t="str">
            <v>GCTP2495</v>
          </cell>
          <cell r="F936" t="str">
            <v>LT7(A) - Temporary Supply (28 days &amp; above renewal)</v>
          </cell>
          <cell r="G936" t="str">
            <v>LIVE</v>
          </cell>
          <cell r="H936">
            <v>4</v>
          </cell>
          <cell r="I936" t="str">
            <v>SOMASHEKAR</v>
          </cell>
          <cell r="J936" t="str">
            <v>W/O NARAYAN GOWDA, CHANNAPATTANA</v>
          </cell>
          <cell r="K936" t="str">
            <v>CHANNAPATTANA</v>
          </cell>
          <cell r="L936">
            <v>2</v>
          </cell>
        </row>
        <row r="937">
          <cell r="E937" t="str">
            <v>GCTP2494</v>
          </cell>
          <cell r="F937" t="str">
            <v>LT7(A) - Temporary Supply (28 days &amp; above renewal)</v>
          </cell>
          <cell r="G937" t="str">
            <v>LIVE</v>
          </cell>
          <cell r="H937">
            <v>15</v>
          </cell>
          <cell r="I937" t="str">
            <v>SHARATHBABU B N</v>
          </cell>
          <cell r="J937" t="str">
            <v>S/O NANJUNDAIAH, BITTAGOWDANAHALLI</v>
          </cell>
          <cell r="K937" t="str">
            <v>K HOSA KOPPALU BHKL</v>
          </cell>
          <cell r="L937">
            <v>2</v>
          </cell>
        </row>
        <row r="938">
          <cell r="E938" t="str">
            <v>GCTP2493</v>
          </cell>
          <cell r="F938" t="str">
            <v>LT7(A) - Temporary Supply (28 days &amp; above renewal)</v>
          </cell>
          <cell r="G938" t="str">
            <v>LIVE</v>
          </cell>
          <cell r="H938">
            <v>15</v>
          </cell>
          <cell r="I938" t="str">
            <v>DHANARAJ K S</v>
          </cell>
          <cell r="J938" t="str">
            <v>S/O SHIVEGOWDA H A , BOMMANAYAKANAHALLI</v>
          </cell>
          <cell r="K938" t="str">
            <v>BOMMANAYAKANAHALLI</v>
          </cell>
          <cell r="L938">
            <v>2</v>
          </cell>
        </row>
        <row r="939">
          <cell r="E939" t="str">
            <v>GCTP2496</v>
          </cell>
          <cell r="F939" t="str">
            <v>LT7(A) - Temporary Supply (28 days &amp; above renewal)</v>
          </cell>
          <cell r="G939" t="str">
            <v>LIVE</v>
          </cell>
          <cell r="H939">
            <v>3</v>
          </cell>
          <cell r="I939" t="str">
            <v>NARAYANA H E</v>
          </cell>
          <cell r="J939" t="str">
            <v>S/O EREGOWDA, BOMMANAYAKANAHALLI</v>
          </cell>
          <cell r="K939" t="str">
            <v>KOKKANNA GHATTA</v>
          </cell>
          <cell r="L939">
            <v>1</v>
          </cell>
        </row>
        <row r="940">
          <cell r="E940" t="str">
            <v>MHTP229</v>
          </cell>
          <cell r="F940" t="str">
            <v>LT7(A) - Temporary Supply (28 days &amp; above renewal)</v>
          </cell>
          <cell r="G940" t="str">
            <v>LIVE</v>
          </cell>
          <cell r="H940">
            <v>8</v>
          </cell>
          <cell r="I940" t="str">
            <v>SUNIL</v>
          </cell>
          <cell r="J940" t="str">
            <v>S/O BOREGOWDA, KANCHANAHALLI</v>
          </cell>
          <cell r="K940" t="str">
            <v>KACHANAYAKANAHALLI</v>
          </cell>
          <cell r="L940">
            <v>2</v>
          </cell>
        </row>
        <row r="941">
          <cell r="E941" t="str">
            <v>GRTP128</v>
          </cell>
          <cell r="F941" t="str">
            <v>LT7(A) - Temporary Supply (28 days &amp; above renewal)</v>
          </cell>
          <cell r="G941" t="str">
            <v>LIVE</v>
          </cell>
          <cell r="H941">
            <v>13</v>
          </cell>
          <cell r="I941" t="str">
            <v>ACHUTHA MURHTY</v>
          </cell>
          <cell r="J941" t="str">
            <v>S/O VENKATASWAMY, KARLE</v>
          </cell>
          <cell r="K941" t="str">
            <v>KARLE</v>
          </cell>
          <cell r="L941">
            <v>1</v>
          </cell>
        </row>
        <row r="942">
          <cell r="E942" t="str">
            <v>GCTP2492</v>
          </cell>
          <cell r="F942" t="str">
            <v>LT7(A) - Temporary Supply (28 days &amp; above renewal)</v>
          </cell>
          <cell r="G942" t="str">
            <v>LIVE</v>
          </cell>
          <cell r="H942">
            <v>10</v>
          </cell>
          <cell r="I942" t="str">
            <v>MANJEGOWDA</v>
          </cell>
          <cell r="J942" t="str">
            <v>S/O BELUREGOWDA, SAMUDRAVALLI</v>
          </cell>
          <cell r="K942" t="str">
            <v>SAMUDRAVALLI</v>
          </cell>
          <cell r="L942">
            <v>2</v>
          </cell>
        </row>
        <row r="943">
          <cell r="E943" t="str">
            <v>MHTP231</v>
          </cell>
          <cell r="F943" t="str">
            <v>LT7(A) - Temporary Supply (28 days &amp; above renewal)</v>
          </cell>
          <cell r="G943" t="str">
            <v>LIVE</v>
          </cell>
          <cell r="H943">
            <v>9</v>
          </cell>
          <cell r="I943" t="str">
            <v>KALASEGOWDA</v>
          </cell>
          <cell r="J943" t="str">
            <v>S/O KRISHNE GOWDA, KOWSHIKA</v>
          </cell>
          <cell r="K943" t="str">
            <v>KOWSHIKA</v>
          </cell>
          <cell r="L943">
            <v>2</v>
          </cell>
        </row>
        <row r="944">
          <cell r="E944" t="str">
            <v>GLTP522</v>
          </cell>
          <cell r="F944" t="str">
            <v>LT7(A) - Temporary Supply (28 days &amp; above renewal)</v>
          </cell>
          <cell r="G944" t="str">
            <v>LIVE</v>
          </cell>
          <cell r="H944">
            <v>8</v>
          </cell>
          <cell r="I944" t="str">
            <v>MANU M S</v>
          </cell>
          <cell r="J944" t="str">
            <v>S/O SHIVEGOWDA, MANCHANAHALLI</v>
          </cell>
          <cell r="K944" t="str">
            <v>MANACHANAHALLI</v>
          </cell>
          <cell r="L944">
            <v>2</v>
          </cell>
        </row>
        <row r="945">
          <cell r="E945" t="str">
            <v>GLTP524</v>
          </cell>
          <cell r="F945" t="str">
            <v>LT7(A) - Temporary Supply (28 days &amp; above renewal)</v>
          </cell>
          <cell r="G945" t="str">
            <v>LIVE</v>
          </cell>
          <cell r="H945">
            <v>8</v>
          </cell>
          <cell r="I945" t="str">
            <v>T M DHANAPAALA</v>
          </cell>
          <cell r="J945" t="str">
            <v>ASHOK NAGARA, GUDDENAHALLI, HASSAN</v>
          </cell>
          <cell r="K945" t="str">
            <v>BELUR ROAD L</v>
          </cell>
          <cell r="L945">
            <v>2</v>
          </cell>
        </row>
        <row r="946">
          <cell r="E946" t="str">
            <v>GLTP523</v>
          </cell>
          <cell r="F946" t="str">
            <v>LT7(A) - Temporary Supply (28 days &amp; above renewal)</v>
          </cell>
          <cell r="G946" t="str">
            <v>LIVE</v>
          </cell>
          <cell r="H946">
            <v>3</v>
          </cell>
          <cell r="I946" t="str">
            <v>ASHVATH</v>
          </cell>
          <cell r="J946" t="str">
            <v>S/O KRISHNEGOWDA, MANACHANAHALLI, HANDINAKERE</v>
          </cell>
          <cell r="K946" t="str">
            <v>MANICHANA HALLI MNL</v>
          </cell>
          <cell r="L946">
            <v>2</v>
          </cell>
        </row>
        <row r="947">
          <cell r="E947" t="str">
            <v>GCTP2503</v>
          </cell>
          <cell r="F947" t="str">
            <v>LT7(A) - Temporary Supply (28 days &amp; above renewal)</v>
          </cell>
          <cell r="G947" t="str">
            <v>LIVE</v>
          </cell>
          <cell r="H947">
            <v>13</v>
          </cell>
          <cell r="I947" t="str">
            <v>HARISH</v>
          </cell>
          <cell r="J947" t="str">
            <v>S/O MANJAPPA, BOMMANAYAKANAHALLI</v>
          </cell>
          <cell r="K947" t="str">
            <v>BOMMANAYAKANAHALLY</v>
          </cell>
          <cell r="L947">
            <v>2</v>
          </cell>
        </row>
        <row r="948">
          <cell r="E948" t="str">
            <v>GLTP525</v>
          </cell>
          <cell r="F948" t="str">
            <v>LT7(A) - Temporary Supply (28 days &amp; above renewal)</v>
          </cell>
          <cell r="G948" t="str">
            <v>LIVE</v>
          </cell>
          <cell r="H948">
            <v>5</v>
          </cell>
          <cell r="I948" t="str">
            <v>MANOJ B B</v>
          </cell>
          <cell r="J948" t="str">
            <v>S/O BASAVARAJU, GUDDENAHALLI, ANUGRAHA NAGARA</v>
          </cell>
          <cell r="K948" t="str">
            <v>BELUR ROAD L YAREHALLI</v>
          </cell>
          <cell r="L948">
            <v>2</v>
          </cell>
        </row>
        <row r="949">
          <cell r="E949" t="str">
            <v>GCTP2505</v>
          </cell>
          <cell r="F949" t="str">
            <v>LT7(A) - Temporary Supply (28 days &amp; above renewal)</v>
          </cell>
          <cell r="G949" t="str">
            <v>LIVE</v>
          </cell>
          <cell r="H949">
            <v>3</v>
          </cell>
          <cell r="I949" t="str">
            <v>S B SHIVAKUMAR</v>
          </cell>
          <cell r="J949" t="str">
            <v>S/O BOREGOWDA, SANKALAPURA</v>
          </cell>
          <cell r="K949" t="str">
            <v>BITTAGOWDANAHALLY</v>
          </cell>
          <cell r="L949">
            <v>2</v>
          </cell>
        </row>
        <row r="950">
          <cell r="E950" t="str">
            <v>MHTP235</v>
          </cell>
          <cell r="F950" t="str">
            <v>LT7(A) - Temporary Supply (28 days &amp; above renewal)</v>
          </cell>
          <cell r="G950" t="str">
            <v>LIVE</v>
          </cell>
          <cell r="H950">
            <v>8</v>
          </cell>
          <cell r="I950" t="str">
            <v>SUJATHA</v>
          </cell>
          <cell r="J950" t="str">
            <v>W/O RANGASWAMY, KANCHANAHALLI</v>
          </cell>
          <cell r="K950" t="str">
            <v>kanchanahalli</v>
          </cell>
          <cell r="L950">
            <v>1</v>
          </cell>
        </row>
        <row r="951">
          <cell r="E951" t="str">
            <v>GLTP529</v>
          </cell>
          <cell r="F951" t="str">
            <v>LT7(A) - Temporary Supply (28 days &amp; above renewal)</v>
          </cell>
          <cell r="G951" t="str">
            <v>LIVE</v>
          </cell>
          <cell r="H951">
            <v>10</v>
          </cell>
          <cell r="I951" t="str">
            <v>SUJATHA M M</v>
          </cell>
          <cell r="J951" t="str">
            <v>D/O MANJUNATHA M P GUDDENAHALLI</v>
          </cell>
          <cell r="K951" t="str">
            <v>UDDURU</v>
          </cell>
          <cell r="L951">
            <v>5</v>
          </cell>
        </row>
        <row r="952">
          <cell r="E952" t="str">
            <v>GLTP528</v>
          </cell>
          <cell r="F952" t="str">
            <v>LT7(A) - Temporary Supply (28 days &amp; above renewal)</v>
          </cell>
          <cell r="G952" t="str">
            <v>LIVE</v>
          </cell>
          <cell r="H952">
            <v>9</v>
          </cell>
          <cell r="I952" t="str">
            <v>JYOTHI</v>
          </cell>
          <cell r="J952" t="str">
            <v>W/O HANUMANTHEGOWDA, MANACHANAHALLI</v>
          </cell>
          <cell r="K952" t="str">
            <v>UDDURU</v>
          </cell>
          <cell r="L952">
            <v>1</v>
          </cell>
        </row>
        <row r="953">
          <cell r="E953" t="str">
            <v>GLTP527</v>
          </cell>
          <cell r="F953" t="str">
            <v>LT7(A) - Temporary Supply (28 days &amp; above renewal)</v>
          </cell>
          <cell r="G953" t="str">
            <v>LIVE</v>
          </cell>
          <cell r="H953">
            <v>3</v>
          </cell>
          <cell r="I953" t="str">
            <v>SHIVAKUMAR</v>
          </cell>
          <cell r="J953" t="str">
            <v>S/O LINGARAJU MANACHANAHALLI</v>
          </cell>
          <cell r="K953" t="str">
            <v>MANICHANA HALLI MNL</v>
          </cell>
          <cell r="L953">
            <v>2</v>
          </cell>
        </row>
        <row r="954">
          <cell r="E954" t="str">
            <v>GLTP526</v>
          </cell>
          <cell r="F954" t="str">
            <v>LT7(A) - Temporary Supply (28 days &amp; above renewal)</v>
          </cell>
          <cell r="G954" t="str">
            <v>LIVE</v>
          </cell>
          <cell r="H954">
            <v>5</v>
          </cell>
          <cell r="I954" t="str">
            <v>ATC TELECOM</v>
          </cell>
          <cell r="J954" t="str">
            <v>ATC TELECOM, KUPPALLI</v>
          </cell>
          <cell r="K954" t="str">
            <v>BELUR ROAD L YAREHALLI</v>
          </cell>
          <cell r="L954">
            <v>5</v>
          </cell>
        </row>
        <row r="955">
          <cell r="E955" t="str">
            <v>GLTP530</v>
          </cell>
          <cell r="F955" t="str">
            <v>LT7(A) - Temporary Supply (28 days &amp; above renewal)</v>
          </cell>
          <cell r="G955" t="str">
            <v>LIVE</v>
          </cell>
          <cell r="H955">
            <v>9</v>
          </cell>
          <cell r="I955" t="str">
            <v>RADHA</v>
          </cell>
          <cell r="J955" t="str">
            <v>W/O SHIVAKUMAR N G, ASHOKA NAGARA</v>
          </cell>
          <cell r="K955" t="str">
            <v>UDDURU</v>
          </cell>
          <cell r="L955">
            <v>2</v>
          </cell>
        </row>
        <row r="956">
          <cell r="E956" t="str">
            <v>KNTP2506</v>
          </cell>
          <cell r="F956" t="str">
            <v>LT7(A) - Temporary Supply (28 days &amp; above renewal)</v>
          </cell>
          <cell r="G956" t="str">
            <v>LIVE</v>
          </cell>
          <cell r="H956">
            <v>1</v>
          </cell>
          <cell r="I956" t="str">
            <v>JALENDRA M R</v>
          </cell>
          <cell r="J956" t="str">
            <v>S/O RANGEGOWDA M H, DEVARAYAPATTANA</v>
          </cell>
          <cell r="K956" t="str">
            <v>SINGAPATNA</v>
          </cell>
          <cell r="L956">
            <v>1</v>
          </cell>
        </row>
        <row r="957">
          <cell r="E957" t="str">
            <v>GCTP2507</v>
          </cell>
          <cell r="F957" t="str">
            <v>LT7(A) - Temporary Supply (28 days &amp; above renewal)</v>
          </cell>
          <cell r="G957" t="str">
            <v>LIVE</v>
          </cell>
          <cell r="H957">
            <v>15</v>
          </cell>
          <cell r="I957" t="str">
            <v>VENKATEGOWDA</v>
          </cell>
          <cell r="J957" t="str">
            <v>S/O KALEGOWDA, M HOSKOPPALU</v>
          </cell>
          <cell r="K957" t="str">
            <v>K HOSA KOPPALU BHKL</v>
          </cell>
          <cell r="L957">
            <v>2</v>
          </cell>
        </row>
        <row r="958">
          <cell r="E958" t="str">
            <v>GCTP2509</v>
          </cell>
          <cell r="F958" t="str">
            <v>LT7(A) - Temporary Supply (28 days &amp; above renewal)</v>
          </cell>
          <cell r="G958" t="str">
            <v>LIVE</v>
          </cell>
          <cell r="H958">
            <v>10</v>
          </cell>
          <cell r="I958" t="str">
            <v>NANDINI S</v>
          </cell>
          <cell r="J958" t="str">
            <v>W/O MAHENDRA H B, HOSKOPPALU</v>
          </cell>
          <cell r="K958" t="str">
            <v>CHANNAPATTANA</v>
          </cell>
          <cell r="L958">
            <v>2</v>
          </cell>
        </row>
        <row r="959">
          <cell r="E959" t="str">
            <v>GCTP2508</v>
          </cell>
          <cell r="F959" t="str">
            <v>LT7(A) - Temporary Supply (28 days &amp; above renewal)</v>
          </cell>
          <cell r="G959" t="str">
            <v>LIVE</v>
          </cell>
          <cell r="H959">
            <v>10</v>
          </cell>
          <cell r="I959" t="str">
            <v>CHAITHRA S S</v>
          </cell>
          <cell r="J959" t="str">
            <v>W/O H J RAJU, BOMMANAYAKANAHALLI</v>
          </cell>
          <cell r="K959" t="str">
            <v>CHANNAPATTANA</v>
          </cell>
          <cell r="L959">
            <v>2</v>
          </cell>
        </row>
        <row r="960">
          <cell r="E960" t="str">
            <v>GCTP2510</v>
          </cell>
          <cell r="F960" t="str">
            <v>LT7(A) - Temporary Supply (28 days &amp; above renewal)</v>
          </cell>
          <cell r="G960" t="str">
            <v>LIVE</v>
          </cell>
          <cell r="H960">
            <v>5</v>
          </cell>
          <cell r="I960" t="str">
            <v>AZQHAR AHMED</v>
          </cell>
          <cell r="J960" t="str">
            <v>S/O ABDUL SATTAR, DEVEGOWDANAGARA</v>
          </cell>
          <cell r="K960" t="str">
            <v>DEVEGOWDANA NAGARA DVGL</v>
          </cell>
          <cell r="L960">
            <v>2</v>
          </cell>
        </row>
        <row r="961">
          <cell r="E961" t="str">
            <v>GCTP2511</v>
          </cell>
          <cell r="F961" t="str">
            <v>LT7(A) - Temporary Supply (28 days &amp; above renewal)</v>
          </cell>
          <cell r="G961" t="str">
            <v>LIVE</v>
          </cell>
          <cell r="H961">
            <v>9</v>
          </cell>
          <cell r="I961" t="str">
            <v>SUDHA B</v>
          </cell>
          <cell r="J961" t="str">
            <v>W/O SHIVAPPA, DEVAMMA BADAVANE</v>
          </cell>
          <cell r="K961" t="str">
            <v>DEVAMMA BADAVANE CHANNAPATTANA</v>
          </cell>
          <cell r="L961">
            <v>1</v>
          </cell>
        </row>
        <row r="962">
          <cell r="E962" t="str">
            <v>HNTP2513</v>
          </cell>
          <cell r="F962" t="str">
            <v>LT7(A) - Temporary Supply (28 days &amp; above renewal)</v>
          </cell>
          <cell r="G962" t="str">
            <v>LIVE</v>
          </cell>
          <cell r="H962">
            <v>1</v>
          </cell>
          <cell r="I962" t="str">
            <v>S G GOVINDARAJU</v>
          </cell>
          <cell r="J962" t="str">
            <v>S/O GIDDEGOWDA, HANUMANTHAPURA</v>
          </cell>
          <cell r="K962" t="str">
            <v>KOKKANNA GHATTA</v>
          </cell>
          <cell r="L962">
            <v>2</v>
          </cell>
        </row>
        <row r="963">
          <cell r="E963" t="str">
            <v>GCTP2515</v>
          </cell>
          <cell r="F963" t="str">
            <v>LT7(A) - Temporary Supply (28 days &amp; above renewal)</v>
          </cell>
          <cell r="G963" t="str">
            <v>LIVE</v>
          </cell>
          <cell r="H963">
            <v>5</v>
          </cell>
          <cell r="I963" t="str">
            <v>ARASU FOOD PRODUCTS</v>
          </cell>
          <cell r="J963" t="str">
            <v>PLOT NO 211 B H N PURA ROAD</v>
          </cell>
          <cell r="K963" t="str">
            <v>HANDINAKERE HNK</v>
          </cell>
          <cell r="L963">
            <v>4</v>
          </cell>
        </row>
        <row r="964">
          <cell r="E964" t="str">
            <v>GCTP2518</v>
          </cell>
          <cell r="F964" t="str">
            <v>LT7(A) - Temporary Supply (28 days &amp; above renewal)</v>
          </cell>
          <cell r="G964" t="str">
            <v>LIVE</v>
          </cell>
          <cell r="H964">
            <v>8</v>
          </cell>
          <cell r="I964" t="str">
            <v>S PAPANNA</v>
          </cell>
          <cell r="J964" t="str">
            <v>S/O SHAKUNAIAH, CHANNAPATTANA</v>
          </cell>
          <cell r="K964" t="str">
            <v>CHANNAPATANA</v>
          </cell>
          <cell r="L964">
            <v>2</v>
          </cell>
        </row>
        <row r="965">
          <cell r="E965" t="str">
            <v>GCTP2516</v>
          </cell>
          <cell r="F965" t="str">
            <v>LT7(A) - Temporary Supply (28 days &amp; above renewal)</v>
          </cell>
          <cell r="G965" t="str">
            <v>LIVE</v>
          </cell>
          <cell r="H965">
            <v>1</v>
          </cell>
          <cell r="I965" t="str">
            <v>VASU</v>
          </cell>
          <cell r="J965" t="str">
            <v>S/O BASAVARAJU, BOMMANAYAKANAHALLI</v>
          </cell>
          <cell r="K965" t="str">
            <v>BOMMANAYAKANA HALLI BHKL</v>
          </cell>
          <cell r="L965">
            <v>2</v>
          </cell>
        </row>
        <row r="966">
          <cell r="E966" t="str">
            <v>GCTP2519</v>
          </cell>
          <cell r="F966" t="str">
            <v>LT7(A) - Temporary Supply (28 days &amp; above renewal)</v>
          </cell>
          <cell r="G966" t="str">
            <v>LIVE</v>
          </cell>
          <cell r="H966">
            <v>12</v>
          </cell>
          <cell r="I966" t="str">
            <v>LAKSHMAMMA</v>
          </cell>
          <cell r="J966" t="str">
            <v>GANDHINAGARA HOSKOPPALU</v>
          </cell>
          <cell r="K966" t="str">
            <v>SANKALAPURA SANL</v>
          </cell>
          <cell r="L966">
            <v>1</v>
          </cell>
        </row>
        <row r="967">
          <cell r="E967" t="str">
            <v>HNTP2521</v>
          </cell>
          <cell r="F967" t="str">
            <v>LT7(A) - Temporary Supply (28 days &amp; above renewal)</v>
          </cell>
          <cell r="G967" t="str">
            <v>LIVE</v>
          </cell>
          <cell r="H967">
            <v>9</v>
          </cell>
          <cell r="I967" t="str">
            <v>KUMAR</v>
          </cell>
          <cell r="J967" t="str">
            <v>NARIHALLI</v>
          </cell>
          <cell r="K967" t="str">
            <v>NARIHALLI NML</v>
          </cell>
          <cell r="L967">
            <v>1</v>
          </cell>
        </row>
        <row r="968">
          <cell r="E968" t="str">
            <v>GLTP532</v>
          </cell>
          <cell r="F968" t="str">
            <v>LT7(A) - Temporary Supply (28 days &amp; above renewal)</v>
          </cell>
          <cell r="G968" t="str">
            <v>LIVE</v>
          </cell>
          <cell r="H968">
            <v>8</v>
          </cell>
          <cell r="I968" t="str">
            <v>PUSHPA K L</v>
          </cell>
          <cell r="J968" t="str">
            <v>SIDDARTHA  NAGARA</v>
          </cell>
          <cell r="K968" t="str">
            <v>GUDDENAHALLI</v>
          </cell>
          <cell r="L968">
            <v>2</v>
          </cell>
        </row>
        <row r="969">
          <cell r="E969" t="str">
            <v>GLTP534</v>
          </cell>
          <cell r="F969" t="str">
            <v>LT7(A) - Temporary Supply (28 days &amp; above renewal)</v>
          </cell>
          <cell r="G969" t="str">
            <v>LIVE</v>
          </cell>
          <cell r="H969">
            <v>8</v>
          </cell>
          <cell r="I969" t="str">
            <v>MANJUNATHA T</v>
          </cell>
          <cell r="J969" t="str">
            <v>MANACHANAHALLI</v>
          </cell>
          <cell r="K969" t="str">
            <v>MANICHANA HALLI MNL</v>
          </cell>
          <cell r="L969">
            <v>2</v>
          </cell>
        </row>
        <row r="970">
          <cell r="E970" t="str">
            <v>HNTP2526</v>
          </cell>
          <cell r="F970" t="str">
            <v>LT7(A) - Temporary Supply (28 days &amp; above renewal)</v>
          </cell>
          <cell r="G970" t="str">
            <v>LIVE</v>
          </cell>
          <cell r="H970">
            <v>2</v>
          </cell>
          <cell r="I970" t="str">
            <v>MANJEGOWDA</v>
          </cell>
          <cell r="J970" t="str">
            <v>HANUMANTHAPURA</v>
          </cell>
          <cell r="K970" t="str">
            <v>HANUMANTHA PURA HNL</v>
          </cell>
          <cell r="L970">
            <v>1</v>
          </cell>
        </row>
        <row r="971">
          <cell r="E971" t="str">
            <v>GCTP2525</v>
          </cell>
          <cell r="F971" t="str">
            <v>LT7(A) - Temporary Supply (28 days &amp; above renewal)</v>
          </cell>
          <cell r="G971" t="str">
            <v>LIVE</v>
          </cell>
          <cell r="H971">
            <v>15</v>
          </cell>
          <cell r="I971" t="str">
            <v>RAVI</v>
          </cell>
          <cell r="J971" t="str">
            <v>NAGATHAVALLI</v>
          </cell>
          <cell r="K971" t="str">
            <v>M HOSA KOPPALU BHKL</v>
          </cell>
          <cell r="L971">
            <v>1</v>
          </cell>
        </row>
        <row r="972">
          <cell r="E972" t="str">
            <v>GCTP2527</v>
          </cell>
          <cell r="F972" t="str">
            <v>LT7(A) - Temporary Supply (28 days &amp; above renewal)</v>
          </cell>
          <cell r="G972" t="str">
            <v>LIVE</v>
          </cell>
          <cell r="H972">
            <v>15</v>
          </cell>
          <cell r="I972" t="str">
            <v>C P RUKMINI</v>
          </cell>
          <cell r="J972" t="str">
            <v>BOMMANAYAKANAHALLI</v>
          </cell>
          <cell r="K972" t="str">
            <v>K HOSAKOPPALU</v>
          </cell>
          <cell r="L972">
            <v>1</v>
          </cell>
        </row>
        <row r="973">
          <cell r="E973" t="str">
            <v>GCTP2524</v>
          </cell>
          <cell r="F973" t="str">
            <v>LT7(A) - Temporary Supply (28 days &amp; above renewal)</v>
          </cell>
          <cell r="G973" t="str">
            <v>LIVE</v>
          </cell>
          <cell r="H973">
            <v>11</v>
          </cell>
          <cell r="I973" t="str">
            <v>NIRMALA K</v>
          </cell>
          <cell r="J973" t="str">
            <v>BANASANKARI LAY OUT</v>
          </cell>
          <cell r="K973" t="str">
            <v>BANASHANKARI LAYOUT</v>
          </cell>
          <cell r="L973">
            <v>2</v>
          </cell>
        </row>
        <row r="974">
          <cell r="E974" t="str">
            <v>GLTP536</v>
          </cell>
          <cell r="F974" t="str">
            <v>LT7(A) - Temporary Supply (28 days &amp; above renewal)</v>
          </cell>
          <cell r="G974" t="str">
            <v>LIVE</v>
          </cell>
          <cell r="H974">
            <v>8</v>
          </cell>
          <cell r="I974" t="str">
            <v>DEVARAJU</v>
          </cell>
          <cell r="J974" t="str">
            <v>GUDDENAHALLI</v>
          </cell>
          <cell r="K974" t="str">
            <v>ASHOKANAGARA GUDDENAHALLI</v>
          </cell>
          <cell r="L974">
            <v>2</v>
          </cell>
        </row>
        <row r="975">
          <cell r="E975" t="str">
            <v>GLTP535</v>
          </cell>
          <cell r="F975" t="str">
            <v>LT7(A) - Temporary Supply (28 days &amp; above renewal)</v>
          </cell>
          <cell r="G975" t="str">
            <v>LIVE</v>
          </cell>
          <cell r="H975">
            <v>5</v>
          </cell>
          <cell r="I975" t="str">
            <v>KESHAVAMURTHI  H B</v>
          </cell>
          <cell r="J975" t="str">
            <v>DEVARAYAPATTANA</v>
          </cell>
          <cell r="K975" t="str">
            <v>BASAVESHWARA NAGARA</v>
          </cell>
          <cell r="L975">
            <v>2</v>
          </cell>
        </row>
        <row r="976">
          <cell r="E976" t="str">
            <v>GCTP2529</v>
          </cell>
          <cell r="F976" t="str">
            <v>LT7(A) - Temporary Supply (28 days &amp; above renewal)</v>
          </cell>
          <cell r="G976" t="str">
            <v>LIVE</v>
          </cell>
          <cell r="H976">
            <v>5</v>
          </cell>
          <cell r="I976" t="str">
            <v>KHILARI INFRASTRUCTURE</v>
          </cell>
          <cell r="J976" t="str">
            <v>BITTAGOWDANAHALLI</v>
          </cell>
          <cell r="K976" t="str">
            <v>BITTAGOWDANAHALLY</v>
          </cell>
          <cell r="L976">
            <v>7</v>
          </cell>
        </row>
        <row r="977">
          <cell r="E977" t="str">
            <v>GCTP2528</v>
          </cell>
          <cell r="F977" t="str">
            <v>LT7(A) - Temporary Supply (28 days &amp; above renewal)</v>
          </cell>
          <cell r="G977" t="str">
            <v>LIVE</v>
          </cell>
          <cell r="H977">
            <v>15</v>
          </cell>
          <cell r="I977" t="str">
            <v>SHRINIVAS</v>
          </cell>
          <cell r="J977" t="str">
            <v>CHANNAPATTANA</v>
          </cell>
          <cell r="K977" t="str">
            <v>K HOSAKOPPALU</v>
          </cell>
          <cell r="L977">
            <v>2</v>
          </cell>
        </row>
        <row r="978">
          <cell r="E978" t="str">
            <v>GCTP2530</v>
          </cell>
          <cell r="F978" t="str">
            <v>LT7(A) - Temporary Supply (28 days &amp; above renewal)</v>
          </cell>
          <cell r="G978" t="str">
            <v>LIVE</v>
          </cell>
          <cell r="H978">
            <v>10</v>
          </cell>
          <cell r="I978" t="str">
            <v>SWATHI C P</v>
          </cell>
          <cell r="J978" t="str">
            <v>HOSAKOPPALU</v>
          </cell>
          <cell r="K978" t="str">
            <v>M  hosakoppalu</v>
          </cell>
          <cell r="L978">
            <v>2</v>
          </cell>
        </row>
        <row r="979">
          <cell r="E979" t="str">
            <v>GCTP2532</v>
          </cell>
          <cell r="F979" t="str">
            <v>LT7(A) - Temporary Supply (28 days &amp; above renewal)</v>
          </cell>
          <cell r="G979" t="str">
            <v>LIVE</v>
          </cell>
          <cell r="H979">
            <v>5</v>
          </cell>
          <cell r="I979" t="str">
            <v>NANDINI G</v>
          </cell>
          <cell r="J979" t="str">
            <v>CHANNAPATTANA</v>
          </cell>
          <cell r="K979" t="str">
            <v>CHANNAPATTANA</v>
          </cell>
          <cell r="L979">
            <v>1</v>
          </cell>
        </row>
        <row r="980">
          <cell r="E980" t="str">
            <v>GLTP538</v>
          </cell>
          <cell r="F980" t="str">
            <v>LT7(A) - Temporary Supply (28 days &amp; above renewal)</v>
          </cell>
          <cell r="G980" t="str">
            <v>LIVE</v>
          </cell>
          <cell r="H980">
            <v>8</v>
          </cell>
          <cell r="I980" t="str">
            <v>CHANNAMMA</v>
          </cell>
          <cell r="J980" t="str">
            <v>MANACHINAHALLI</v>
          </cell>
          <cell r="K980" t="str">
            <v>MANACHANAHALLI</v>
          </cell>
          <cell r="L980">
            <v>1</v>
          </cell>
        </row>
        <row r="981">
          <cell r="E981" t="str">
            <v>HNTP2533</v>
          </cell>
          <cell r="F981" t="str">
            <v>LT7(A) - Temporary Supply (28 days &amp; above renewal)</v>
          </cell>
          <cell r="G981" t="str">
            <v>LIVE</v>
          </cell>
          <cell r="H981">
            <v>9</v>
          </cell>
          <cell r="I981" t="str">
            <v>CHITHRA</v>
          </cell>
          <cell r="J981" t="str">
            <v>NARIHALLI</v>
          </cell>
          <cell r="K981" t="str">
            <v>NINGEGOWDANA KOPALU L</v>
          </cell>
          <cell r="L981">
            <v>1</v>
          </cell>
        </row>
        <row r="982">
          <cell r="E982" t="str">
            <v>HNTP2534</v>
          </cell>
          <cell r="F982" t="str">
            <v>LT7(A) - Temporary Supply (28 days &amp; above renewal)</v>
          </cell>
          <cell r="G982" t="str">
            <v>LIVE</v>
          </cell>
          <cell r="H982">
            <v>6</v>
          </cell>
          <cell r="I982" t="str">
            <v>RAVI T S</v>
          </cell>
          <cell r="J982" t="str">
            <v>HANUMANTHAPURA</v>
          </cell>
          <cell r="K982" t="str">
            <v>HANUMANTHA PURA HNL</v>
          </cell>
          <cell r="L982">
            <v>1</v>
          </cell>
        </row>
        <row r="983">
          <cell r="E983" t="str">
            <v>GCTP2535</v>
          </cell>
          <cell r="F983" t="str">
            <v>LT7(A) - Temporary Supply (28 days &amp; above renewal)</v>
          </cell>
          <cell r="G983" t="str">
            <v>LIVE</v>
          </cell>
          <cell r="H983">
            <v>5</v>
          </cell>
          <cell r="I983" t="str">
            <v>HARISH</v>
          </cell>
          <cell r="J983" t="str">
            <v>BITTAGOWDANAGHALLY</v>
          </cell>
          <cell r="K983" t="str">
            <v>KOKKANNA GHATTA</v>
          </cell>
          <cell r="L983">
            <v>2</v>
          </cell>
        </row>
        <row r="984">
          <cell r="E984" t="str">
            <v>KKGTP2536</v>
          </cell>
          <cell r="F984" t="str">
            <v>LT7(A) - Temporary Supply (28 days &amp; above renewal)</v>
          </cell>
          <cell r="G984" t="str">
            <v>LIVE</v>
          </cell>
          <cell r="H984">
            <v>3</v>
          </cell>
          <cell r="I984" t="str">
            <v>MANJULA KM</v>
          </cell>
          <cell r="J984" t="str">
            <v>SANKALAPURA</v>
          </cell>
          <cell r="K984" t="str">
            <v>SANKALAPURA SANL</v>
          </cell>
          <cell r="L984">
            <v>2</v>
          </cell>
        </row>
        <row r="985">
          <cell r="E985" t="str">
            <v>HNTP2538</v>
          </cell>
          <cell r="F985" t="str">
            <v>LT7(A) - Temporary Supply (28 days &amp; above renewal)</v>
          </cell>
          <cell r="G985" t="str">
            <v>LIVE</v>
          </cell>
          <cell r="H985">
            <v>13</v>
          </cell>
          <cell r="I985" t="str">
            <v>BHAGYAMMA</v>
          </cell>
          <cell r="J985" t="str">
            <v>MARIGUDIKOPPALLU</v>
          </cell>
          <cell r="K985" t="str">
            <v>MARIGUDDI KOPPALU</v>
          </cell>
          <cell r="L985">
            <v>1</v>
          </cell>
        </row>
        <row r="986">
          <cell r="E986" t="str">
            <v>HNTP2539</v>
          </cell>
          <cell r="F986" t="str">
            <v>LT7(A) - Temporary Supply (28 days &amp; above renewal)</v>
          </cell>
          <cell r="G986" t="str">
            <v>LIVE</v>
          </cell>
          <cell r="H986">
            <v>9</v>
          </cell>
          <cell r="I986" t="str">
            <v>SHIVANANJEGOWDA</v>
          </cell>
          <cell r="J986" t="str">
            <v>NARIHALLY</v>
          </cell>
          <cell r="K986" t="str">
            <v>NARIHALLI NML</v>
          </cell>
          <cell r="L986">
            <v>1</v>
          </cell>
        </row>
        <row r="987">
          <cell r="E987" t="str">
            <v>GCTP2540</v>
          </cell>
          <cell r="F987" t="str">
            <v>LT7(A) - Temporary Supply (28 days &amp; above renewal)</v>
          </cell>
          <cell r="G987" t="str">
            <v>LIVE</v>
          </cell>
          <cell r="H987">
            <v>8</v>
          </cell>
          <cell r="I987" t="str">
            <v>S PRIYANKA</v>
          </cell>
          <cell r="J987" t="str">
            <v>BOMMANAYAKANAHALLY</v>
          </cell>
          <cell r="K987" t="str">
            <v>CHANNAPATANA</v>
          </cell>
          <cell r="L987">
            <v>2</v>
          </cell>
        </row>
        <row r="988">
          <cell r="E988" t="str">
            <v>GCTP2541</v>
          </cell>
          <cell r="F988" t="str">
            <v>LT7(A) - Temporary Supply (28 days &amp; above renewal)</v>
          </cell>
          <cell r="G988" t="str">
            <v>LIVE</v>
          </cell>
          <cell r="H988">
            <v>10</v>
          </cell>
          <cell r="I988" t="str">
            <v>MANJUNATHA K N</v>
          </cell>
          <cell r="J988" t="str">
            <v>K HOSAKOPPALU</v>
          </cell>
          <cell r="K988" t="str">
            <v>MN</v>
          </cell>
          <cell r="L988">
            <v>2</v>
          </cell>
        </row>
        <row r="989">
          <cell r="E989" t="str">
            <v>GCTP2542</v>
          </cell>
          <cell r="F989" t="str">
            <v>LT7(A) - Temporary Supply (28 days &amp; above renewal)</v>
          </cell>
          <cell r="G989" t="str">
            <v>LIVE</v>
          </cell>
          <cell r="H989">
            <v>3</v>
          </cell>
          <cell r="I989" t="str">
            <v>RANI</v>
          </cell>
          <cell r="J989" t="str">
            <v>SANKALAPURA</v>
          </cell>
          <cell r="K989" t="str">
            <v>KOKKANNA GHATTA</v>
          </cell>
          <cell r="L989">
            <v>2</v>
          </cell>
        </row>
        <row r="990">
          <cell r="E990" t="str">
            <v>GLTP539</v>
          </cell>
          <cell r="F990" t="str">
            <v>LT7(A) - Temporary Supply (28 days &amp; above renewal)</v>
          </cell>
          <cell r="G990" t="str">
            <v>LIVE</v>
          </cell>
          <cell r="H990">
            <v>8</v>
          </cell>
          <cell r="I990" t="str">
            <v>KARTHIK B</v>
          </cell>
          <cell r="J990" t="str">
            <v>YAREHALLI</v>
          </cell>
          <cell r="K990" t="str">
            <v>MANICHANA HALLI MNL</v>
          </cell>
          <cell r="L990">
            <v>2</v>
          </cell>
        </row>
        <row r="991">
          <cell r="E991" t="str">
            <v>MHTP238</v>
          </cell>
          <cell r="F991" t="str">
            <v>LT7(A) - Temporary Supply (28 days &amp; above renewal)</v>
          </cell>
          <cell r="G991" t="str">
            <v>LIVE</v>
          </cell>
          <cell r="H991">
            <v>12</v>
          </cell>
          <cell r="I991" t="str">
            <v>KAMALAMMA</v>
          </cell>
          <cell r="J991" t="str">
            <v>MOSALE</v>
          </cell>
          <cell r="K991" t="str">
            <v>BASTHIHALLI</v>
          </cell>
          <cell r="L991">
            <v>1</v>
          </cell>
        </row>
        <row r="992">
          <cell r="E992" t="str">
            <v>HNTP2550</v>
          </cell>
          <cell r="F992" t="str">
            <v>LT7(A) - Temporary Supply (28 days &amp; above renewal)</v>
          </cell>
          <cell r="G992" t="str">
            <v>LIVE</v>
          </cell>
          <cell r="H992">
            <v>1</v>
          </cell>
          <cell r="I992" t="str">
            <v>K H SOMASHEKAR</v>
          </cell>
          <cell r="J992" t="str">
            <v>SINGAOATTNA</v>
          </cell>
          <cell r="K992" t="str">
            <v>SIGAPATANA</v>
          </cell>
          <cell r="L992">
            <v>2</v>
          </cell>
        </row>
        <row r="993">
          <cell r="E993" t="str">
            <v>GCTP2551</v>
          </cell>
          <cell r="F993" t="str">
            <v>LT7(A) - Temporary Supply (28 days &amp; above renewal)</v>
          </cell>
          <cell r="G993" t="str">
            <v>LIVE</v>
          </cell>
          <cell r="H993">
            <v>15</v>
          </cell>
          <cell r="I993" t="str">
            <v>MAHALAKSHMI</v>
          </cell>
          <cell r="J993" t="str">
            <v>NAGATHAVALLI</v>
          </cell>
          <cell r="K993" t="str">
            <v>M HOSA KOPPALU BHKL</v>
          </cell>
          <cell r="L993">
            <v>1</v>
          </cell>
        </row>
        <row r="994">
          <cell r="E994" t="str">
            <v>MHTP237</v>
          </cell>
          <cell r="F994" t="str">
            <v>LT7(A) - Temporary Supply (28 days &amp; above renewal)</v>
          </cell>
          <cell r="G994" t="str">
            <v>LIVE</v>
          </cell>
          <cell r="H994">
            <v>6</v>
          </cell>
          <cell r="I994" t="str">
            <v>SHEELA C N</v>
          </cell>
          <cell r="J994" t="str">
            <v>KANCHANAHALLI</v>
          </cell>
          <cell r="K994" t="str">
            <v>PLL NAGARA</v>
          </cell>
          <cell r="L994">
            <v>2</v>
          </cell>
        </row>
        <row r="995">
          <cell r="E995" t="str">
            <v>GRTP132</v>
          </cell>
          <cell r="F995" t="str">
            <v>LT7(A) - Temporary Supply (28 days &amp; above renewal)</v>
          </cell>
          <cell r="G995" t="str">
            <v>LIVE</v>
          </cell>
          <cell r="H995">
            <v>5</v>
          </cell>
          <cell r="I995" t="str">
            <v>THABHASUMA</v>
          </cell>
          <cell r="J995" t="str">
            <v>GORUR</v>
          </cell>
          <cell r="K995" t="str">
            <v>GORUR</v>
          </cell>
          <cell r="L995">
            <v>1</v>
          </cell>
        </row>
        <row r="996">
          <cell r="E996" t="str">
            <v>MHTP240</v>
          </cell>
          <cell r="F996" t="str">
            <v>LT7(A) - Temporary Supply (28 days &amp; above renewal)</v>
          </cell>
          <cell r="G996" t="str">
            <v>LIVE</v>
          </cell>
          <cell r="H996">
            <v>12</v>
          </cell>
          <cell r="I996" t="str">
            <v>B R MANJEGOWDA</v>
          </cell>
          <cell r="J996" t="str">
            <v>BASTHIHALLI</v>
          </cell>
          <cell r="K996" t="str">
            <v>AMBHUGA</v>
          </cell>
          <cell r="L996">
            <v>1</v>
          </cell>
        </row>
        <row r="997">
          <cell r="E997" t="str">
            <v>MHTP239</v>
          </cell>
          <cell r="F997" t="str">
            <v>LT7(A) - Temporary Supply (28 days &amp; above renewal)</v>
          </cell>
          <cell r="G997" t="str">
            <v>LIVE</v>
          </cell>
          <cell r="H997">
            <v>12</v>
          </cell>
          <cell r="I997" t="str">
            <v>NANJEGOWDA</v>
          </cell>
          <cell r="J997" t="str">
            <v>MUTTIGE</v>
          </cell>
          <cell r="K997" t="str">
            <v>MUTTHIGE</v>
          </cell>
          <cell r="L997">
            <v>1</v>
          </cell>
        </row>
        <row r="998">
          <cell r="E998" t="str">
            <v>GLTP544</v>
          </cell>
          <cell r="F998" t="str">
            <v>LT7(A) - Temporary Supply (28 days &amp; above renewal)</v>
          </cell>
          <cell r="G998" t="str">
            <v>LIVE</v>
          </cell>
          <cell r="H998">
            <v>8</v>
          </cell>
          <cell r="I998" t="str">
            <v>COMMISSIONER</v>
          </cell>
          <cell r="J998" t="str">
            <v>HOOVINAHALLI KAVALU</v>
          </cell>
          <cell r="K998" t="str">
            <v>MANICHANA HALLI MNL</v>
          </cell>
          <cell r="L998">
            <v>5</v>
          </cell>
        </row>
        <row r="999">
          <cell r="E999" t="str">
            <v>GLTP542</v>
          </cell>
          <cell r="F999" t="str">
            <v>LT7(A) - Temporary Supply (28 days &amp; above renewal)</v>
          </cell>
          <cell r="G999" t="str">
            <v>LIVE</v>
          </cell>
          <cell r="H999">
            <v>2</v>
          </cell>
          <cell r="I999" t="str">
            <v>NAGENDRA</v>
          </cell>
          <cell r="J999" t="str">
            <v>MANACHANAHALLI</v>
          </cell>
          <cell r="K999" t="str">
            <v>GUDDENAHALLI</v>
          </cell>
          <cell r="L999">
            <v>1</v>
          </cell>
        </row>
        <row r="1000">
          <cell r="E1000" t="str">
            <v>GLTP541</v>
          </cell>
          <cell r="F1000" t="str">
            <v>LT7(A) - Temporary Supply (28 days &amp; above renewal)</v>
          </cell>
          <cell r="G1000" t="str">
            <v>LIVE</v>
          </cell>
          <cell r="H1000">
            <v>8</v>
          </cell>
          <cell r="I1000" t="str">
            <v>YASHAVANTHA</v>
          </cell>
          <cell r="J1000" t="str">
            <v>UDDURU</v>
          </cell>
          <cell r="K1000" t="str">
            <v>MANICHANA HALLI MNL</v>
          </cell>
          <cell r="L1000">
            <v>1</v>
          </cell>
        </row>
        <row r="1001">
          <cell r="E1001" t="str">
            <v>GCTP2547</v>
          </cell>
          <cell r="F1001" t="str">
            <v>LT7(A) - Temporary Supply (28 days &amp; above renewal)</v>
          </cell>
          <cell r="G1001" t="str">
            <v>LIVE</v>
          </cell>
          <cell r="H1001">
            <v>8</v>
          </cell>
          <cell r="I1001" t="str">
            <v>MOHAN KUMAR</v>
          </cell>
          <cell r="J1001" t="str">
            <v>CHANNAPATTANA</v>
          </cell>
          <cell r="K1001" t="str">
            <v>CHANNAPATANA</v>
          </cell>
          <cell r="L1001">
            <v>2</v>
          </cell>
        </row>
        <row r="1002">
          <cell r="E1002" t="str">
            <v>GCTP2543</v>
          </cell>
          <cell r="F1002" t="str">
            <v>LT7(A) - Temporary Supply (28 days &amp; above renewal)</v>
          </cell>
          <cell r="G1002" t="str">
            <v>LIVE</v>
          </cell>
          <cell r="H1002">
            <v>11</v>
          </cell>
          <cell r="I1002" t="str">
            <v>K R REENA</v>
          </cell>
          <cell r="J1002" t="str">
            <v>GORURU</v>
          </cell>
          <cell r="K1002" t="str">
            <v>BANASHANKARI LAYOUT</v>
          </cell>
          <cell r="L1002">
            <v>2</v>
          </cell>
        </row>
        <row r="1003">
          <cell r="E1003" t="str">
            <v>GCTP2546</v>
          </cell>
          <cell r="F1003" t="str">
            <v>LT7(A) - Temporary Supply (28 days &amp; above renewal)</v>
          </cell>
          <cell r="G1003" t="str">
            <v>LIVE</v>
          </cell>
          <cell r="H1003">
            <v>2</v>
          </cell>
          <cell r="I1003" t="str">
            <v>JAYALAKSHMI</v>
          </cell>
          <cell r="J1003" t="str">
            <v>DEVAGOWDANAGARA</v>
          </cell>
          <cell r="K1003" t="str">
            <v>DEVEGOWDA NAGARA</v>
          </cell>
          <cell r="L1003">
            <v>2</v>
          </cell>
        </row>
        <row r="1004">
          <cell r="E1004" t="str">
            <v>GCTP2545</v>
          </cell>
          <cell r="F1004" t="str">
            <v>LT7(A) - Temporary Supply (28 days &amp; above renewal)</v>
          </cell>
          <cell r="G1004" t="str">
            <v>LIVE</v>
          </cell>
          <cell r="H1004">
            <v>13</v>
          </cell>
          <cell r="I1004" t="str">
            <v>A H MADHUSUDAN</v>
          </cell>
          <cell r="J1004" t="str">
            <v>HOSAKOPPALU</v>
          </cell>
          <cell r="K1004" t="str">
            <v>CHANNAPATTANA</v>
          </cell>
          <cell r="L1004">
            <v>3</v>
          </cell>
        </row>
        <row r="1005">
          <cell r="E1005" t="str">
            <v>GCTP2552</v>
          </cell>
          <cell r="F1005" t="str">
            <v>LT7(A) - Temporary Supply (28 days &amp; above renewal)</v>
          </cell>
          <cell r="G1005" t="str">
            <v>LIVE</v>
          </cell>
          <cell r="H1005">
            <v>1</v>
          </cell>
          <cell r="I1005" t="str">
            <v>YOGESH P K</v>
          </cell>
          <cell r="J1005" t="str">
            <v>HULLENAHALLI</v>
          </cell>
          <cell r="K1005" t="str">
            <v>BOMMANAYAKANA HALLI BHKL</v>
          </cell>
          <cell r="L1005">
            <v>2</v>
          </cell>
        </row>
        <row r="1006">
          <cell r="E1006" t="str">
            <v>GLTP547</v>
          </cell>
          <cell r="F1006" t="str">
            <v>LT7(A) - Temporary Supply (28 days &amp; above renewal)</v>
          </cell>
          <cell r="G1006" t="str">
            <v>LIVE</v>
          </cell>
          <cell r="H1006">
            <v>5</v>
          </cell>
          <cell r="I1006" t="str">
            <v>H B ANANDA</v>
          </cell>
          <cell r="J1006" t="str">
            <v>BASAVESHWARANAGARA</v>
          </cell>
          <cell r="K1006" t="str">
            <v>BASAVESHWARA NAGARA</v>
          </cell>
          <cell r="L1006">
            <v>2</v>
          </cell>
        </row>
        <row r="1007">
          <cell r="E1007" t="str">
            <v>GLTP548</v>
          </cell>
          <cell r="F1007" t="str">
            <v>LT7(A) - Temporary Supply (28 days &amp; above renewal)</v>
          </cell>
          <cell r="G1007" t="str">
            <v>LIVE</v>
          </cell>
          <cell r="H1007">
            <v>9</v>
          </cell>
          <cell r="I1007" t="str">
            <v>RAMACHANDRA</v>
          </cell>
          <cell r="J1007" t="str">
            <v>GUDDENAHALLI</v>
          </cell>
          <cell r="K1007" t="str">
            <v>UDDURU</v>
          </cell>
          <cell r="L1007">
            <v>2</v>
          </cell>
        </row>
        <row r="1008">
          <cell r="E1008" t="str">
            <v>GLTP545</v>
          </cell>
          <cell r="F1008" t="str">
            <v>LT7(A) - Temporary Supply (28 days &amp; above renewal)</v>
          </cell>
          <cell r="G1008" t="str">
            <v>LIVE</v>
          </cell>
          <cell r="H1008">
            <v>5</v>
          </cell>
          <cell r="I1008" t="str">
            <v>LAKSHMEGOWDA</v>
          </cell>
          <cell r="J1008" t="str">
            <v>UDDURU</v>
          </cell>
          <cell r="K1008" t="str">
            <v>BELUR ROAD L</v>
          </cell>
          <cell r="L1008">
            <v>1</v>
          </cell>
        </row>
        <row r="1009">
          <cell r="E1009" t="str">
            <v>MHTP243</v>
          </cell>
          <cell r="F1009" t="str">
            <v>LT7(A) - Temporary Supply (28 days &amp; above renewal)</v>
          </cell>
          <cell r="G1009" t="str">
            <v>LIVE</v>
          </cell>
          <cell r="H1009">
            <v>13</v>
          </cell>
          <cell r="I1009" t="str">
            <v>H K MANJEGOWDA</v>
          </cell>
          <cell r="J1009" t="str">
            <v>KOWSHIKA</v>
          </cell>
          <cell r="K1009" t="str">
            <v>KITHANE</v>
          </cell>
          <cell r="L1009">
            <v>2</v>
          </cell>
        </row>
        <row r="1010">
          <cell r="E1010" t="str">
            <v>MHTP242</v>
          </cell>
          <cell r="F1010" t="str">
            <v>LT7(A) - Temporary Supply (28 days &amp; above renewal)</v>
          </cell>
          <cell r="G1010" t="str">
            <v>LIVE</v>
          </cell>
          <cell r="H1010">
            <v>12</v>
          </cell>
          <cell r="I1010" t="str">
            <v>VENKATASHETTY</v>
          </cell>
          <cell r="J1010" t="str">
            <v>BASTHIHALLI</v>
          </cell>
          <cell r="K1010" t="str">
            <v>BASTHIHALLI</v>
          </cell>
          <cell r="L1010">
            <v>1</v>
          </cell>
        </row>
        <row r="1011">
          <cell r="E1011" t="str">
            <v>MHTP241</v>
          </cell>
          <cell r="F1011" t="str">
            <v>LT7(A) - Temporary Supply (28 days &amp; above renewal)</v>
          </cell>
          <cell r="G1011" t="str">
            <v>LIVE</v>
          </cell>
          <cell r="H1011">
            <v>9</v>
          </cell>
          <cell r="I1011" t="str">
            <v>RAVI C</v>
          </cell>
          <cell r="J1011" t="str">
            <v>KANCHANAHALLI</v>
          </cell>
          <cell r="K1011" t="str">
            <v>KANCHANAHALLI</v>
          </cell>
          <cell r="L1011">
            <v>2</v>
          </cell>
        </row>
        <row r="1012">
          <cell r="E1012" t="str">
            <v>KNTP2553</v>
          </cell>
          <cell r="F1012" t="str">
            <v>LT7(A) - Temporary Supply (28 days &amp; above renewal)</v>
          </cell>
          <cell r="G1012" t="str">
            <v>LIVE</v>
          </cell>
          <cell r="H1012">
            <v>4</v>
          </cell>
          <cell r="I1012" t="str">
            <v>NALINI A R</v>
          </cell>
          <cell r="J1012" t="str">
            <v>ECHALAHALLI</v>
          </cell>
          <cell r="K1012" t="str">
            <v>EACHALAHALLI</v>
          </cell>
          <cell r="L1012">
            <v>1</v>
          </cell>
        </row>
        <row r="1013">
          <cell r="E1013" t="str">
            <v>HNTP2548</v>
          </cell>
          <cell r="F1013" t="str">
            <v>LT7(A) - Temporary Supply (28 days &amp; above renewal)</v>
          </cell>
          <cell r="G1013" t="str">
            <v>LIVE</v>
          </cell>
          <cell r="H1013">
            <v>10</v>
          </cell>
          <cell r="I1013" t="str">
            <v>YASHAWANTHA REDDY</v>
          </cell>
          <cell r="J1013" t="str">
            <v>YARE BARE KAVALU</v>
          </cell>
          <cell r="K1013" t="str">
            <v>AGALE</v>
          </cell>
          <cell r="L1013">
            <v>15</v>
          </cell>
        </row>
        <row r="1014">
          <cell r="E1014" t="str">
            <v>GCTP2560</v>
          </cell>
          <cell r="F1014" t="str">
            <v>LT7(A) - Temporary Supply (28 days &amp; above renewal)</v>
          </cell>
          <cell r="G1014" t="str">
            <v>LIVE</v>
          </cell>
          <cell r="H1014">
            <v>11</v>
          </cell>
          <cell r="I1014" t="str">
            <v>PANDURANGA H V</v>
          </cell>
          <cell r="J1014" t="str">
            <v>M HOSAKOPPALU</v>
          </cell>
          <cell r="K1014" t="str">
            <v>m hosakuppalu</v>
          </cell>
          <cell r="L1014">
            <v>2</v>
          </cell>
        </row>
        <row r="1015">
          <cell r="E1015" t="str">
            <v>GLTP549</v>
          </cell>
          <cell r="F1015" t="str">
            <v>LT7(A) - Temporary Supply (28 days &amp; above renewal)</v>
          </cell>
          <cell r="G1015" t="str">
            <v>LIVE</v>
          </cell>
          <cell r="H1015">
            <v>2</v>
          </cell>
          <cell r="I1015" t="str">
            <v>DIVYA H K</v>
          </cell>
          <cell r="J1015" t="str">
            <v>BASAVESHWARANAGARA</v>
          </cell>
          <cell r="K1015" t="str">
            <v>BASAVESWARANAGARA</v>
          </cell>
          <cell r="L1015">
            <v>2</v>
          </cell>
        </row>
        <row r="1016">
          <cell r="E1016" t="str">
            <v>HNTP2566</v>
          </cell>
          <cell r="F1016" t="str">
            <v>LT7(A) - Temporary Supply (28 days &amp; above renewal)</v>
          </cell>
          <cell r="G1016" t="str">
            <v>LIVE</v>
          </cell>
          <cell r="H1016">
            <v>2</v>
          </cell>
          <cell r="I1016" t="str">
            <v>H N SHAILAJA</v>
          </cell>
          <cell r="J1016" t="str">
            <v>HANUMANTHAPURA</v>
          </cell>
          <cell r="K1016" t="str">
            <v>HANUMANTHAPURA</v>
          </cell>
          <cell r="L1016">
            <v>2</v>
          </cell>
        </row>
        <row r="1017">
          <cell r="E1017" t="str">
            <v>KNTP2564</v>
          </cell>
          <cell r="F1017" t="str">
            <v>LT7(A) - Temporary Supply (28 days &amp; above renewal)</v>
          </cell>
          <cell r="G1017" t="str">
            <v>LIVE</v>
          </cell>
          <cell r="H1017">
            <v>6</v>
          </cell>
          <cell r="I1017" t="str">
            <v>GRACEMARY</v>
          </cell>
          <cell r="J1017" t="str">
            <v>DEVARAYAPATTANA</v>
          </cell>
          <cell r="K1017" t="str">
            <v>devarayapattana</v>
          </cell>
          <cell r="L1017">
            <v>2</v>
          </cell>
        </row>
        <row r="1018">
          <cell r="E1018" t="str">
            <v>KNTP2563</v>
          </cell>
          <cell r="F1018" t="str">
            <v>LT7(A) - Temporary Supply (28 days &amp; above renewal)</v>
          </cell>
          <cell r="G1018" t="str">
            <v>LIVE</v>
          </cell>
          <cell r="H1018">
            <v>8</v>
          </cell>
          <cell r="I1018" t="str">
            <v>RAVI</v>
          </cell>
          <cell r="J1018" t="str">
            <v>KANDALI, DEVARAYAPATTANA</v>
          </cell>
          <cell r="K1018" t="str">
            <v>DEVRAYA PATTNA DPL</v>
          </cell>
          <cell r="L1018">
            <v>1</v>
          </cell>
        </row>
        <row r="1019">
          <cell r="E1019" t="str">
            <v>MHTP246</v>
          </cell>
          <cell r="F1019" t="str">
            <v>LT7(A) - Temporary Supply (28 days &amp; above renewal)</v>
          </cell>
          <cell r="G1019" t="str">
            <v>LIVE</v>
          </cell>
          <cell r="H1019">
            <v>5</v>
          </cell>
          <cell r="I1019" t="str">
            <v>B K NATARAJA</v>
          </cell>
          <cell r="J1019" t="str">
            <v>KOWSHIKA</v>
          </cell>
          <cell r="K1019" t="str">
            <v>KITHANE</v>
          </cell>
          <cell r="L1019">
            <v>1</v>
          </cell>
        </row>
        <row r="1020">
          <cell r="E1020" t="str">
            <v>MHTP245</v>
          </cell>
          <cell r="F1020" t="str">
            <v>LT7(A) - Temporary Supply (28 days &amp; above renewal)</v>
          </cell>
          <cell r="G1020" t="str">
            <v>LIVE</v>
          </cell>
          <cell r="H1020">
            <v>12</v>
          </cell>
          <cell r="I1020" t="str">
            <v>MANJEGOWDA</v>
          </cell>
          <cell r="J1020" t="str">
            <v>BASTHIHALLI</v>
          </cell>
          <cell r="K1020" t="str">
            <v>AMBHUGA</v>
          </cell>
          <cell r="L1020">
            <v>1</v>
          </cell>
        </row>
        <row r="1021">
          <cell r="E1021" t="str">
            <v>GRTP135</v>
          </cell>
          <cell r="F1021" t="str">
            <v>LT7(A) - Temporary Supply (28 days &amp; above renewal)</v>
          </cell>
          <cell r="G1021" t="str">
            <v>LIVE</v>
          </cell>
          <cell r="H1021">
            <v>5</v>
          </cell>
          <cell r="I1021" t="str">
            <v>NAGANNA</v>
          </cell>
          <cell r="J1021" t="str">
            <v>GORURU</v>
          </cell>
          <cell r="K1021" t="str">
            <v>GORUR</v>
          </cell>
          <cell r="L1021">
            <v>2</v>
          </cell>
        </row>
        <row r="1022">
          <cell r="E1022" t="str">
            <v>GRTP134</v>
          </cell>
          <cell r="F1022" t="str">
            <v>LT7(A) - Temporary Supply (28 days &amp; above renewal)</v>
          </cell>
          <cell r="G1022" t="str">
            <v>LIVE</v>
          </cell>
          <cell r="H1022">
            <v>11</v>
          </cell>
          <cell r="I1022" t="str">
            <v>RADAMMA</v>
          </cell>
          <cell r="J1022" t="str">
            <v>DEVIHALLI</v>
          </cell>
          <cell r="K1022" t="str">
            <v>DEVIHALLI</v>
          </cell>
          <cell r="L1022">
            <v>1</v>
          </cell>
        </row>
        <row r="1023">
          <cell r="E1023" t="str">
            <v>GLTP559</v>
          </cell>
          <cell r="F1023" t="str">
            <v>LT7(A) - Temporary Supply (28 days &amp; above renewal)</v>
          </cell>
          <cell r="G1023" t="str">
            <v>LIVE</v>
          </cell>
          <cell r="H1023">
            <v>5</v>
          </cell>
          <cell r="I1023" t="str">
            <v>VENKATESH</v>
          </cell>
          <cell r="J1023" t="str">
            <v>UDDURU</v>
          </cell>
          <cell r="K1023" t="str">
            <v>BELUR ROAD L</v>
          </cell>
          <cell r="L1023">
            <v>1</v>
          </cell>
        </row>
        <row r="1024">
          <cell r="E1024" t="str">
            <v>GLTP558</v>
          </cell>
          <cell r="F1024" t="str">
            <v>LT7(A) - Temporary Supply (28 days &amp; above renewal)</v>
          </cell>
          <cell r="G1024" t="str">
            <v>LIVE</v>
          </cell>
          <cell r="H1024">
            <v>9</v>
          </cell>
          <cell r="I1024" t="str">
            <v>DEVEGOWDA</v>
          </cell>
          <cell r="J1024" t="str">
            <v>DODDAGADAVALLI</v>
          </cell>
          <cell r="K1024" t="str">
            <v>UDDURU</v>
          </cell>
          <cell r="L1024">
            <v>1</v>
          </cell>
        </row>
        <row r="1025">
          <cell r="E1025" t="str">
            <v>GLTP557</v>
          </cell>
          <cell r="F1025" t="str">
            <v>LT7(A) - Temporary Supply (28 days &amp; above renewal)</v>
          </cell>
          <cell r="G1025" t="str">
            <v>LIVE</v>
          </cell>
          <cell r="H1025">
            <v>5</v>
          </cell>
          <cell r="I1025" t="str">
            <v>ATC TELECOM</v>
          </cell>
          <cell r="J1025" t="str">
            <v>BASAVESHWARA NAGAR, GUDDENAHALLI</v>
          </cell>
          <cell r="K1025" t="str">
            <v>VINAYAKA NAGARA PARK GUDDENAHALLI</v>
          </cell>
          <cell r="L1025">
            <v>5</v>
          </cell>
        </row>
        <row r="1026">
          <cell r="E1026" t="str">
            <v>GLTP561</v>
          </cell>
          <cell r="F1026" t="str">
            <v>LT7(A) - Temporary Supply (28 days &amp; above renewal)</v>
          </cell>
          <cell r="G1026" t="str">
            <v>LIVE</v>
          </cell>
          <cell r="H1026">
            <v>5</v>
          </cell>
          <cell r="I1026" t="str">
            <v>CHALUVEGOWDA</v>
          </cell>
          <cell r="J1026" t="str">
            <v>UDDURU</v>
          </cell>
          <cell r="K1026" t="str">
            <v>BELUR ROAD L</v>
          </cell>
          <cell r="L1026">
            <v>1</v>
          </cell>
        </row>
        <row r="1027">
          <cell r="E1027" t="str">
            <v>GLTP560</v>
          </cell>
          <cell r="F1027" t="str">
            <v>LT7(A) - Temporary Supply (28 days &amp; above renewal)</v>
          </cell>
          <cell r="G1027" t="str">
            <v>LIVE</v>
          </cell>
          <cell r="H1027">
            <v>5</v>
          </cell>
          <cell r="I1027" t="str">
            <v>ROOPA</v>
          </cell>
          <cell r="J1027" t="str">
            <v>BASAVESWARANAGARA</v>
          </cell>
          <cell r="K1027" t="str">
            <v>ASHOKANAGARA</v>
          </cell>
          <cell r="L1027">
            <v>2</v>
          </cell>
        </row>
        <row r="1028">
          <cell r="E1028" t="str">
            <v>GLTP550</v>
          </cell>
          <cell r="F1028" t="str">
            <v>LT7(A) - Temporary Supply (28 days &amp; above renewal)</v>
          </cell>
          <cell r="G1028" t="str">
            <v>LIVE</v>
          </cell>
          <cell r="H1028">
            <v>2</v>
          </cell>
          <cell r="I1028" t="str">
            <v>LATHASHANKAR</v>
          </cell>
          <cell r="J1028" t="str">
            <v>HANDINAKERE</v>
          </cell>
          <cell r="K1028" t="str">
            <v>HANDINAKERE</v>
          </cell>
          <cell r="L1028">
            <v>1</v>
          </cell>
        </row>
        <row r="1029">
          <cell r="E1029" t="str">
            <v>GLTP553</v>
          </cell>
          <cell r="F1029" t="str">
            <v>LT7(A) - Temporary Supply (28 days &amp; above renewal)</v>
          </cell>
          <cell r="G1029" t="str">
            <v>LIVE</v>
          </cell>
          <cell r="H1029">
            <v>8</v>
          </cell>
          <cell r="I1029" t="str">
            <v>RANGASWAMY</v>
          </cell>
          <cell r="J1029" t="str">
            <v>SEEGEGUDDADAKAVALU</v>
          </cell>
          <cell r="K1029" t="str">
            <v>CHINNENAHALLI</v>
          </cell>
          <cell r="L1029">
            <v>2</v>
          </cell>
        </row>
        <row r="1030">
          <cell r="E1030" t="str">
            <v>GCTP2554</v>
          </cell>
          <cell r="F1030" t="str">
            <v>LT7(A) - Temporary Supply (28 days &amp; above renewal)</v>
          </cell>
          <cell r="G1030" t="str">
            <v>LIVE</v>
          </cell>
          <cell r="H1030">
            <v>9</v>
          </cell>
          <cell r="I1030" t="str">
            <v>K M GIRISH</v>
          </cell>
          <cell r="J1030" t="str">
            <v>CHANNAPATTANA</v>
          </cell>
          <cell r="K1030" t="str">
            <v>BOMMANAYAKANA HALLI BHKL</v>
          </cell>
          <cell r="L1030">
            <v>1</v>
          </cell>
        </row>
        <row r="1031">
          <cell r="E1031" t="str">
            <v>HNTP2557</v>
          </cell>
          <cell r="F1031" t="str">
            <v>LT7(A) - Temporary Supply (28 days &amp; above renewal)</v>
          </cell>
          <cell r="G1031" t="str">
            <v>LIVE</v>
          </cell>
          <cell r="H1031">
            <v>9</v>
          </cell>
          <cell r="I1031" t="str">
            <v>BHARATHI AIRTEL LIMITED</v>
          </cell>
          <cell r="J1031" t="str">
            <v>HALUVAGILU</v>
          </cell>
          <cell r="K1031" t="str">
            <v>BOMMANAYAKANAHALLI</v>
          </cell>
          <cell r="L1031">
            <v>3</v>
          </cell>
        </row>
        <row r="1032">
          <cell r="E1032" t="str">
            <v>GLTP551</v>
          </cell>
          <cell r="F1032" t="str">
            <v>LT7(A) - Temporary Supply (28 days &amp; above renewal)</v>
          </cell>
          <cell r="G1032" t="str">
            <v>LIVE</v>
          </cell>
          <cell r="H1032">
            <v>2</v>
          </cell>
          <cell r="I1032" t="str">
            <v>C B BASAVARAJU</v>
          </cell>
          <cell r="J1032" t="str">
            <v>HANDINAKERE</v>
          </cell>
          <cell r="K1032" t="str">
            <v>handinakere</v>
          </cell>
          <cell r="L1032">
            <v>2</v>
          </cell>
        </row>
        <row r="1033">
          <cell r="E1033" t="str">
            <v>GLTP552</v>
          </cell>
          <cell r="F1033" t="str">
            <v>LT7(A) - Temporary Supply (28 days &amp; above renewal)</v>
          </cell>
          <cell r="G1033" t="str">
            <v>LIVE</v>
          </cell>
          <cell r="H1033">
            <v>9</v>
          </cell>
          <cell r="I1033" t="str">
            <v>KIRAN A P</v>
          </cell>
          <cell r="J1033" t="str">
            <v>GUDDENAHALLI</v>
          </cell>
          <cell r="K1033" t="str">
            <v>UDDURU</v>
          </cell>
          <cell r="L1033">
            <v>2</v>
          </cell>
        </row>
        <row r="1034">
          <cell r="E1034" t="str">
            <v>GCTP2555</v>
          </cell>
          <cell r="F1034" t="str">
            <v>LT7(A) - Temporary Supply (28 days &amp; above renewal)</v>
          </cell>
          <cell r="G1034" t="str">
            <v>LIVE</v>
          </cell>
          <cell r="H1034">
            <v>5</v>
          </cell>
          <cell r="I1034" t="str">
            <v>DARANESH</v>
          </cell>
          <cell r="J1034" t="str">
            <v>BITTAGOWDANAHALLI</v>
          </cell>
          <cell r="K1034" t="str">
            <v>KOKKANNA GHATTA</v>
          </cell>
          <cell r="L1034">
            <v>2</v>
          </cell>
        </row>
        <row r="1035">
          <cell r="E1035" t="str">
            <v>GLTP554</v>
          </cell>
          <cell r="F1035" t="str">
            <v>LT7(A) - Temporary Supply (28 days &amp; above renewal)</v>
          </cell>
          <cell r="G1035" t="str">
            <v>LIVE</v>
          </cell>
          <cell r="H1035">
            <v>8</v>
          </cell>
          <cell r="I1035" t="str">
            <v>SUJATHANARAYAN</v>
          </cell>
          <cell r="J1035" t="str">
            <v>CHINNENAHALLI</v>
          </cell>
          <cell r="K1035" t="str">
            <v>CHINNENAHALLI</v>
          </cell>
          <cell r="L1035">
            <v>2</v>
          </cell>
        </row>
        <row r="1036">
          <cell r="E1036" t="str">
            <v>GLTP555</v>
          </cell>
          <cell r="F1036" t="str">
            <v>LT7(A) - Temporary Supply (28 days &amp; above renewal)</v>
          </cell>
          <cell r="G1036" t="str">
            <v>LIVE</v>
          </cell>
          <cell r="H1036">
            <v>6</v>
          </cell>
          <cell r="I1036" t="str">
            <v>SHREEDEVI THONDINAVAR</v>
          </cell>
          <cell r="J1036" t="str">
            <v>BASAWESHVARANAGARA</v>
          </cell>
          <cell r="K1036" t="str">
            <v>BASAWESHVARANAGARA</v>
          </cell>
          <cell r="L1036">
            <v>2</v>
          </cell>
        </row>
        <row r="1037">
          <cell r="E1037" t="str">
            <v>GLTP556</v>
          </cell>
          <cell r="F1037" t="str">
            <v>LT7(A) - Temporary Supply (28 days &amp; above renewal)</v>
          </cell>
          <cell r="G1037" t="str">
            <v>LIVE</v>
          </cell>
          <cell r="H1037">
            <v>8</v>
          </cell>
          <cell r="I1037" t="str">
            <v>MURUGAN</v>
          </cell>
          <cell r="J1037" t="str">
            <v>GUDDENAHALLI, SIDDARTHA BADAVANE</v>
          </cell>
          <cell r="K1037" t="str">
            <v>GUDDENAHALLI</v>
          </cell>
          <cell r="L1037">
            <v>2</v>
          </cell>
        </row>
        <row r="1038">
          <cell r="E1038" t="str">
            <v>GCTP2558</v>
          </cell>
          <cell r="F1038" t="str">
            <v>LT7(A) - Temporary Supply (28 days &amp; above renewal)</v>
          </cell>
          <cell r="G1038" t="str">
            <v>LIVE</v>
          </cell>
          <cell r="H1038">
            <v>11</v>
          </cell>
          <cell r="I1038" t="str">
            <v>MALLESH SHETTY</v>
          </cell>
          <cell r="J1038" t="str">
            <v>K HOSAKOPPALU</v>
          </cell>
          <cell r="K1038" t="str">
            <v>HASS</v>
          </cell>
          <cell r="L1038">
            <v>1</v>
          </cell>
        </row>
        <row r="1039">
          <cell r="E1039" t="str">
            <v>KNTP2561</v>
          </cell>
          <cell r="F1039" t="str">
            <v>LT7(A) - Temporary Supply (28 days &amp; above renewal)</v>
          </cell>
          <cell r="G1039" t="str">
            <v>LIVE</v>
          </cell>
          <cell r="H1039">
            <v>9</v>
          </cell>
          <cell r="I1039" t="str">
            <v>GIRISH</v>
          </cell>
          <cell r="J1039" t="str">
            <v>KANDALI</v>
          </cell>
          <cell r="K1039" t="str">
            <v>BOMMANAYAKANAHALLI</v>
          </cell>
          <cell r="L1039">
            <v>1</v>
          </cell>
        </row>
        <row r="1040">
          <cell r="E1040" t="str">
            <v>GCTP2568</v>
          </cell>
          <cell r="F1040" t="str">
            <v>LT7(A) - Temporary Supply (28 days &amp; above renewal)</v>
          </cell>
          <cell r="G1040" t="str">
            <v>LIVE</v>
          </cell>
          <cell r="H1040">
            <v>2</v>
          </cell>
          <cell r="I1040" t="str">
            <v>SANNEGOWDA</v>
          </cell>
          <cell r="J1040" t="str">
            <v>JODITHATTEKERE</v>
          </cell>
          <cell r="K1040" t="str">
            <v>DEVEGOWDANA NAGARA DVGL</v>
          </cell>
          <cell r="L1040">
            <v>2</v>
          </cell>
        </row>
        <row r="1041">
          <cell r="E1041" t="str">
            <v>GLTP567</v>
          </cell>
          <cell r="F1041" t="str">
            <v>LT7(A) - Temporary Supply (28 days &amp; above renewal)</v>
          </cell>
          <cell r="G1041" t="str">
            <v>LIVE</v>
          </cell>
          <cell r="H1041">
            <v>5</v>
          </cell>
          <cell r="I1041" t="str">
            <v>H V RAMANARAJU</v>
          </cell>
          <cell r="J1041" t="str">
            <v>BASAVESHWARANAGARA</v>
          </cell>
          <cell r="K1041" t="str">
            <v>BASAVESHWARA NAGARA</v>
          </cell>
          <cell r="L1041">
            <v>1</v>
          </cell>
        </row>
        <row r="1042">
          <cell r="E1042" t="str">
            <v>GRTP133</v>
          </cell>
          <cell r="F1042" t="str">
            <v>LT7(A) - Temporary Supply (28 days &amp; above renewal)</v>
          </cell>
          <cell r="G1042" t="str">
            <v>LIVE</v>
          </cell>
          <cell r="H1042">
            <v>6</v>
          </cell>
          <cell r="I1042" t="str">
            <v>INDUS TOWER LTD</v>
          </cell>
          <cell r="J1042" t="str">
            <v>GORURU</v>
          </cell>
          <cell r="K1042" t="str">
            <v>GORUR</v>
          </cell>
          <cell r="L1042">
            <v>5</v>
          </cell>
        </row>
        <row r="1043">
          <cell r="E1043" t="str">
            <v>HNTP2580</v>
          </cell>
          <cell r="F1043" t="str">
            <v>LT7(A) - Temporary Supply (28 days &amp; above renewal)</v>
          </cell>
          <cell r="G1043" t="str">
            <v>LIVE</v>
          </cell>
          <cell r="H1043">
            <v>6</v>
          </cell>
          <cell r="I1043" t="str">
            <v>RENUKA</v>
          </cell>
          <cell r="J1043" t="str">
            <v>HANUMANTHAPURA</v>
          </cell>
          <cell r="K1043" t="str">
            <v>PERMANAHALLY</v>
          </cell>
          <cell r="L1043">
            <v>1</v>
          </cell>
        </row>
        <row r="1044">
          <cell r="E1044" t="str">
            <v>GLTP566</v>
          </cell>
          <cell r="F1044" t="str">
            <v>LT7(A) - Temporary Supply (28 days &amp; above renewal)</v>
          </cell>
          <cell r="G1044" t="str">
            <v>LIVE</v>
          </cell>
          <cell r="H1044">
            <v>8</v>
          </cell>
          <cell r="I1044" t="str">
            <v>H C DHANANJAYA</v>
          </cell>
          <cell r="J1044" t="str">
            <v>YAREHALLI</v>
          </cell>
          <cell r="K1044" t="str">
            <v>MANICHANA HALLI MNL</v>
          </cell>
          <cell r="L1044">
            <v>2</v>
          </cell>
        </row>
        <row r="1045">
          <cell r="E1045" t="str">
            <v>GCTP2579</v>
          </cell>
          <cell r="F1045" t="str">
            <v>LT7(A) - Temporary Supply (28 days &amp; above renewal)</v>
          </cell>
          <cell r="G1045" t="str">
            <v>LIVE</v>
          </cell>
          <cell r="H1045">
            <v>10</v>
          </cell>
          <cell r="I1045" t="str">
            <v>T RAJU</v>
          </cell>
          <cell r="J1045" t="str">
            <v>SAMUNDRAVAHALLY</v>
          </cell>
          <cell r="K1045" t="str">
            <v>SAMUDRAVALLI</v>
          </cell>
          <cell r="L1045">
            <v>1</v>
          </cell>
        </row>
        <row r="1046">
          <cell r="E1046" t="str">
            <v>GLTP568</v>
          </cell>
          <cell r="F1046" t="str">
            <v>LT7(A) - Temporary Supply (28 days &amp; above renewal)</v>
          </cell>
          <cell r="G1046" t="str">
            <v>LIVE</v>
          </cell>
          <cell r="H1046">
            <v>5</v>
          </cell>
          <cell r="I1046" t="str">
            <v>YASHODHA</v>
          </cell>
          <cell r="J1046" t="str">
            <v>BASAVESHWARANAGARA</v>
          </cell>
          <cell r="K1046" t="str">
            <v>ASHOKANAGARA</v>
          </cell>
          <cell r="L1046">
            <v>1</v>
          </cell>
        </row>
        <row r="1047">
          <cell r="E1047" t="str">
            <v>GCTP2578</v>
          </cell>
          <cell r="F1047" t="str">
            <v>LT7(A) - Temporary Supply (28 days &amp; above renewal)</v>
          </cell>
          <cell r="G1047" t="str">
            <v>LIVE</v>
          </cell>
          <cell r="H1047">
            <v>10</v>
          </cell>
          <cell r="I1047" t="str">
            <v>G MADHU</v>
          </cell>
          <cell r="J1047" t="str">
            <v>BITTAGOWDANAHALLY</v>
          </cell>
          <cell r="K1047" t="str">
            <v>BITTAGOWDANAHALLI</v>
          </cell>
          <cell r="L1047">
            <v>1</v>
          </cell>
        </row>
        <row r="1048">
          <cell r="E1048" t="str">
            <v>GLTP564</v>
          </cell>
          <cell r="F1048" t="str">
            <v>LT7(A) - Temporary Supply (28 days &amp; above renewal)</v>
          </cell>
          <cell r="G1048" t="str">
            <v>LIVE</v>
          </cell>
          <cell r="H1048">
            <v>8</v>
          </cell>
          <cell r="I1048" t="str">
            <v>HEMALATHA D B</v>
          </cell>
          <cell r="J1048" t="str">
            <v>GUDDENAHALLI</v>
          </cell>
          <cell r="K1048" t="str">
            <v>GUDDENAHALLI</v>
          </cell>
          <cell r="L1048">
            <v>2</v>
          </cell>
        </row>
        <row r="1049">
          <cell r="E1049" t="str">
            <v>GCTP2577</v>
          </cell>
          <cell r="F1049" t="str">
            <v>LT7(A) - Temporary Supply (28 days &amp; above renewal)</v>
          </cell>
          <cell r="G1049" t="str">
            <v>LIVE</v>
          </cell>
          <cell r="H1049">
            <v>8</v>
          </cell>
          <cell r="I1049" t="str">
            <v>C L KESHAVAMURTHY</v>
          </cell>
          <cell r="J1049" t="str">
            <v>CHANNAPATANA</v>
          </cell>
          <cell r="K1049" t="str">
            <v>CHANNAPATTANA</v>
          </cell>
          <cell r="L1049">
            <v>2</v>
          </cell>
        </row>
        <row r="1050">
          <cell r="E1050" t="str">
            <v>GLTP563</v>
          </cell>
          <cell r="F1050" t="str">
            <v>LT7(A) - Temporary Supply (28 days &amp; above renewal)</v>
          </cell>
          <cell r="G1050" t="str">
            <v>LIVE</v>
          </cell>
          <cell r="H1050">
            <v>2</v>
          </cell>
          <cell r="I1050" t="str">
            <v>MANOHAR Y C</v>
          </cell>
          <cell r="J1050" t="str">
            <v>GUDDENAHALLI</v>
          </cell>
          <cell r="K1050" t="str">
            <v>HOOVINAHALLI KOPPALU</v>
          </cell>
          <cell r="L1050">
            <v>2</v>
          </cell>
        </row>
        <row r="1051">
          <cell r="E1051" t="str">
            <v>GCTP2576</v>
          </cell>
          <cell r="F1051" t="str">
            <v>LT7(A) - Temporary Supply (28 days &amp; above renewal)</v>
          </cell>
          <cell r="G1051" t="str">
            <v>LIVE</v>
          </cell>
          <cell r="H1051">
            <v>2</v>
          </cell>
          <cell r="I1051" t="str">
            <v>H V RAMEGOWDA</v>
          </cell>
          <cell r="J1051" t="str">
            <v>BITTAGOWDANAHALLY</v>
          </cell>
          <cell r="K1051" t="str">
            <v>BITTAGOWDANAHALLI</v>
          </cell>
          <cell r="L1051">
            <v>2</v>
          </cell>
        </row>
        <row r="1052">
          <cell r="E1052" t="str">
            <v>GLTP562</v>
          </cell>
          <cell r="F1052" t="str">
            <v>LT7(A) - Temporary Supply (28 days &amp; above renewal)</v>
          </cell>
          <cell r="G1052" t="str">
            <v>LIVE</v>
          </cell>
          <cell r="H1052">
            <v>5</v>
          </cell>
          <cell r="I1052" t="str">
            <v>H P MADANABIKA</v>
          </cell>
          <cell r="J1052" t="str">
            <v>MANACHANAHALLI</v>
          </cell>
          <cell r="K1052" t="str">
            <v>BASAVESHWARA NAGARA</v>
          </cell>
          <cell r="L1052">
            <v>1</v>
          </cell>
        </row>
        <row r="1053">
          <cell r="E1053" t="str">
            <v>GLTP569</v>
          </cell>
          <cell r="F1053" t="str">
            <v>LT7(A) - Temporary Supply (28 days &amp; above renewal)</v>
          </cell>
          <cell r="G1053" t="str">
            <v>LIVE</v>
          </cell>
          <cell r="H1053">
            <v>5</v>
          </cell>
          <cell r="I1053" t="str">
            <v>LALITHA</v>
          </cell>
          <cell r="J1053" t="str">
            <v>SIDDARTHA LAYOUT</v>
          </cell>
          <cell r="K1053" t="str">
            <v>BASAVESHWARA NAGARA</v>
          </cell>
          <cell r="L1053">
            <v>2</v>
          </cell>
        </row>
        <row r="1054">
          <cell r="E1054" t="str">
            <v>GCTP2583</v>
          </cell>
          <cell r="F1054" t="str">
            <v>LT7(A) - Temporary Supply (28 days &amp; above renewal)</v>
          </cell>
          <cell r="G1054" t="str">
            <v>LIVE</v>
          </cell>
          <cell r="H1054">
            <v>1</v>
          </cell>
          <cell r="I1054" t="str">
            <v>NANJUNDA C</v>
          </cell>
          <cell r="J1054" t="str">
            <v>SANKALAPURA</v>
          </cell>
          <cell r="K1054" t="str">
            <v>BOMMANAYAKANA HALLI BHKL</v>
          </cell>
          <cell r="L1054">
            <v>2</v>
          </cell>
        </row>
        <row r="1055">
          <cell r="E1055" t="str">
            <v>HNTP2592</v>
          </cell>
          <cell r="F1055" t="str">
            <v>LT7(A) - Temporary Supply (28 days &amp; above renewal)</v>
          </cell>
          <cell r="G1055" t="str">
            <v>LIVE</v>
          </cell>
          <cell r="H1055">
            <v>3</v>
          </cell>
          <cell r="I1055" t="str">
            <v>MS ATC TELECOM</v>
          </cell>
          <cell r="J1055" t="str">
            <v>THATTEKERE</v>
          </cell>
          <cell r="K1055" t="str">
            <v>THATTEKERE THAL</v>
          </cell>
          <cell r="L1055">
            <v>5</v>
          </cell>
        </row>
        <row r="1056">
          <cell r="E1056" t="str">
            <v>GCTP2591</v>
          </cell>
          <cell r="F1056" t="str">
            <v>LT7(A) - Temporary Supply (28 days &amp; above renewal)</v>
          </cell>
          <cell r="G1056" t="str">
            <v>LIVE</v>
          </cell>
          <cell r="H1056">
            <v>12</v>
          </cell>
          <cell r="I1056" t="str">
            <v>LAKSHMEGOWDA</v>
          </cell>
          <cell r="J1056" t="str">
            <v>ANACHIHALLI</v>
          </cell>
          <cell r="K1056" t="str">
            <v>KANDALI KNL</v>
          </cell>
          <cell r="L1056">
            <v>1</v>
          </cell>
        </row>
        <row r="1057">
          <cell r="E1057" t="str">
            <v>GCTP2590</v>
          </cell>
          <cell r="F1057" t="str">
            <v>LT7(A) - Temporary Supply (28 days &amp; above renewal)</v>
          </cell>
          <cell r="G1057" t="str">
            <v>LIVE</v>
          </cell>
          <cell r="H1057">
            <v>11</v>
          </cell>
          <cell r="I1057" t="str">
            <v>GIRISH</v>
          </cell>
          <cell r="J1057" t="str">
            <v>CHANNAPATTANA</v>
          </cell>
          <cell r="K1057" t="str">
            <v>GANDHINAGAR</v>
          </cell>
          <cell r="L1057">
            <v>2</v>
          </cell>
        </row>
        <row r="1058">
          <cell r="E1058" t="str">
            <v>GCTP2589</v>
          </cell>
          <cell r="F1058" t="str">
            <v>LT7(A) - Temporary Supply (28 days &amp; above renewal)</v>
          </cell>
          <cell r="G1058" t="str">
            <v>LIVE</v>
          </cell>
          <cell r="H1058">
            <v>1</v>
          </cell>
          <cell r="I1058" t="str">
            <v>M P JAYARAMU</v>
          </cell>
          <cell r="J1058" t="str">
            <v>CHANNAPATTANA</v>
          </cell>
          <cell r="K1058" t="str">
            <v>CHANNAPATTANA</v>
          </cell>
          <cell r="L1058">
            <v>2</v>
          </cell>
        </row>
        <row r="1059">
          <cell r="E1059" t="str">
            <v>HNTP2581</v>
          </cell>
          <cell r="F1059" t="str">
            <v>LT7(A) - Temporary Supply (28 days &amp; above renewal)</v>
          </cell>
          <cell r="G1059" t="str">
            <v>LIVE</v>
          </cell>
          <cell r="H1059">
            <v>9</v>
          </cell>
          <cell r="I1059" t="str">
            <v>D R PARAMESH</v>
          </cell>
          <cell r="J1059" t="str">
            <v>DODDAMANDIGANAHALLI</v>
          </cell>
          <cell r="K1059" t="str">
            <v>DODDAMANDIGANAHALLI L</v>
          </cell>
          <cell r="L1059">
            <v>1</v>
          </cell>
        </row>
        <row r="1060">
          <cell r="E1060" t="str">
            <v>GCTP2588</v>
          </cell>
          <cell r="F1060" t="str">
            <v>LT7(A) - Temporary Supply (28 days &amp; above renewal)</v>
          </cell>
          <cell r="G1060" t="str">
            <v>LIVE</v>
          </cell>
          <cell r="H1060">
            <v>12</v>
          </cell>
          <cell r="I1060" t="str">
            <v>JAYARAMA</v>
          </cell>
          <cell r="J1060" t="str">
            <v>NARIHALLI</v>
          </cell>
          <cell r="K1060" t="str">
            <v>GANDHI NAGARA</v>
          </cell>
          <cell r="L1060">
            <v>1</v>
          </cell>
        </row>
        <row r="1061">
          <cell r="E1061" t="str">
            <v>GCTP2587</v>
          </cell>
          <cell r="F1061" t="str">
            <v>LT7(A) - Temporary Supply (28 days &amp; above renewal)</v>
          </cell>
          <cell r="G1061" t="str">
            <v>LIVE</v>
          </cell>
          <cell r="H1061">
            <v>9</v>
          </cell>
          <cell r="I1061" t="str">
            <v>KRISHNEGOWDA R G</v>
          </cell>
          <cell r="J1061" t="str">
            <v>CHANNAPATTANA</v>
          </cell>
          <cell r="K1061" t="str">
            <v>K HOSA KOPPALU BHKL</v>
          </cell>
          <cell r="L1061">
            <v>1</v>
          </cell>
        </row>
        <row r="1062">
          <cell r="E1062" t="str">
            <v>GCTP2582</v>
          </cell>
          <cell r="F1062" t="str">
            <v>LT7(A) - Temporary Supply (28 days &amp; above renewal)</v>
          </cell>
          <cell r="G1062" t="str">
            <v>LIVE</v>
          </cell>
          <cell r="H1062">
            <v>2</v>
          </cell>
          <cell r="I1062" t="str">
            <v>SHALINI S R</v>
          </cell>
          <cell r="J1062" t="str">
            <v>CHANNAPATTANA</v>
          </cell>
          <cell r="K1062" t="str">
            <v>cannapattana</v>
          </cell>
          <cell r="L1062">
            <v>2</v>
          </cell>
        </row>
        <row r="1063">
          <cell r="E1063" t="str">
            <v>GCTP2586</v>
          </cell>
          <cell r="F1063" t="str">
            <v>LT7(A) - Temporary Supply (28 days &amp; above renewal)</v>
          </cell>
          <cell r="G1063" t="str">
            <v>LIVE</v>
          </cell>
          <cell r="H1063">
            <v>5</v>
          </cell>
          <cell r="I1063" t="str">
            <v>N R NAGARAJU</v>
          </cell>
          <cell r="J1063" t="str">
            <v>NAGATHAVALLI</v>
          </cell>
          <cell r="K1063" t="str">
            <v>M HOSA KOPPALU BHKL</v>
          </cell>
          <cell r="L1063">
            <v>3</v>
          </cell>
        </row>
        <row r="1064">
          <cell r="E1064" t="str">
            <v>GCTP2585</v>
          </cell>
          <cell r="F1064" t="str">
            <v>LT7(A) - Temporary Supply (28 days &amp; above renewal)</v>
          </cell>
          <cell r="G1064" t="str">
            <v>LIVE</v>
          </cell>
          <cell r="H1064">
            <v>11</v>
          </cell>
          <cell r="I1064" t="str">
            <v>PANKAJA C B</v>
          </cell>
          <cell r="J1064" t="str">
            <v>HULLENAHALLI</v>
          </cell>
          <cell r="K1064" t="str">
            <v>hullenahally</v>
          </cell>
          <cell r="L1064">
            <v>1</v>
          </cell>
        </row>
        <row r="1065">
          <cell r="E1065" t="str">
            <v>HNTP2584</v>
          </cell>
          <cell r="F1065" t="str">
            <v>LT7(A) - Temporary Supply (28 days &amp; above renewal)</v>
          </cell>
          <cell r="G1065" t="str">
            <v>LIVE</v>
          </cell>
          <cell r="H1065">
            <v>10</v>
          </cell>
          <cell r="I1065" t="str">
            <v>SHRINIVASA</v>
          </cell>
          <cell r="J1065" t="str">
            <v>HANUMANTHAPURA</v>
          </cell>
          <cell r="K1065" t="str">
            <v>HANUMANTHAPURA</v>
          </cell>
          <cell r="L1065">
            <v>2</v>
          </cell>
        </row>
        <row r="1066">
          <cell r="E1066" t="str">
            <v>GCTP2575</v>
          </cell>
          <cell r="F1066" t="str">
            <v>LT7(A) - Temporary Supply (28 days &amp; above renewal)</v>
          </cell>
          <cell r="G1066" t="str">
            <v>LIVE</v>
          </cell>
          <cell r="H1066">
            <v>5</v>
          </cell>
          <cell r="I1066" t="str">
            <v>KUMAR</v>
          </cell>
          <cell r="J1066" t="str">
            <v>BITTAGOWDANAHALI</v>
          </cell>
          <cell r="K1066" t="str">
            <v>KOKKANNA GHATTA</v>
          </cell>
          <cell r="L1066">
            <v>1</v>
          </cell>
        </row>
        <row r="1067">
          <cell r="E1067" t="str">
            <v>GCTP2569</v>
          </cell>
          <cell r="F1067" t="str">
            <v>LT7(A) - Temporary Supply (28 days &amp; above renewal)</v>
          </cell>
          <cell r="G1067" t="str">
            <v>LIVE</v>
          </cell>
          <cell r="H1067">
            <v>8</v>
          </cell>
          <cell r="I1067" t="str">
            <v>DEVARAJU</v>
          </cell>
          <cell r="J1067" t="str">
            <v>BITTAGOWDANAHALLI</v>
          </cell>
          <cell r="K1067" t="str">
            <v>BITTAGOWDANAHALLY</v>
          </cell>
          <cell r="L1067">
            <v>2</v>
          </cell>
        </row>
        <row r="1068">
          <cell r="E1068" t="str">
            <v>MHTP247</v>
          </cell>
          <cell r="F1068" t="str">
            <v>LT7(A) - Temporary Supply (28 days &amp; above renewal)</v>
          </cell>
          <cell r="G1068" t="str">
            <v>LIVE</v>
          </cell>
          <cell r="H1068">
            <v>8</v>
          </cell>
          <cell r="I1068" t="str">
            <v>CHANDRAKALA H B</v>
          </cell>
          <cell r="J1068" t="str">
            <v>KANCHANAHALLI</v>
          </cell>
          <cell r="K1068" t="str">
            <v>kanchanahalli</v>
          </cell>
          <cell r="L1068">
            <v>2</v>
          </cell>
        </row>
        <row r="1069">
          <cell r="E1069" t="str">
            <v>GCTP2596</v>
          </cell>
          <cell r="F1069" t="str">
            <v>LT7(A) - Temporary Supply (28 days &amp; above renewal)</v>
          </cell>
          <cell r="G1069" t="str">
            <v>LIVE</v>
          </cell>
          <cell r="H1069">
            <v>3</v>
          </cell>
          <cell r="I1069" t="str">
            <v>M K AGATHEES TECHNOLOGIES</v>
          </cell>
          <cell r="J1069" t="str">
            <v>KIADB</v>
          </cell>
          <cell r="K1069" t="str">
            <v>#563/A  KIADB AREA. HASSAN</v>
          </cell>
          <cell r="L1069">
            <v>1</v>
          </cell>
        </row>
        <row r="1070">
          <cell r="E1070" t="str">
            <v>GCTP2595</v>
          </cell>
          <cell r="F1070" t="str">
            <v>LT7(A) - Temporary Supply (28 days &amp; above renewal)</v>
          </cell>
          <cell r="G1070" t="str">
            <v>LIVE</v>
          </cell>
          <cell r="H1070">
            <v>6</v>
          </cell>
          <cell r="I1070" t="str">
            <v>LATHA</v>
          </cell>
          <cell r="J1070" t="str">
            <v>NAGATHAVALLI</v>
          </cell>
          <cell r="K1070" t="str">
            <v>SIGGEKOPPALU</v>
          </cell>
          <cell r="L1070">
            <v>2</v>
          </cell>
        </row>
        <row r="1071">
          <cell r="E1071" t="str">
            <v>GCTP2594</v>
          </cell>
          <cell r="F1071" t="str">
            <v>LT7(A) - Temporary Supply (28 days &amp; above renewal)</v>
          </cell>
          <cell r="G1071" t="str">
            <v>LIVE</v>
          </cell>
          <cell r="H1071">
            <v>13</v>
          </cell>
          <cell r="I1071" t="str">
            <v>JAYAMMA</v>
          </cell>
          <cell r="J1071" t="str">
            <v>K HOSAKOPPALU</v>
          </cell>
          <cell r="K1071" t="str">
            <v>CHANNAPATTANA</v>
          </cell>
          <cell r="L1071">
            <v>1</v>
          </cell>
        </row>
        <row r="1072">
          <cell r="E1072" t="str">
            <v>GRTP137</v>
          </cell>
          <cell r="F1072" t="str">
            <v>LT7(A) - Temporary Supply (28 days &amp; above renewal)</v>
          </cell>
          <cell r="G1072" t="str">
            <v>LIVE</v>
          </cell>
          <cell r="H1072">
            <v>6</v>
          </cell>
          <cell r="I1072" t="str">
            <v>JAGADISH</v>
          </cell>
          <cell r="J1072" t="str">
            <v>GORURU</v>
          </cell>
          <cell r="K1072" t="str">
            <v>GORUR</v>
          </cell>
          <cell r="L1072">
            <v>1</v>
          </cell>
        </row>
        <row r="1073">
          <cell r="E1073" t="str">
            <v>GRTP136</v>
          </cell>
          <cell r="F1073" t="str">
            <v>LT7(A) - Temporary Supply (28 days &amp; above renewal)</v>
          </cell>
          <cell r="G1073" t="str">
            <v>LIVE</v>
          </cell>
          <cell r="H1073">
            <v>9</v>
          </cell>
          <cell r="I1073" t="str">
            <v>SUBBEGOWDA D</v>
          </cell>
          <cell r="J1073" t="str">
            <v>ANKAPURA</v>
          </cell>
          <cell r="K1073" t="str">
            <v>HASSANRURAL2</v>
          </cell>
          <cell r="L1073">
            <v>1</v>
          </cell>
        </row>
        <row r="1074">
          <cell r="E1074" t="str">
            <v>HNTP2593</v>
          </cell>
          <cell r="F1074" t="str">
            <v>LT7(A) - Temporary Supply (28 days &amp; above renewal)</v>
          </cell>
          <cell r="G1074" t="str">
            <v>LIVE</v>
          </cell>
          <cell r="H1074">
            <v>10</v>
          </cell>
          <cell r="I1074" t="str">
            <v>MAMATHA K C</v>
          </cell>
          <cell r="J1074" t="str">
            <v>AGILE, HANUMANTHAPURA</v>
          </cell>
          <cell r="K1074" t="str">
            <v>AGILE AEG</v>
          </cell>
          <cell r="L1074">
            <v>2</v>
          </cell>
        </row>
        <row r="1075">
          <cell r="E1075" t="str">
            <v>GCTP2600</v>
          </cell>
          <cell r="F1075" t="str">
            <v>LT7(A) - Temporary Supply (28 days &amp; above renewal)</v>
          </cell>
          <cell r="G1075" t="str">
            <v>LIVE</v>
          </cell>
          <cell r="H1075">
            <v>8</v>
          </cell>
          <cell r="I1075" t="str">
            <v>K CHANDRASHEKAR</v>
          </cell>
          <cell r="J1075" t="str">
            <v>SANKALAPURA</v>
          </cell>
          <cell r="K1075" t="str">
            <v>GANDHINAGARA</v>
          </cell>
          <cell r="L1075">
            <v>1</v>
          </cell>
        </row>
        <row r="1076">
          <cell r="E1076" t="str">
            <v>GLTP573</v>
          </cell>
          <cell r="F1076" t="str">
            <v>LT7(A) - Temporary Supply (28 days &amp; above renewal)</v>
          </cell>
          <cell r="G1076" t="str">
            <v>LIVE</v>
          </cell>
          <cell r="H1076">
            <v>9</v>
          </cell>
          <cell r="I1076" t="str">
            <v>MADHURA  D T</v>
          </cell>
          <cell r="J1076" t="str">
            <v>SIDHARTHA LAYOUT</v>
          </cell>
          <cell r="K1076" t="str">
            <v>UDDURU</v>
          </cell>
          <cell r="L1076">
            <v>2</v>
          </cell>
        </row>
        <row r="1077">
          <cell r="E1077" t="str">
            <v>GLTP572</v>
          </cell>
          <cell r="F1077" t="str">
            <v>LT7(A) - Temporary Supply (28 days &amp; above renewal)</v>
          </cell>
          <cell r="G1077" t="str">
            <v>LIVE</v>
          </cell>
          <cell r="H1077">
            <v>2</v>
          </cell>
          <cell r="I1077" t="str">
            <v>M P KUMARASWAMY</v>
          </cell>
          <cell r="J1077" t="str">
            <v>GUDDENAHALLI</v>
          </cell>
          <cell r="K1077" t="str">
            <v>HOOVINAHALLI KOPPALU</v>
          </cell>
          <cell r="L1077">
            <v>2</v>
          </cell>
        </row>
        <row r="1078">
          <cell r="E1078" t="str">
            <v>GCTP2602</v>
          </cell>
          <cell r="F1078" t="str">
            <v>LT7(A) - Temporary Supply (28 days &amp; above renewal)</v>
          </cell>
          <cell r="G1078" t="str">
            <v>LIVE</v>
          </cell>
          <cell r="H1078">
            <v>8</v>
          </cell>
          <cell r="I1078" t="str">
            <v>H R BHAGYA</v>
          </cell>
          <cell r="J1078" t="str">
            <v>CHANNAPATTANA</v>
          </cell>
          <cell r="K1078" t="str">
            <v>channapattana</v>
          </cell>
          <cell r="L1078">
            <v>2</v>
          </cell>
        </row>
        <row r="1079">
          <cell r="E1079" t="str">
            <v>GCTP2601</v>
          </cell>
          <cell r="F1079" t="str">
            <v>LT7(A) - Temporary Supply (28 days &amp; above renewal)</v>
          </cell>
          <cell r="G1079" t="str">
            <v>LIVE</v>
          </cell>
          <cell r="H1079">
            <v>3</v>
          </cell>
          <cell r="I1079" t="str">
            <v>SANDESH</v>
          </cell>
          <cell r="J1079" t="str">
            <v>BITTAGOWDANAHALLI</v>
          </cell>
          <cell r="K1079" t="str">
            <v>BITTAGOWDANAHALLI</v>
          </cell>
          <cell r="L1079">
            <v>2</v>
          </cell>
        </row>
        <row r="1080">
          <cell r="E1080" t="str">
            <v>HNTP2599</v>
          </cell>
          <cell r="F1080" t="str">
            <v>LT7(A) - Temporary Supply (28 days &amp; above renewal)</v>
          </cell>
          <cell r="G1080" t="str">
            <v>LIVE</v>
          </cell>
          <cell r="H1080">
            <v>2</v>
          </cell>
          <cell r="I1080" t="str">
            <v>SHANTHARAJU B N</v>
          </cell>
          <cell r="J1080" t="str">
            <v>SINGAPATTANA</v>
          </cell>
          <cell r="K1080" t="str">
            <v>SEGAPATTNA</v>
          </cell>
          <cell r="L1080">
            <v>1</v>
          </cell>
        </row>
        <row r="1081">
          <cell r="E1081" t="str">
            <v>HNTP2598</v>
          </cell>
          <cell r="F1081" t="str">
            <v>LT7(A) - Temporary Supply (28 days &amp; above renewal)</v>
          </cell>
          <cell r="G1081" t="str">
            <v>LIVE</v>
          </cell>
          <cell r="H1081">
            <v>9</v>
          </cell>
          <cell r="I1081" t="str">
            <v>K R MAHESH</v>
          </cell>
          <cell r="J1081" t="str">
            <v>DODDAMANDIGANAHALLI</v>
          </cell>
          <cell r="K1081" t="str">
            <v>DODDAMANDIGANAHALLI L</v>
          </cell>
          <cell r="L1081">
            <v>2</v>
          </cell>
        </row>
        <row r="1082">
          <cell r="E1082" t="str">
            <v>KNTP2610</v>
          </cell>
          <cell r="F1082" t="str">
            <v>LT7(A) - Temporary Supply (28 days &amp; above renewal)</v>
          </cell>
          <cell r="G1082" t="str">
            <v>LIVE</v>
          </cell>
          <cell r="H1082">
            <v>1</v>
          </cell>
          <cell r="I1082" t="str">
            <v>SAPNA</v>
          </cell>
          <cell r="J1082" t="str">
            <v>THIMMANAHALLI</v>
          </cell>
          <cell r="K1082" t="str">
            <v>THIMMANAHALLI UTL</v>
          </cell>
          <cell r="L1082">
            <v>2</v>
          </cell>
        </row>
        <row r="1083">
          <cell r="E1083" t="str">
            <v>GCTP2604</v>
          </cell>
          <cell r="F1083" t="str">
            <v>LT7(A) - Temporary Supply (28 days &amp; above renewal)</v>
          </cell>
          <cell r="G1083" t="str">
            <v>LIVE</v>
          </cell>
          <cell r="H1083">
            <v>11</v>
          </cell>
          <cell r="I1083" t="str">
            <v>KAVITHA H N</v>
          </cell>
          <cell r="J1083" t="str">
            <v>MARIYAPPA BADAVANE</v>
          </cell>
          <cell r="K1083" t="str">
            <v>CHANNAPATTANA</v>
          </cell>
          <cell r="L1083">
            <v>1</v>
          </cell>
        </row>
        <row r="1084">
          <cell r="E1084" t="str">
            <v>GCTP2605</v>
          </cell>
          <cell r="F1084" t="str">
            <v>LT7(A) - Temporary Supply (28 days &amp; above renewal)</v>
          </cell>
          <cell r="G1084" t="str">
            <v>LIVE</v>
          </cell>
          <cell r="H1084">
            <v>4</v>
          </cell>
          <cell r="I1084" t="str">
            <v>LATHADEVI</v>
          </cell>
          <cell r="J1084" t="str">
            <v>M HOSAKOPPALU</v>
          </cell>
          <cell r="K1084" t="str">
            <v>M HOSA KOPPALU BHKL</v>
          </cell>
          <cell r="L1084">
            <v>1</v>
          </cell>
        </row>
        <row r="1085">
          <cell r="E1085" t="str">
            <v>GCTP2606</v>
          </cell>
          <cell r="F1085" t="str">
            <v>LT7(A) - Temporary Supply (28 days &amp; above renewal)</v>
          </cell>
          <cell r="G1085" t="str">
            <v>LIVE</v>
          </cell>
          <cell r="H1085">
            <v>13</v>
          </cell>
          <cell r="I1085" t="str">
            <v>PANDURANGEGOWDA</v>
          </cell>
          <cell r="J1085" t="str">
            <v>GANDHINAGARA</v>
          </cell>
          <cell r="K1085" t="str">
            <v>K HOSA KOPPALU BHKL</v>
          </cell>
          <cell r="L1085">
            <v>2</v>
          </cell>
        </row>
        <row r="1086">
          <cell r="E1086" t="str">
            <v>HNTP2607</v>
          </cell>
          <cell r="F1086" t="str">
            <v>LT7(A) - Temporary Supply (28 days &amp; above renewal)</v>
          </cell>
          <cell r="G1086" t="str">
            <v>LIVE</v>
          </cell>
          <cell r="H1086">
            <v>1</v>
          </cell>
          <cell r="I1086" t="str">
            <v>CHANDRIKA</v>
          </cell>
          <cell r="J1086" t="str">
            <v>DODDAMANDIGANAHALLI</v>
          </cell>
          <cell r="K1086" t="str">
            <v>DODDAMANDIGANAHALLI L</v>
          </cell>
          <cell r="L1086">
            <v>1</v>
          </cell>
        </row>
        <row r="1087">
          <cell r="E1087" t="str">
            <v>GCTP2608</v>
          </cell>
          <cell r="F1087" t="str">
            <v>LT7(A) - Temporary Supply (28 days &amp; above renewal)</v>
          </cell>
          <cell r="G1087" t="str">
            <v>LIVE</v>
          </cell>
          <cell r="H1087">
            <v>12</v>
          </cell>
          <cell r="I1087" t="str">
            <v>PALLAVI</v>
          </cell>
          <cell r="J1087" t="str">
            <v>BITTADGOWDANAHALLI</v>
          </cell>
          <cell r="K1087" t="str">
            <v>SIDWIN  LAY OUT</v>
          </cell>
          <cell r="L1087">
            <v>1</v>
          </cell>
        </row>
        <row r="1088">
          <cell r="E1088" t="str">
            <v>GCTP2609</v>
          </cell>
          <cell r="F1088" t="str">
            <v>LT7(A) - Temporary Supply (28 days &amp; above renewal)</v>
          </cell>
          <cell r="G1088" t="str">
            <v>LIVE</v>
          </cell>
          <cell r="H1088">
            <v>3</v>
          </cell>
          <cell r="I1088" t="str">
            <v>SUJATHA  N E</v>
          </cell>
          <cell r="J1088" t="str">
            <v>M HOSAKOPPALU</v>
          </cell>
          <cell r="K1088" t="str">
            <v>M HOSA KOPPALU BHKL</v>
          </cell>
          <cell r="L1088">
            <v>2</v>
          </cell>
        </row>
        <row r="1089">
          <cell r="E1089" t="str">
            <v>GCTP2611</v>
          </cell>
          <cell r="F1089" t="str">
            <v>LT7(A) - Temporary Supply (28 days &amp; above renewal)</v>
          </cell>
          <cell r="G1089" t="str">
            <v>LIVE</v>
          </cell>
          <cell r="H1089">
            <v>2</v>
          </cell>
          <cell r="I1089" t="str">
            <v>Y H CHANDRASHEKHAR</v>
          </cell>
          <cell r="J1089" t="str">
            <v>CHANNAPATTANA</v>
          </cell>
          <cell r="K1089" t="str">
            <v>CHANNAPATTANA</v>
          </cell>
          <cell r="L1089">
            <v>1</v>
          </cell>
        </row>
        <row r="1090">
          <cell r="E1090" t="str">
            <v>MHTP249</v>
          </cell>
          <cell r="F1090" t="str">
            <v>LT7(A) - Temporary Supply (28 days &amp; above renewal)</v>
          </cell>
          <cell r="G1090" t="str">
            <v>LIVE</v>
          </cell>
          <cell r="H1090">
            <v>12</v>
          </cell>
          <cell r="I1090" t="str">
            <v>MS DASHARATHA RAMA REDDY</v>
          </cell>
          <cell r="J1090" t="str">
            <v>KOWSHIKA</v>
          </cell>
          <cell r="K1090" t="str">
            <v>AMBHUGA</v>
          </cell>
          <cell r="L1090">
            <v>3</v>
          </cell>
        </row>
        <row r="1091">
          <cell r="E1091" t="str">
            <v>KNTP2603</v>
          </cell>
          <cell r="F1091" t="str">
            <v>LT7(A) - Temporary Supply (28 days &amp; above renewal)</v>
          </cell>
          <cell r="G1091" t="str">
            <v>LIVE</v>
          </cell>
          <cell r="H1091">
            <v>4</v>
          </cell>
          <cell r="I1091" t="str">
            <v>DEVARAJ</v>
          </cell>
          <cell r="J1091" t="str">
            <v>KANDALI</v>
          </cell>
          <cell r="K1091" t="str">
            <v>KANDALI KNL</v>
          </cell>
          <cell r="L1091">
            <v>1</v>
          </cell>
        </row>
        <row r="1092">
          <cell r="E1092" t="str">
            <v>GLTP579</v>
          </cell>
          <cell r="F1092" t="str">
            <v>LT7(A) - Temporary Supply (28 days &amp; above renewal)</v>
          </cell>
          <cell r="G1092" t="str">
            <v>LIVE</v>
          </cell>
          <cell r="H1092">
            <v>2</v>
          </cell>
          <cell r="I1092" t="str">
            <v>PUSHPA</v>
          </cell>
          <cell r="J1092" t="str">
            <v>HANDINAKERE</v>
          </cell>
          <cell r="K1092" t="str">
            <v>MANICHANA HALLI MNL</v>
          </cell>
          <cell r="L1092">
            <v>1</v>
          </cell>
        </row>
        <row r="1093">
          <cell r="E1093" t="str">
            <v>GLTP580</v>
          </cell>
          <cell r="F1093" t="str">
            <v>LT7(A) - Temporary Supply (28 days &amp; above renewal)</v>
          </cell>
          <cell r="G1093" t="str">
            <v>LIVE</v>
          </cell>
          <cell r="H1093">
            <v>3</v>
          </cell>
          <cell r="I1093" t="str">
            <v>S LAKSHMI</v>
          </cell>
          <cell r="J1093" t="str">
            <v>HOOVINAHALLI KAVALU</v>
          </cell>
          <cell r="K1093" t="str">
            <v>HOSURU</v>
          </cell>
          <cell r="L1093">
            <v>1</v>
          </cell>
        </row>
        <row r="1094">
          <cell r="E1094" t="str">
            <v>GLTP577</v>
          </cell>
          <cell r="F1094" t="str">
            <v>LT7(A) - Temporary Supply (28 days &amp; above renewal)</v>
          </cell>
          <cell r="G1094" t="str">
            <v>LIVE</v>
          </cell>
          <cell r="H1094">
            <v>9</v>
          </cell>
          <cell r="I1094" t="str">
            <v>PUSHPA</v>
          </cell>
          <cell r="J1094" t="str">
            <v>GUDDENAHALLI</v>
          </cell>
          <cell r="K1094" t="str">
            <v>UDDURU</v>
          </cell>
          <cell r="L1094">
            <v>2</v>
          </cell>
        </row>
        <row r="1095">
          <cell r="E1095" t="str">
            <v>GLTP578</v>
          </cell>
          <cell r="F1095" t="str">
            <v>LT7(A) - Temporary Supply (28 days &amp; above renewal)</v>
          </cell>
          <cell r="G1095" t="str">
            <v>LIVE</v>
          </cell>
          <cell r="H1095">
            <v>2</v>
          </cell>
          <cell r="I1095" t="str">
            <v>N M BASAVARAJU</v>
          </cell>
          <cell r="J1095" t="str">
            <v>BASAVESHVARANAGARA</v>
          </cell>
          <cell r="K1095" t="str">
            <v>BASAVESWARANAGARA</v>
          </cell>
          <cell r="L1095">
            <v>2</v>
          </cell>
        </row>
        <row r="1096">
          <cell r="E1096" t="str">
            <v>GCTP2597</v>
          </cell>
          <cell r="F1096" t="str">
            <v>LT7(A) - Temporary Supply (28 days &amp; above renewal)</v>
          </cell>
          <cell r="G1096" t="str">
            <v>LIVE</v>
          </cell>
          <cell r="H1096">
            <v>6</v>
          </cell>
          <cell r="I1096" t="str">
            <v>MS SAMI NUTRACEUTICALS</v>
          </cell>
          <cell r="J1096" t="str">
            <v>KIADB</v>
          </cell>
          <cell r="K1096" t="str">
            <v>KIADB</v>
          </cell>
          <cell r="L1096">
            <v>35</v>
          </cell>
        </row>
        <row r="1097">
          <cell r="E1097" t="str">
            <v>GLTP575</v>
          </cell>
          <cell r="F1097" t="str">
            <v>LT7(A) - Temporary Supply (28 days &amp; above renewal)</v>
          </cell>
          <cell r="G1097" t="str">
            <v>LIVE</v>
          </cell>
          <cell r="H1097">
            <v>2</v>
          </cell>
          <cell r="I1097" t="str">
            <v>DEVARAJEGOWDA</v>
          </cell>
          <cell r="J1097" t="str">
            <v>MANACHANAHALLI, BASAVESHWARA NAGARA</v>
          </cell>
          <cell r="K1097" t="str">
            <v>manachanahalli</v>
          </cell>
          <cell r="L1097">
            <v>1</v>
          </cell>
        </row>
        <row r="1098">
          <cell r="E1098" t="str">
            <v>GLTP574</v>
          </cell>
          <cell r="F1098" t="str">
            <v>LT7(A) - Temporary Supply (28 days &amp; above renewal)</v>
          </cell>
          <cell r="G1098" t="str">
            <v>LIVE</v>
          </cell>
          <cell r="H1098">
            <v>9</v>
          </cell>
          <cell r="I1098" t="str">
            <v>SHILPA D ASHOK</v>
          </cell>
          <cell r="J1098" t="str">
            <v>CHINNENAHALLI</v>
          </cell>
          <cell r="K1098" t="str">
            <v>CHINNENAHALLI</v>
          </cell>
          <cell r="L1098">
            <v>1</v>
          </cell>
        </row>
        <row r="1099">
          <cell r="E1099" t="str">
            <v>GLTP576</v>
          </cell>
          <cell r="F1099" t="str">
            <v>LT7(A) - Temporary Supply (28 days &amp; above renewal)</v>
          </cell>
          <cell r="G1099" t="str">
            <v>LIVE</v>
          </cell>
          <cell r="H1099">
            <v>2</v>
          </cell>
          <cell r="I1099" t="str">
            <v>MUNIREDDY</v>
          </cell>
          <cell r="J1099" t="str">
            <v>BASAVESHWARA BADAVANE</v>
          </cell>
          <cell r="K1099" t="str">
            <v>MANICHANA HALLI MNL</v>
          </cell>
          <cell r="L1099">
            <v>1</v>
          </cell>
        </row>
        <row r="1100">
          <cell r="E1100" t="str">
            <v>MHTP248</v>
          </cell>
          <cell r="F1100" t="str">
            <v>LT7(A) - Temporary Supply (28 days &amp; above renewal)</v>
          </cell>
          <cell r="G1100" t="str">
            <v>LIVE</v>
          </cell>
          <cell r="H1100">
            <v>10</v>
          </cell>
          <cell r="I1100" t="str">
            <v>NAVEENA A H</v>
          </cell>
          <cell r="J1100" t="str">
            <v>KANCHANAHALLI</v>
          </cell>
          <cell r="K1100" t="str">
            <v>PLL NAGARA</v>
          </cell>
          <cell r="L1100">
            <v>2</v>
          </cell>
        </row>
        <row r="1101">
          <cell r="E1101" t="str">
            <v>GLTP570</v>
          </cell>
          <cell r="F1101" t="str">
            <v>LT7(A) - Temporary Supply (28 days &amp; above renewal)</v>
          </cell>
          <cell r="G1101" t="str">
            <v>LIVE</v>
          </cell>
          <cell r="H1101">
            <v>8</v>
          </cell>
          <cell r="I1101" t="str">
            <v>G S SATHISH</v>
          </cell>
          <cell r="J1101" t="str">
            <v>ASHOKANAGARA</v>
          </cell>
          <cell r="K1101" t="str">
            <v>BELUR ROAD L</v>
          </cell>
          <cell r="L1101">
            <v>2</v>
          </cell>
        </row>
        <row r="1102">
          <cell r="E1102" t="str">
            <v>GCTP2613</v>
          </cell>
          <cell r="F1102" t="str">
            <v>LT7(A) - Temporary Supply (28 days &amp; above renewal)</v>
          </cell>
          <cell r="G1102" t="str">
            <v>LIVE</v>
          </cell>
          <cell r="H1102">
            <v>3</v>
          </cell>
          <cell r="I1102" t="str">
            <v>PARVATHAMMA</v>
          </cell>
          <cell r="J1102" t="str">
            <v>HULLENAHALLI</v>
          </cell>
          <cell r="K1102" t="str">
            <v>HULLENAHALLI</v>
          </cell>
          <cell r="L1102">
            <v>2</v>
          </cell>
        </row>
        <row r="1103">
          <cell r="E1103" t="str">
            <v>HNTP2614</v>
          </cell>
          <cell r="F1103" t="str">
            <v>LT7(A) - Temporary Supply (28 days &amp; above renewal)</v>
          </cell>
          <cell r="G1103" t="str">
            <v>LIVE</v>
          </cell>
          <cell r="H1103">
            <v>10</v>
          </cell>
          <cell r="I1103" t="str">
            <v>JYOTHI</v>
          </cell>
          <cell r="J1103" t="str">
            <v>HANUMANTHAPURA</v>
          </cell>
          <cell r="K1103" t="str">
            <v>HANUMANTHAPURA</v>
          </cell>
          <cell r="L1103">
            <v>2</v>
          </cell>
        </row>
        <row r="1104">
          <cell r="E1104" t="str">
            <v>GCTP2618</v>
          </cell>
          <cell r="F1104" t="str">
            <v>LT7(A) - Temporary Supply (28 days &amp; above renewal)</v>
          </cell>
          <cell r="G1104" t="str">
            <v>LIVE</v>
          </cell>
          <cell r="H1104">
            <v>1</v>
          </cell>
          <cell r="I1104" t="str">
            <v>MADHU S G</v>
          </cell>
          <cell r="J1104" t="str">
            <v>KIADB</v>
          </cell>
          <cell r="K1104" t="str">
            <v>HT GROUP</v>
          </cell>
          <cell r="L1104">
            <v>2</v>
          </cell>
        </row>
        <row r="1105">
          <cell r="E1105" t="str">
            <v>HNTP2612</v>
          </cell>
          <cell r="F1105" t="str">
            <v>LT7(A) - Temporary Supply (28 days &amp; above renewal)</v>
          </cell>
          <cell r="G1105" t="str">
            <v>LIVE</v>
          </cell>
          <cell r="H1105">
            <v>10</v>
          </cell>
          <cell r="I1105" t="str">
            <v>PADMAVATHI K C</v>
          </cell>
          <cell r="J1105" t="str">
            <v>DODDMANDIGANAHALLI</v>
          </cell>
          <cell r="K1105" t="str">
            <v>HANUMANTHA PURA HNL</v>
          </cell>
          <cell r="L1105">
            <v>2</v>
          </cell>
        </row>
        <row r="1106">
          <cell r="E1106" t="str">
            <v>GLTP583</v>
          </cell>
          <cell r="F1106" t="str">
            <v>LT7(A) - Temporary Supply (28 days &amp; above renewal)</v>
          </cell>
          <cell r="G1106" t="str">
            <v>LIVE</v>
          </cell>
          <cell r="H1106">
            <v>5</v>
          </cell>
          <cell r="I1106" t="str">
            <v>PRAKASH</v>
          </cell>
          <cell r="J1106" t="str">
            <v>MANACHANAHALLI</v>
          </cell>
          <cell r="K1106" t="str">
            <v>BASAVESHWARA NAGARA</v>
          </cell>
          <cell r="L1106">
            <v>3</v>
          </cell>
        </row>
        <row r="1107">
          <cell r="E1107" t="str">
            <v>GLTP581</v>
          </cell>
          <cell r="F1107" t="str">
            <v>LT7(A) - Temporary Supply (28 days &amp; above renewal)</v>
          </cell>
          <cell r="G1107" t="str">
            <v>LIVE</v>
          </cell>
          <cell r="H1107">
            <v>2</v>
          </cell>
          <cell r="I1107" t="str">
            <v>GEETHA</v>
          </cell>
          <cell r="J1107" t="str">
            <v>BASAVESWARANAGARA</v>
          </cell>
          <cell r="K1107" t="str">
            <v>BASAVESWARANAGARA</v>
          </cell>
          <cell r="L1107">
            <v>1</v>
          </cell>
        </row>
        <row r="1108">
          <cell r="E1108" t="str">
            <v>GLTP582</v>
          </cell>
          <cell r="F1108" t="str">
            <v>LT7(A) - Temporary Supply (28 days &amp; above renewal)</v>
          </cell>
          <cell r="G1108" t="str">
            <v>LIVE</v>
          </cell>
          <cell r="H1108">
            <v>8</v>
          </cell>
          <cell r="I1108" t="str">
            <v>ACHUTHA H C</v>
          </cell>
          <cell r="J1108" t="str">
            <v>YAREHALLI</v>
          </cell>
          <cell r="K1108" t="str">
            <v>ASHOKANAGARA</v>
          </cell>
          <cell r="L1108">
            <v>2</v>
          </cell>
        </row>
        <row r="1109">
          <cell r="E1109" t="str">
            <v>MHTP250</v>
          </cell>
          <cell r="F1109" t="str">
            <v>LT7(A) - Temporary Supply (28 days &amp; above renewal)</v>
          </cell>
          <cell r="G1109" t="str">
            <v>LIVE</v>
          </cell>
          <cell r="H1109">
            <v>10</v>
          </cell>
          <cell r="I1109" t="str">
            <v>LENA CHOMAIYEN</v>
          </cell>
          <cell r="J1109" t="str">
            <v>KANCHANAHALLI</v>
          </cell>
          <cell r="K1109" t="str">
            <v>PLL NAGARA</v>
          </cell>
          <cell r="L1109">
            <v>2</v>
          </cell>
        </row>
        <row r="1110">
          <cell r="E1110" t="str">
            <v>DMTP2617</v>
          </cell>
          <cell r="F1110" t="str">
            <v>LT7(A) - Temporary Supply (28 days &amp; above renewal)</v>
          </cell>
          <cell r="G1110" t="str">
            <v>LIVE</v>
          </cell>
          <cell r="H1110">
            <v>8</v>
          </cell>
          <cell r="I1110" t="str">
            <v>D B RAGHU</v>
          </cell>
          <cell r="J1110" t="str">
            <v>DEVARAYAPATTANA</v>
          </cell>
          <cell r="K1110" t="str">
            <v>DEVRAYA PATTNA DPL</v>
          </cell>
          <cell r="L1110">
            <v>2</v>
          </cell>
        </row>
        <row r="1111">
          <cell r="E1111" t="str">
            <v>GCTP2619</v>
          </cell>
          <cell r="F1111" t="str">
            <v>LT7(A) - Temporary Supply (28 days &amp; above renewal)</v>
          </cell>
          <cell r="G1111" t="str">
            <v>LIVE</v>
          </cell>
          <cell r="H1111">
            <v>5</v>
          </cell>
          <cell r="I1111" t="str">
            <v>GANESH</v>
          </cell>
          <cell r="J1111" t="str">
            <v>NAGATHAVALLI</v>
          </cell>
          <cell r="K1111" t="str">
            <v>M HOSA KOPPALU BHKL</v>
          </cell>
          <cell r="L1111">
            <v>1</v>
          </cell>
        </row>
        <row r="1112">
          <cell r="E1112" t="str">
            <v>GCTP2615</v>
          </cell>
          <cell r="F1112" t="str">
            <v>LT7(A) - Temporary Supply (28 days &amp; above renewal)</v>
          </cell>
          <cell r="G1112" t="str">
            <v>LIVE</v>
          </cell>
          <cell r="H1112">
            <v>11</v>
          </cell>
          <cell r="I1112" t="str">
            <v>KRISHNA</v>
          </cell>
          <cell r="J1112" t="str">
            <v>KIADB</v>
          </cell>
          <cell r="K1112" t="str">
            <v>HANDI JOOGI KALONI HJCL</v>
          </cell>
          <cell r="L1112">
            <v>1</v>
          </cell>
        </row>
        <row r="1113">
          <cell r="E1113" t="str">
            <v>GCTP2620</v>
          </cell>
          <cell r="F1113" t="str">
            <v>LT7(A) - Temporary Supply (28 days &amp; above renewal)</v>
          </cell>
          <cell r="G1113" t="str">
            <v>LIVE</v>
          </cell>
          <cell r="H1113">
            <v>13</v>
          </cell>
          <cell r="I1113" t="str">
            <v>GANESH S A</v>
          </cell>
          <cell r="J1113" t="str">
            <v>BOMMANAYAKANAHALLI</v>
          </cell>
          <cell r="K1113" t="str">
            <v>BOMMANAYAKANA HALLI BHKL</v>
          </cell>
          <cell r="L1113">
            <v>1</v>
          </cell>
        </row>
        <row r="1114">
          <cell r="E1114" t="str">
            <v>GRTP138</v>
          </cell>
          <cell r="F1114" t="str">
            <v>LT7(A) - Temporary Supply (28 days &amp; above renewal)</v>
          </cell>
          <cell r="G1114" t="str">
            <v>LIVE</v>
          </cell>
          <cell r="H1114">
            <v>5</v>
          </cell>
          <cell r="I1114" t="str">
            <v>MILK PRODUCER</v>
          </cell>
          <cell r="J1114" t="str">
            <v>CHODUVLLI</v>
          </cell>
          <cell r="K1114" t="str">
            <v>SIDLAHOSAHALLI</v>
          </cell>
          <cell r="L1114">
            <v>7</v>
          </cell>
        </row>
        <row r="1115">
          <cell r="E1115" t="str">
            <v>GLTP584</v>
          </cell>
          <cell r="F1115" t="str">
            <v>LT7(A) - Temporary Supply (28 days &amp; above renewal)</v>
          </cell>
          <cell r="G1115" t="str">
            <v>LIVE</v>
          </cell>
          <cell r="H1115">
            <v>8</v>
          </cell>
          <cell r="I1115" t="str">
            <v>NAGARAJU</v>
          </cell>
          <cell r="J1115" t="str">
            <v>SANNENAHALLI</v>
          </cell>
          <cell r="K1115" t="str">
            <v>CHINNENAHALLI</v>
          </cell>
          <cell r="L1115">
            <v>1</v>
          </cell>
        </row>
        <row r="1116">
          <cell r="E1116" t="str">
            <v>GCTP2634</v>
          </cell>
          <cell r="F1116" t="str">
            <v>LT7(A) - Temporary Supply (28 days &amp; above renewal)</v>
          </cell>
          <cell r="G1116" t="str">
            <v>LIVE</v>
          </cell>
          <cell r="H1116">
            <v>11</v>
          </cell>
          <cell r="I1116" t="str">
            <v>DEVARAJU C V</v>
          </cell>
          <cell r="J1116" t="str">
            <v>SANKLAPURA</v>
          </cell>
          <cell r="K1116" t="str">
            <v>SANKALAPURA</v>
          </cell>
          <cell r="L1116">
            <v>1</v>
          </cell>
        </row>
        <row r="1117">
          <cell r="E1117" t="str">
            <v>GCTP2632</v>
          </cell>
          <cell r="F1117" t="str">
            <v>LT7(A) - Temporary Supply (28 days &amp; above renewal)</v>
          </cell>
          <cell r="G1117" t="str">
            <v>LIVE</v>
          </cell>
          <cell r="H1117">
            <v>11</v>
          </cell>
          <cell r="I1117" t="str">
            <v>JAGADEESH S C</v>
          </cell>
          <cell r="J1117" t="str">
            <v>SANKALAPURA</v>
          </cell>
          <cell r="K1117" t="str">
            <v>SANKALAPURA SANL</v>
          </cell>
          <cell r="L1117">
            <v>1</v>
          </cell>
        </row>
        <row r="1118">
          <cell r="E1118" t="str">
            <v>GCTP2633</v>
          </cell>
          <cell r="F1118" t="str">
            <v>LT7(A) - Temporary Supply (28 days &amp; above renewal)</v>
          </cell>
          <cell r="G1118" t="str">
            <v>LIVE</v>
          </cell>
          <cell r="H1118">
            <v>2</v>
          </cell>
          <cell r="I1118" t="str">
            <v>RUKUMINI</v>
          </cell>
          <cell r="J1118" t="str">
            <v>CHANAPATTANA</v>
          </cell>
          <cell r="K1118" t="str">
            <v>CHANNAPATTANA</v>
          </cell>
          <cell r="L1118">
            <v>1</v>
          </cell>
        </row>
        <row r="1119">
          <cell r="E1119" t="str">
            <v>GCTP2631</v>
          </cell>
          <cell r="F1119" t="str">
            <v>LT7(A) - Temporary Supply (28 days &amp; above renewal)</v>
          </cell>
          <cell r="G1119" t="str">
            <v>LIVE</v>
          </cell>
          <cell r="H1119">
            <v>6</v>
          </cell>
          <cell r="I1119" t="str">
            <v>NEELAMMA</v>
          </cell>
          <cell r="J1119" t="str">
            <v>KRISHNAGAR</v>
          </cell>
          <cell r="K1119" t="str">
            <v>KRISHNANAGAR</v>
          </cell>
          <cell r="L1119">
            <v>1</v>
          </cell>
        </row>
        <row r="1120">
          <cell r="E1120" t="str">
            <v>GCTP2630</v>
          </cell>
          <cell r="F1120" t="str">
            <v>LT7(A) - Temporary Supply (28 days &amp; above renewal)</v>
          </cell>
          <cell r="G1120" t="str">
            <v>LIVE</v>
          </cell>
          <cell r="H1120">
            <v>8</v>
          </cell>
          <cell r="I1120" t="str">
            <v>BANASHANKARI</v>
          </cell>
          <cell r="J1120" t="str">
            <v>KIADB</v>
          </cell>
          <cell r="K1120" t="str">
            <v>KIADB</v>
          </cell>
          <cell r="L1120">
            <v>0</v>
          </cell>
        </row>
        <row r="1121">
          <cell r="E1121" t="str">
            <v>KNTP2629</v>
          </cell>
          <cell r="F1121" t="str">
            <v>LT7(A) - Temporary Supply (28 days &amp; above renewal)</v>
          </cell>
          <cell r="G1121" t="str">
            <v>LIVE</v>
          </cell>
          <cell r="H1121">
            <v>8</v>
          </cell>
          <cell r="I1121" t="str">
            <v>MANH V G</v>
          </cell>
          <cell r="J1121" t="str">
            <v>DEVARAYAPATTANA</v>
          </cell>
          <cell r="K1121" t="str">
            <v>DEVARAYAPATTANA</v>
          </cell>
          <cell r="L1121">
            <v>2</v>
          </cell>
        </row>
        <row r="1122">
          <cell r="E1122" t="str">
            <v>GCTP2623</v>
          </cell>
          <cell r="F1122" t="str">
            <v>LT7(A) - Temporary Supply (28 days &amp; above renewal)</v>
          </cell>
          <cell r="G1122" t="str">
            <v>LIVE</v>
          </cell>
          <cell r="H1122">
            <v>6</v>
          </cell>
          <cell r="I1122" t="str">
            <v>RAMAKRISHNA</v>
          </cell>
          <cell r="J1122" t="str">
            <v>BITTAGOWDANAHALLI</v>
          </cell>
          <cell r="K1122" t="str">
            <v>PERMANAHALLY</v>
          </cell>
          <cell r="L1122">
            <v>2</v>
          </cell>
        </row>
        <row r="1123">
          <cell r="E1123" t="str">
            <v>GCTP2637</v>
          </cell>
          <cell r="F1123" t="str">
            <v>LT7(A) - Temporary Supply (28 days &amp; above renewal)</v>
          </cell>
          <cell r="G1123" t="str">
            <v>LIVE</v>
          </cell>
          <cell r="H1123">
            <v>5</v>
          </cell>
          <cell r="I1123" t="str">
            <v>VIDYA  HERBS</v>
          </cell>
          <cell r="J1123" t="str">
            <v>KIADB</v>
          </cell>
          <cell r="K1123" t="str">
            <v>kiadb</v>
          </cell>
          <cell r="L1123">
            <v>15</v>
          </cell>
        </row>
        <row r="1124">
          <cell r="E1124" t="str">
            <v>GCTP2635</v>
          </cell>
          <cell r="F1124" t="str">
            <v>LT7(A) - Temporary Supply (28 days &amp; above renewal)</v>
          </cell>
          <cell r="G1124" t="str">
            <v>LIVE</v>
          </cell>
          <cell r="H1124">
            <v>11</v>
          </cell>
          <cell r="I1124" t="str">
            <v>J N VENKATESH</v>
          </cell>
          <cell r="J1124" t="str">
            <v>BITTAGOWDANAHALLI</v>
          </cell>
          <cell r="K1124" t="str">
            <v>HULLENAHALLI</v>
          </cell>
          <cell r="L1124">
            <v>1</v>
          </cell>
        </row>
        <row r="1125">
          <cell r="E1125" t="str">
            <v>HNTP2622</v>
          </cell>
          <cell r="F1125" t="str">
            <v>LT7(A) - Temporary Supply (28 days &amp; above renewal)</v>
          </cell>
          <cell r="G1125" t="str">
            <v>LIVE</v>
          </cell>
          <cell r="H1125">
            <v>11</v>
          </cell>
          <cell r="I1125" t="str">
            <v>GANESH K N</v>
          </cell>
          <cell r="J1125" t="str">
            <v>HANUMANTHAPURA</v>
          </cell>
          <cell r="K1125" t="str">
            <v>HANUMANTHA PURA HNL</v>
          </cell>
          <cell r="L1125">
            <v>1</v>
          </cell>
        </row>
        <row r="1126">
          <cell r="E1126" t="str">
            <v>GCTP2625</v>
          </cell>
          <cell r="F1126" t="str">
            <v>LT7(A) - Temporary Supply (28 days &amp; above renewal)</v>
          </cell>
          <cell r="G1126" t="str">
            <v>LIVE</v>
          </cell>
          <cell r="H1126">
            <v>1</v>
          </cell>
          <cell r="I1126" t="str">
            <v>LATHAMANI M G</v>
          </cell>
          <cell r="J1126" t="str">
            <v>BOMMANAYAKANAHALLI</v>
          </cell>
          <cell r="K1126" t="str">
            <v>BOMMANAYAKANAHALLI</v>
          </cell>
          <cell r="L1126">
            <v>2</v>
          </cell>
        </row>
        <row r="1127">
          <cell r="E1127" t="str">
            <v>KNTP2626</v>
          </cell>
          <cell r="F1127" t="str">
            <v>LT7(A) - Temporary Supply (28 days &amp; above renewal)</v>
          </cell>
          <cell r="G1127" t="str">
            <v>LIVE</v>
          </cell>
          <cell r="H1127">
            <v>5</v>
          </cell>
          <cell r="I1127" t="str">
            <v>B M INDRANI</v>
          </cell>
          <cell r="J1127" t="str">
            <v>HANDHINAKERE</v>
          </cell>
          <cell r="K1127" t="str">
            <v>MUDDANA HALLI MDK</v>
          </cell>
          <cell r="L1127">
            <v>2</v>
          </cell>
        </row>
        <row r="1128">
          <cell r="E1128" t="str">
            <v>HNTP2621</v>
          </cell>
          <cell r="F1128" t="str">
            <v>LT7(A) - Temporary Supply (28 days &amp; above renewal)</v>
          </cell>
          <cell r="G1128" t="str">
            <v>LIVE</v>
          </cell>
          <cell r="H1128">
            <v>6</v>
          </cell>
          <cell r="I1128" t="str">
            <v>KUMAR</v>
          </cell>
          <cell r="J1128" t="str">
            <v>CHIKKAMANDIGANAHALLI</v>
          </cell>
          <cell r="K1128" t="str">
            <v>PERMANAHALLY</v>
          </cell>
          <cell r="L1128">
            <v>2</v>
          </cell>
        </row>
        <row r="1129">
          <cell r="E1129" t="str">
            <v>HNTP2628</v>
          </cell>
          <cell r="F1129" t="str">
            <v>LT7(A) - Temporary Supply (28 days &amp; above renewal)</v>
          </cell>
          <cell r="G1129" t="str">
            <v>LIVE</v>
          </cell>
          <cell r="H1129">
            <v>1</v>
          </cell>
          <cell r="I1129" t="str">
            <v>KUSUMA</v>
          </cell>
          <cell r="J1129" t="str">
            <v>DODDAMANDIGANAHALLI</v>
          </cell>
          <cell r="K1129" t="str">
            <v>DODDAMANDIGANAHALLI L</v>
          </cell>
          <cell r="L1129">
            <v>2</v>
          </cell>
        </row>
        <row r="1130">
          <cell r="E1130" t="str">
            <v>GCTP2624</v>
          </cell>
          <cell r="F1130" t="str">
            <v>LT7(A) - Temporary Supply (28 days &amp; above renewal)</v>
          </cell>
          <cell r="G1130" t="str">
            <v>LIVE</v>
          </cell>
          <cell r="H1130">
            <v>5</v>
          </cell>
          <cell r="I1130" t="str">
            <v>MEDA PANDURANGA SHYAM</v>
          </cell>
          <cell r="J1130" t="str">
            <v>KIADB</v>
          </cell>
          <cell r="K1130" t="str">
            <v>KIADB</v>
          </cell>
          <cell r="L1130">
            <v>5</v>
          </cell>
        </row>
        <row r="1131">
          <cell r="E1131" t="str">
            <v>GCTP2627</v>
          </cell>
          <cell r="F1131" t="str">
            <v>LT7(A) - Temporary Supply (28 days &amp; above renewal)</v>
          </cell>
          <cell r="G1131" t="str">
            <v>LIVE</v>
          </cell>
          <cell r="H1131">
            <v>5</v>
          </cell>
          <cell r="I1131" t="str">
            <v>HEMANTHA BL</v>
          </cell>
          <cell r="J1131" t="str">
            <v>BITTAGOWDANAHALLI</v>
          </cell>
          <cell r="K1131" t="str">
            <v>KOKKANNA GHATTA</v>
          </cell>
          <cell r="L1131">
            <v>1</v>
          </cell>
        </row>
        <row r="1132">
          <cell r="E1132" t="str">
            <v>GRTP140</v>
          </cell>
          <cell r="F1132" t="str">
            <v>LT7(A) - Temporary Supply (28 days &amp; above renewal)</v>
          </cell>
          <cell r="G1132" t="str">
            <v>LIVE</v>
          </cell>
          <cell r="H1132">
            <v>8</v>
          </cell>
          <cell r="I1132" t="str">
            <v>MANAGER OF</v>
          </cell>
          <cell r="J1132" t="str">
            <v>BYADARAHALLI</v>
          </cell>
          <cell r="K1132" t="str">
            <v>BYADARAHALLI</v>
          </cell>
          <cell r="L1132">
            <v>2</v>
          </cell>
        </row>
        <row r="1133">
          <cell r="E1133" t="str">
            <v>GRTP139</v>
          </cell>
          <cell r="F1133" t="str">
            <v>LT7(A) - Temporary Supply (28 days &amp; above renewal)</v>
          </cell>
          <cell r="G1133" t="str">
            <v>LIVE</v>
          </cell>
          <cell r="H1133">
            <v>1</v>
          </cell>
          <cell r="I1133" t="str">
            <v>GIRISH</v>
          </cell>
          <cell r="J1133" t="str">
            <v>VARADALAPURA</v>
          </cell>
          <cell r="K1133" t="str">
            <v>KARLE   WS</v>
          </cell>
          <cell r="L1133">
            <v>1</v>
          </cell>
        </row>
        <row r="1134">
          <cell r="E1134" t="str">
            <v>GLTP586</v>
          </cell>
          <cell r="F1134" t="str">
            <v>LT7(A) - Temporary Supply (28 days &amp; above renewal)</v>
          </cell>
          <cell r="G1134" t="str">
            <v>LIVE</v>
          </cell>
          <cell r="H1134">
            <v>5</v>
          </cell>
          <cell r="I1134" t="str">
            <v>SACHIN</v>
          </cell>
          <cell r="J1134" t="str">
            <v>UDDUR</v>
          </cell>
          <cell r="K1134" t="str">
            <v>BELUR ROAD L</v>
          </cell>
          <cell r="L1134">
            <v>1</v>
          </cell>
        </row>
        <row r="1135">
          <cell r="E1135" t="str">
            <v>GLTP585</v>
          </cell>
          <cell r="F1135" t="str">
            <v>LT7(A) - Temporary Supply (28 days &amp; above renewal)</v>
          </cell>
          <cell r="G1135" t="str">
            <v>LIVE</v>
          </cell>
          <cell r="H1135">
            <v>2</v>
          </cell>
          <cell r="I1135" t="str">
            <v>KANTHARAJU</v>
          </cell>
          <cell r="J1135" t="str">
            <v>BASAWESHWARANAGARA</v>
          </cell>
          <cell r="K1135" t="str">
            <v>BASAVESWARANAGARA</v>
          </cell>
          <cell r="L1135">
            <v>2</v>
          </cell>
        </row>
        <row r="1136">
          <cell r="E1136" t="str">
            <v>GLTP454</v>
          </cell>
          <cell r="F1136" t="str">
            <v>LT7(A) - Temporary Supply (28 days &amp; above renewal)</v>
          </cell>
          <cell r="G1136" t="str">
            <v>LIVE</v>
          </cell>
          <cell r="H1136">
            <v>2</v>
          </cell>
          <cell r="I1136" t="str">
            <v>M C DIWAKAR</v>
          </cell>
          <cell r="J1136" t="str">
            <v>ASHOKA NAGARA</v>
          </cell>
          <cell r="L1136">
            <v>2</v>
          </cell>
        </row>
        <row r="1137">
          <cell r="E1137" t="str">
            <v>GLTP460</v>
          </cell>
          <cell r="F1137" t="str">
            <v>LT7(A) - Temporary Supply (28 days &amp; above renewal)</v>
          </cell>
          <cell r="G1137" t="str">
            <v>LIVE</v>
          </cell>
          <cell r="H1137">
            <v>2</v>
          </cell>
          <cell r="I1137" t="str">
            <v>T M CHIDHANADA</v>
          </cell>
          <cell r="J1137" t="str">
            <v>BASAVESHWARANAGARA</v>
          </cell>
          <cell r="L1137">
            <v>2</v>
          </cell>
        </row>
        <row r="1138">
          <cell r="E1138" t="str">
            <v>GLTP464</v>
          </cell>
          <cell r="F1138" t="str">
            <v>LT7(A) - Temporary Supply (28 days &amp; above renewal)</v>
          </cell>
          <cell r="G1138" t="str">
            <v>LIVE</v>
          </cell>
          <cell r="H1138">
            <v>8</v>
          </cell>
          <cell r="I1138" t="str">
            <v>ACHUTH SHASTRI</v>
          </cell>
          <cell r="J1138" t="str">
            <v>HANDINAKERE</v>
          </cell>
          <cell r="L1138">
            <v>1</v>
          </cell>
        </row>
        <row r="1139">
          <cell r="E1139" t="str">
            <v>GLTP465</v>
          </cell>
          <cell r="F1139" t="str">
            <v>LT7(A) - Temporary Supply (28 days &amp; above renewal)</v>
          </cell>
          <cell r="G1139" t="str">
            <v>LIVE</v>
          </cell>
          <cell r="H1139">
            <v>2</v>
          </cell>
          <cell r="I1139" t="str">
            <v>PRAKHASHA</v>
          </cell>
          <cell r="J1139" t="str">
            <v>GUDDENAHALLI</v>
          </cell>
          <cell r="L1139">
            <v>2</v>
          </cell>
        </row>
        <row r="1140">
          <cell r="E1140" t="str">
            <v>GLTP469</v>
          </cell>
          <cell r="F1140" t="str">
            <v>LT7(A) - Temporary Supply (28 days &amp; above renewal)</v>
          </cell>
          <cell r="G1140" t="str">
            <v>LIVE</v>
          </cell>
          <cell r="H1140">
            <v>2</v>
          </cell>
          <cell r="I1140" t="str">
            <v>JAYAMMA</v>
          </cell>
          <cell r="J1140" t="str">
            <v>YAREHALLI</v>
          </cell>
          <cell r="L1140">
            <v>1</v>
          </cell>
        </row>
        <row r="1141">
          <cell r="E1141" t="str">
            <v>GLTP468</v>
          </cell>
          <cell r="F1141" t="str">
            <v>LT7(A) - Temporary Supply (28 days &amp; above renewal)</v>
          </cell>
          <cell r="G1141" t="str">
            <v>LIVE</v>
          </cell>
          <cell r="H1141">
            <v>2</v>
          </cell>
          <cell r="I1141" t="str">
            <v>SHASHIKUMAR C B</v>
          </cell>
          <cell r="J1141" t="str">
            <v>MANACHANALLI</v>
          </cell>
          <cell r="L1141">
            <v>2</v>
          </cell>
        </row>
        <row r="1142">
          <cell r="E1142" t="str">
            <v>GLTP472</v>
          </cell>
          <cell r="F1142" t="str">
            <v>LT7(A) - Temporary Supply (28 days &amp; above renewal)</v>
          </cell>
          <cell r="G1142" t="str">
            <v>LIVE</v>
          </cell>
          <cell r="H1142">
            <v>2</v>
          </cell>
          <cell r="I1142" t="str">
            <v>SHIVAKUMAR</v>
          </cell>
          <cell r="J1142" t="str">
            <v>BASAVESHWARANAGARA</v>
          </cell>
          <cell r="L1142">
            <v>2</v>
          </cell>
        </row>
        <row r="1143">
          <cell r="E1143" t="str">
            <v>GLTP473</v>
          </cell>
          <cell r="F1143" t="str">
            <v>LT7(A) - Temporary Supply (28 days &amp; above renewal)</v>
          </cell>
          <cell r="G1143" t="str">
            <v>LIVE</v>
          </cell>
          <cell r="H1143">
            <v>2</v>
          </cell>
          <cell r="I1143" t="str">
            <v>SMT JAYAMMA</v>
          </cell>
          <cell r="J1143" t="str">
            <v>BASAVESHWARANAGARA</v>
          </cell>
          <cell r="L1143">
            <v>2</v>
          </cell>
        </row>
        <row r="1144">
          <cell r="E1144" t="str">
            <v>KKGTP2309</v>
          </cell>
          <cell r="F1144" t="str">
            <v>LT7(A) - Temporary Supply (28 days &amp; above renewal)</v>
          </cell>
          <cell r="G1144" t="str">
            <v>LIVE</v>
          </cell>
          <cell r="H1144">
            <v>2</v>
          </cell>
          <cell r="I1144" t="str">
            <v>RAAJEGOWDA</v>
          </cell>
          <cell r="J1144" t="str">
            <v>KOGANAGATTA</v>
          </cell>
          <cell r="L1144">
            <v>2</v>
          </cell>
        </row>
        <row r="1145">
          <cell r="E1145" t="str">
            <v>GCTP2310</v>
          </cell>
          <cell r="F1145" t="str">
            <v>LT7(A) - Temporary Supply (28 days &amp; above renewal)</v>
          </cell>
          <cell r="G1145" t="str">
            <v>LIVE</v>
          </cell>
          <cell r="H1145">
            <v>8</v>
          </cell>
          <cell r="I1145" t="str">
            <v>B A RAGHU</v>
          </cell>
          <cell r="J1145" t="str">
            <v>BOMMANAYAKANAHALLY</v>
          </cell>
          <cell r="L1145">
            <v>2</v>
          </cell>
        </row>
        <row r="1146">
          <cell r="E1146" t="str">
            <v>HNTP2311</v>
          </cell>
          <cell r="F1146" t="str">
            <v>LT7(A) - Temporary Supply (28 days &amp; above renewal)</v>
          </cell>
          <cell r="G1146" t="str">
            <v>LIVE</v>
          </cell>
          <cell r="H1146">
            <v>2</v>
          </cell>
          <cell r="I1146" t="str">
            <v>RANGASWAMY</v>
          </cell>
          <cell r="J1146" t="str">
            <v>KIADB</v>
          </cell>
          <cell r="L1146">
            <v>2</v>
          </cell>
        </row>
        <row r="1147">
          <cell r="E1147" t="str">
            <v>GCTP2314</v>
          </cell>
          <cell r="F1147" t="str">
            <v>LT7(A) - Temporary Supply (28 days &amp; above renewal)</v>
          </cell>
          <cell r="G1147" t="str">
            <v>LIVE</v>
          </cell>
          <cell r="H1147">
            <v>2</v>
          </cell>
          <cell r="I1147" t="str">
            <v>USHA</v>
          </cell>
          <cell r="J1147" t="str">
            <v>SAMUDRAVALLY</v>
          </cell>
          <cell r="L1147">
            <v>1</v>
          </cell>
        </row>
        <row r="1148">
          <cell r="E1148" t="str">
            <v>GCTP2265</v>
          </cell>
          <cell r="F1148" t="str">
            <v>LT7(A) - Temporary Supply (28 days &amp; above renewal)</v>
          </cell>
          <cell r="G1148" t="str">
            <v>LIVE</v>
          </cell>
          <cell r="H1148">
            <v>2</v>
          </cell>
          <cell r="I1148" t="str">
            <v>SHAILAJA H D</v>
          </cell>
          <cell r="J1148" t="str">
            <v>CHanAPATTANA</v>
          </cell>
          <cell r="L1148">
            <v>2</v>
          </cell>
        </row>
        <row r="1149">
          <cell r="E1149" t="str">
            <v>KNTP2284</v>
          </cell>
          <cell r="F1149" t="str">
            <v>LT7(A) - Temporary Supply (28 days &amp; above renewal)</v>
          </cell>
          <cell r="G1149" t="str">
            <v>LIVE</v>
          </cell>
          <cell r="H1149">
            <v>2</v>
          </cell>
          <cell r="I1149" t="str">
            <v>DYAVEGOWDA</v>
          </cell>
          <cell r="J1149" t="str">
            <v>DEVARAYAPATTANA</v>
          </cell>
          <cell r="L1149">
            <v>1</v>
          </cell>
        </row>
        <row r="1150">
          <cell r="E1150" t="str">
            <v>GCTP2249</v>
          </cell>
          <cell r="F1150" t="str">
            <v>LT7(A) - Temporary Supply (28 days &amp; above renewal)</v>
          </cell>
          <cell r="G1150" t="str">
            <v>LIVE</v>
          </cell>
          <cell r="H1150">
            <v>2</v>
          </cell>
          <cell r="I1150" t="str">
            <v>S K NATARAJ</v>
          </cell>
          <cell r="J1150" t="str">
            <v>CHANNAPATTANA</v>
          </cell>
          <cell r="L1150">
            <v>2</v>
          </cell>
        </row>
        <row r="1151">
          <cell r="E1151" t="str">
            <v>GCTP2268</v>
          </cell>
          <cell r="F1151" t="str">
            <v>LT7(A) - Temporary Supply (28 days &amp; above renewal)</v>
          </cell>
          <cell r="G1151" t="str">
            <v>LIVE</v>
          </cell>
          <cell r="H1151">
            <v>2</v>
          </cell>
          <cell r="I1151" t="str">
            <v>HEMAVATHI K D  S/O</v>
          </cell>
          <cell r="J1151" t="str">
            <v>BITTAGODANAHALLY</v>
          </cell>
          <cell r="L1151">
            <v>2</v>
          </cell>
        </row>
        <row r="1152">
          <cell r="E1152" t="str">
            <v>GLTP466A</v>
          </cell>
          <cell r="F1152" t="str">
            <v>LT7(A) - Temporary Supply (28 days &amp; above renewal)</v>
          </cell>
          <cell r="G1152" t="str">
            <v>LIVE</v>
          </cell>
          <cell r="H1152">
            <v>2</v>
          </cell>
          <cell r="I1152" t="str">
            <v>SMT POORNIMA</v>
          </cell>
          <cell r="J1152" t="str">
            <v>BASAVESHWARANAGARA</v>
          </cell>
          <cell r="L1152">
            <v>2</v>
          </cell>
        </row>
        <row r="1153">
          <cell r="E1153" t="str">
            <v>GCTP2289</v>
          </cell>
          <cell r="F1153" t="str">
            <v>LT7(A) - Temporary Supply (28 days &amp; above renewal)</v>
          </cell>
          <cell r="G1153" t="str">
            <v>LIVE</v>
          </cell>
          <cell r="H1153">
            <v>2</v>
          </cell>
          <cell r="I1153" t="str">
            <v>GAYATHRI W/O</v>
          </cell>
          <cell r="J1153" t="str">
            <v>K HOSAKOPPALU</v>
          </cell>
          <cell r="L1153">
            <v>2</v>
          </cell>
        </row>
        <row r="1154">
          <cell r="E1154" t="str">
            <v>GCTP2288</v>
          </cell>
          <cell r="F1154" t="str">
            <v>LT7(A) - Temporary Supply (28 days &amp; above renewal)</v>
          </cell>
          <cell r="G1154" t="str">
            <v>LIVE</v>
          </cell>
          <cell r="H1154">
            <v>2</v>
          </cell>
          <cell r="I1154" t="str">
            <v xml:space="preserve">H A DINESH S/O </v>
          </cell>
          <cell r="J1154" t="str">
            <v>CHANNAPATNA</v>
          </cell>
          <cell r="L1154">
            <v>2</v>
          </cell>
        </row>
        <row r="1155">
          <cell r="E1155" t="str">
            <v>GCTP2282</v>
          </cell>
          <cell r="F1155" t="str">
            <v>LT7(A) - Temporary Supply (28 days &amp; above renewal)</v>
          </cell>
          <cell r="G1155" t="str">
            <v>LIVE</v>
          </cell>
          <cell r="H1155">
            <v>2</v>
          </cell>
          <cell r="I1155" t="str">
            <v xml:space="preserve">JAGADEESHA M R </v>
          </cell>
          <cell r="J1155" t="str">
            <v>BOMMANAYAKANAHALLY</v>
          </cell>
          <cell r="L1155">
            <v>2</v>
          </cell>
        </row>
        <row r="1156">
          <cell r="E1156" t="str">
            <v>GCTP2278</v>
          </cell>
          <cell r="F1156" t="str">
            <v>LT7(A) - Temporary Supply (28 days &amp; above renewal)</v>
          </cell>
          <cell r="G1156" t="str">
            <v>LIVE</v>
          </cell>
          <cell r="H1156">
            <v>2</v>
          </cell>
          <cell r="I1156" t="str">
            <v>VENKATESH S/O</v>
          </cell>
          <cell r="J1156" t="str">
            <v>BOMMANAYAKANAHALLY</v>
          </cell>
          <cell r="L1156">
            <v>1</v>
          </cell>
        </row>
        <row r="1157">
          <cell r="E1157" t="str">
            <v>HNTP2280</v>
          </cell>
          <cell r="F1157" t="str">
            <v>LT7(A) - Temporary Supply (28 days &amp; above renewal)</v>
          </cell>
          <cell r="G1157" t="str">
            <v>LIVE</v>
          </cell>
          <cell r="H1157">
            <v>2</v>
          </cell>
          <cell r="I1157" t="str">
            <v>GIDDEGOWDA S/O</v>
          </cell>
          <cell r="J1157" t="str">
            <v>MARIGUDIKOPPLU</v>
          </cell>
          <cell r="L1157">
            <v>1</v>
          </cell>
        </row>
        <row r="1158">
          <cell r="E1158" t="str">
            <v>KKGTP2259</v>
          </cell>
          <cell r="F1158" t="str">
            <v>LT7(A) - Temporary Supply (28 days &amp; above renewal)</v>
          </cell>
          <cell r="G1158" t="str">
            <v>LIVE</v>
          </cell>
          <cell r="H1158">
            <v>2</v>
          </cell>
          <cell r="I1158" t="str">
            <v>RAJASHEKARA S/O</v>
          </cell>
          <cell r="J1158" t="str">
            <v>SANKALAPURA</v>
          </cell>
          <cell r="L1158">
            <v>2</v>
          </cell>
        </row>
        <row r="1159">
          <cell r="E1159" t="str">
            <v>GCTP2296</v>
          </cell>
          <cell r="F1159" t="str">
            <v>LT7(A) - Temporary Supply (28 days &amp; above renewal)</v>
          </cell>
          <cell r="G1159" t="str">
            <v>LIVE</v>
          </cell>
          <cell r="H1159">
            <v>2</v>
          </cell>
          <cell r="I1159" t="str">
            <v>SUNIL KUMAR H N</v>
          </cell>
          <cell r="J1159" t="str">
            <v>GANDINAGARA</v>
          </cell>
          <cell r="L1159">
            <v>2</v>
          </cell>
        </row>
        <row r="1160">
          <cell r="E1160" t="str">
            <v>GCTP2295</v>
          </cell>
          <cell r="F1160" t="str">
            <v>LT7(A) - Temporary Supply (28 days &amp; above renewal)</v>
          </cell>
          <cell r="G1160" t="str">
            <v>LIVE</v>
          </cell>
          <cell r="H1160">
            <v>2</v>
          </cell>
          <cell r="I1160" t="str">
            <v>MANJUNATHA D C</v>
          </cell>
          <cell r="J1160" t="str">
            <v>BITTAGODANAHALLY</v>
          </cell>
          <cell r="L1160">
            <v>2</v>
          </cell>
        </row>
        <row r="1161">
          <cell r="E1161" t="str">
            <v>GCTP2300</v>
          </cell>
          <cell r="F1161" t="str">
            <v>LT7(A) - Temporary Supply (28 days &amp; above renewal)</v>
          </cell>
          <cell r="G1161" t="str">
            <v>LIVE</v>
          </cell>
          <cell r="H1161">
            <v>2</v>
          </cell>
          <cell r="I1161" t="str">
            <v>SRIKANTHA S/O</v>
          </cell>
          <cell r="J1161" t="str">
            <v>BOMMANAYAKANAHALLY</v>
          </cell>
          <cell r="L1161">
            <v>2</v>
          </cell>
        </row>
        <row r="1162">
          <cell r="E1162" t="str">
            <v>GCTP2301</v>
          </cell>
          <cell r="F1162" t="str">
            <v>LT7(A) - Temporary Supply (28 days &amp; above renewal)</v>
          </cell>
          <cell r="G1162" t="str">
            <v>LIVE</v>
          </cell>
          <cell r="H1162">
            <v>2</v>
          </cell>
          <cell r="I1162" t="str">
            <v>RAMESH P J  S/O</v>
          </cell>
          <cell r="J1162" t="str">
            <v>CHANNAPATTANA</v>
          </cell>
          <cell r="L1162">
            <v>2</v>
          </cell>
        </row>
        <row r="1163">
          <cell r="E1163" t="str">
            <v>GCTP2302</v>
          </cell>
          <cell r="F1163" t="str">
            <v>LT7(A) - Temporary Supply (28 days &amp; above renewal)</v>
          </cell>
          <cell r="G1163" t="str">
            <v>LIVE</v>
          </cell>
          <cell r="H1163">
            <v>2</v>
          </cell>
          <cell r="I1163" t="str">
            <v xml:space="preserve">PUNITHKUMAR B R </v>
          </cell>
          <cell r="J1163" t="str">
            <v>CHANNAPATTANA</v>
          </cell>
          <cell r="L1163">
            <v>2</v>
          </cell>
        </row>
        <row r="1164">
          <cell r="E1164" t="str">
            <v>GCTP2306</v>
          </cell>
          <cell r="F1164" t="str">
            <v>LT7(A) - Temporary Supply (28 days &amp; above renewal)</v>
          </cell>
          <cell r="G1164" t="str">
            <v>LIVE</v>
          </cell>
          <cell r="H1164">
            <v>2</v>
          </cell>
          <cell r="I1164" t="str">
            <v>SHASHIKALA W/O</v>
          </cell>
          <cell r="J1164" t="str">
            <v>K HOSAKUPPALU</v>
          </cell>
          <cell r="L1164">
            <v>1</v>
          </cell>
        </row>
        <row r="1165">
          <cell r="E1165" t="str">
            <v>HNTP2298</v>
          </cell>
          <cell r="F1165" t="str">
            <v>LT7(A) - Temporary Supply (28 days &amp; above renewal)</v>
          </cell>
          <cell r="G1165" t="str">
            <v>LIVE</v>
          </cell>
          <cell r="H1165">
            <v>2</v>
          </cell>
          <cell r="I1165" t="str">
            <v>DEVARAJU S/O</v>
          </cell>
          <cell r="J1165" t="str">
            <v>NARIHALLY</v>
          </cell>
          <cell r="L1165">
            <v>1</v>
          </cell>
        </row>
        <row r="1166">
          <cell r="E1166" t="str">
            <v>MHTP188</v>
          </cell>
          <cell r="F1166" t="str">
            <v>LT7(A) - Temporary Supply (28 days &amp; above renewal)</v>
          </cell>
          <cell r="G1166" t="str">
            <v>LIVE</v>
          </cell>
          <cell r="H1166">
            <v>8</v>
          </cell>
          <cell r="I1166" t="str">
            <v>CHINASWAMY</v>
          </cell>
          <cell r="J1166" t="str">
            <v>KANCHANAHALLY</v>
          </cell>
          <cell r="L1166">
            <v>2</v>
          </cell>
        </row>
        <row r="1167">
          <cell r="E1167" t="str">
            <v>MHTP198</v>
          </cell>
          <cell r="F1167" t="str">
            <v>LT7(A) - Temporary Supply (28 days &amp; above renewal)</v>
          </cell>
          <cell r="G1167" t="str">
            <v>LIVE</v>
          </cell>
          <cell r="H1167">
            <v>8</v>
          </cell>
          <cell r="I1167" t="str">
            <v>LAKSHMAMMA W/O</v>
          </cell>
          <cell r="J1167" t="str">
            <v>KOWSHIKA</v>
          </cell>
          <cell r="L1167">
            <v>2</v>
          </cell>
        </row>
        <row r="1168">
          <cell r="E1168" t="str">
            <v>MHTP199</v>
          </cell>
          <cell r="F1168" t="str">
            <v>LT7(A) - Temporary Supply (28 days &amp; above renewal)</v>
          </cell>
          <cell r="G1168" t="str">
            <v>LIVE</v>
          </cell>
          <cell r="H1168">
            <v>8</v>
          </cell>
          <cell r="I1168" t="str">
            <v>RANGAIAH S/O</v>
          </cell>
          <cell r="J1168" t="str">
            <v>KOWSHIKA</v>
          </cell>
          <cell r="L1168">
            <v>1</v>
          </cell>
        </row>
        <row r="1169">
          <cell r="E1169" t="str">
            <v>MHTP197</v>
          </cell>
          <cell r="F1169" t="str">
            <v>LT7(A) - Temporary Supply (28 days &amp; above renewal)</v>
          </cell>
          <cell r="G1169" t="str">
            <v>LIVE</v>
          </cell>
          <cell r="H1169">
            <v>8</v>
          </cell>
          <cell r="I1169" t="str">
            <v>GIRIJA W/O</v>
          </cell>
          <cell r="J1169" t="str">
            <v>CHIKKAMALLENAHALLY</v>
          </cell>
          <cell r="L1169">
            <v>1</v>
          </cell>
        </row>
        <row r="1170">
          <cell r="E1170" t="str">
            <v>KNTP2247</v>
          </cell>
          <cell r="F1170" t="str">
            <v>LT7(A) - Temporary Supply (28 days &amp; above renewal)</v>
          </cell>
          <cell r="G1170" t="str">
            <v>LIVE</v>
          </cell>
          <cell r="H1170">
            <v>2</v>
          </cell>
          <cell r="I1170" t="str">
            <v xml:space="preserve">BALACHANDRA </v>
          </cell>
          <cell r="J1170" t="str">
            <v>DEVARAYAPATNA</v>
          </cell>
          <cell r="L1170">
            <v>5</v>
          </cell>
        </row>
        <row r="1171">
          <cell r="E1171" t="str">
            <v>HNTP2317</v>
          </cell>
          <cell r="F1171" t="str">
            <v>LT7(A) - Temporary Supply (28 days &amp; above renewal)</v>
          </cell>
          <cell r="G1171" t="str">
            <v>LIVE</v>
          </cell>
          <cell r="H1171">
            <v>2</v>
          </cell>
          <cell r="I1171" t="str">
            <v>HONNEGOWDA S/O</v>
          </cell>
          <cell r="J1171" t="str">
            <v>MALLIGANAHALLY</v>
          </cell>
          <cell r="L1171">
            <v>1</v>
          </cell>
        </row>
        <row r="1172">
          <cell r="E1172" t="str">
            <v>HNTP2318</v>
          </cell>
          <cell r="F1172" t="str">
            <v>LT7(A) - Temporary Supply (28 days &amp; above renewal)</v>
          </cell>
          <cell r="G1172" t="str">
            <v>LIVE</v>
          </cell>
          <cell r="H1172">
            <v>8</v>
          </cell>
          <cell r="I1172" t="str">
            <v>BHABU S/O</v>
          </cell>
          <cell r="J1172" t="str">
            <v>HANUMATHAPURA</v>
          </cell>
          <cell r="L1172">
            <v>2</v>
          </cell>
        </row>
        <row r="1173">
          <cell r="E1173" t="str">
            <v>GCTP2320</v>
          </cell>
          <cell r="F1173" t="str">
            <v>LT7(A) - Temporary Supply (28 days &amp; above renewal)</v>
          </cell>
          <cell r="G1173" t="str">
            <v>LIVE</v>
          </cell>
          <cell r="H1173">
            <v>2</v>
          </cell>
          <cell r="I1173" t="str">
            <v>C S RAMACHARI  S/O</v>
          </cell>
          <cell r="J1173" t="str">
            <v>CHANNAPATTANA</v>
          </cell>
          <cell r="L1173">
            <v>2</v>
          </cell>
        </row>
        <row r="1174">
          <cell r="E1174" t="str">
            <v>MGKTP2323</v>
          </cell>
          <cell r="F1174" t="str">
            <v>LT7(A) - Temporary Supply (28 days &amp; above renewal)</v>
          </cell>
          <cell r="G1174" t="str">
            <v>LIVE</v>
          </cell>
          <cell r="H1174">
            <v>1</v>
          </cell>
          <cell r="I1174" t="str">
            <v>YAMUNA W/O</v>
          </cell>
          <cell r="J1174" t="str">
            <v>THATTEKERE</v>
          </cell>
          <cell r="L1174">
            <v>2</v>
          </cell>
        </row>
        <row r="1175">
          <cell r="E1175" t="str">
            <v>GCTP2324</v>
          </cell>
          <cell r="F1175" t="str">
            <v>LT7(A) - Temporary Supply (28 days &amp; above renewal)</v>
          </cell>
          <cell r="G1175" t="str">
            <v>LIVE</v>
          </cell>
          <cell r="H1175">
            <v>2</v>
          </cell>
          <cell r="I1175" t="str">
            <v>ASHA T</v>
          </cell>
          <cell r="J1175" t="str">
            <v>BITTAGOWDANAHALLY</v>
          </cell>
          <cell r="L1175">
            <v>1</v>
          </cell>
        </row>
        <row r="1176">
          <cell r="E1176" t="str">
            <v>GCTP2327</v>
          </cell>
          <cell r="F1176" t="str">
            <v>LT7(A) - Temporary Supply (28 days &amp; above renewal)</v>
          </cell>
          <cell r="G1176" t="str">
            <v>LIVE</v>
          </cell>
          <cell r="H1176">
            <v>8</v>
          </cell>
          <cell r="I1176" t="str">
            <v>R B DAYANAND  S/O</v>
          </cell>
          <cell r="J1176" t="str">
            <v>BOMMANAYAKANAHALLY</v>
          </cell>
          <cell r="L1176">
            <v>1</v>
          </cell>
        </row>
        <row r="1177">
          <cell r="E1177" t="str">
            <v>MHTP201</v>
          </cell>
          <cell r="F1177" t="str">
            <v>LT7(A) - Temporary Supply (28 days &amp; above renewal)</v>
          </cell>
          <cell r="G1177" t="str">
            <v>LIVE</v>
          </cell>
          <cell r="H1177">
            <v>8</v>
          </cell>
          <cell r="I1177" t="str">
            <v xml:space="preserve">SHUBHA N S W/O </v>
          </cell>
          <cell r="J1177" t="str">
            <v>KHACHANAHALLY</v>
          </cell>
          <cell r="L1177">
            <v>2</v>
          </cell>
        </row>
        <row r="1178">
          <cell r="E1178" t="str">
            <v>MHTP202</v>
          </cell>
          <cell r="F1178" t="str">
            <v>LT7(A) - Temporary Supply (28 days &amp; above renewal)</v>
          </cell>
          <cell r="G1178" t="str">
            <v>LIVE</v>
          </cell>
          <cell r="H1178">
            <v>15</v>
          </cell>
          <cell r="I1178" t="str">
            <v xml:space="preserve">RADAMMA W/O </v>
          </cell>
          <cell r="J1178" t="str">
            <v>KANCHANAHALLY</v>
          </cell>
          <cell r="L1178">
            <v>1</v>
          </cell>
        </row>
        <row r="1179">
          <cell r="E1179" t="str">
            <v>GCTP2332</v>
          </cell>
          <cell r="F1179" t="str">
            <v>LT7(A) - Temporary Supply (28 days &amp; above renewal)</v>
          </cell>
          <cell r="G1179" t="str">
            <v>LIVE</v>
          </cell>
          <cell r="H1179">
            <v>10</v>
          </cell>
          <cell r="I1179" t="str">
            <v>SHARANYA  INDUSTRIEL</v>
          </cell>
          <cell r="J1179" t="str">
            <v>KIADB</v>
          </cell>
          <cell r="L1179">
            <v>2</v>
          </cell>
        </row>
        <row r="1180">
          <cell r="E1180" t="str">
            <v>GCTP2333</v>
          </cell>
          <cell r="F1180" t="str">
            <v>LT7(A) - Temporary Supply (28 days &amp; above renewal)</v>
          </cell>
          <cell r="G1180" t="str">
            <v>LIVE</v>
          </cell>
          <cell r="H1180">
            <v>4</v>
          </cell>
          <cell r="I1180" t="str">
            <v>SUSHMA H B  W/O</v>
          </cell>
          <cell r="J1180" t="str">
            <v>SANKALAPURA</v>
          </cell>
          <cell r="L1180">
            <v>2</v>
          </cell>
        </row>
        <row r="1181">
          <cell r="E1181" t="str">
            <v>GCTP2334</v>
          </cell>
          <cell r="F1181" t="str">
            <v>LT7(A) - Temporary Supply (28 days &amp; above renewal)</v>
          </cell>
          <cell r="G1181" t="str">
            <v>LIVE</v>
          </cell>
          <cell r="H1181">
            <v>4</v>
          </cell>
          <cell r="I1181" t="str">
            <v>PARAMESHA  S/O</v>
          </cell>
          <cell r="J1181" t="str">
            <v>CHANNAPATTANA</v>
          </cell>
          <cell r="L1181">
            <v>2</v>
          </cell>
        </row>
        <row r="1182">
          <cell r="E1182" t="str">
            <v>GCTP2335</v>
          </cell>
          <cell r="F1182" t="str">
            <v>LT7(A) - Temporary Supply (28 days &amp; above renewal)</v>
          </cell>
          <cell r="G1182" t="str">
            <v>LIVE</v>
          </cell>
          <cell r="H1182">
            <v>3</v>
          </cell>
          <cell r="I1182" t="str">
            <v>H R KAWITHA  W/O</v>
          </cell>
          <cell r="J1182" t="str">
            <v>BOMMANAYAKANAHALLY</v>
          </cell>
          <cell r="L1182">
            <v>2</v>
          </cell>
        </row>
        <row r="1183">
          <cell r="E1183" t="str">
            <v>GCTP2336</v>
          </cell>
          <cell r="F1183" t="str">
            <v>LT7(A) - Temporary Supply (28 days &amp; above renewal)</v>
          </cell>
          <cell r="G1183" t="str">
            <v>LIVE</v>
          </cell>
          <cell r="H1183">
            <v>15</v>
          </cell>
          <cell r="I1183" t="str">
            <v>MANJEGOWDA S/O</v>
          </cell>
          <cell r="J1183" t="str">
            <v>K HOSAK OPPALU</v>
          </cell>
          <cell r="L1183">
            <v>2</v>
          </cell>
        </row>
        <row r="1184">
          <cell r="E1184" t="str">
            <v>GCTP2337</v>
          </cell>
          <cell r="F1184" t="str">
            <v>LT7(A) - Temporary Supply (28 days &amp; above renewal)</v>
          </cell>
          <cell r="G1184" t="str">
            <v>LIVE</v>
          </cell>
          <cell r="H1184">
            <v>15</v>
          </cell>
          <cell r="I1184" t="str">
            <v>G P RAJANNA S/O</v>
          </cell>
          <cell r="J1184" t="str">
            <v>SANKALAPURA</v>
          </cell>
          <cell r="L1184">
            <v>2</v>
          </cell>
        </row>
        <row r="1185">
          <cell r="E1185" t="str">
            <v>GCTP2339</v>
          </cell>
          <cell r="F1185" t="str">
            <v>LT7(A) - Temporary Supply (28 days &amp; above renewal)</v>
          </cell>
          <cell r="G1185" t="str">
            <v>LIVE</v>
          </cell>
          <cell r="H1185">
            <v>7</v>
          </cell>
          <cell r="I1185" t="str">
            <v>MOHANANBE W/O</v>
          </cell>
          <cell r="J1185" t="str">
            <v>BOMMANAYAKAHALLI</v>
          </cell>
          <cell r="L1185">
            <v>2</v>
          </cell>
        </row>
        <row r="1186">
          <cell r="E1186" t="str">
            <v>GCTP2340</v>
          </cell>
          <cell r="F1186" t="str">
            <v>LT7(A) - Temporary Supply (28 days &amp; above renewal)</v>
          </cell>
          <cell r="G1186" t="str">
            <v>LIVE</v>
          </cell>
          <cell r="H1186">
            <v>4</v>
          </cell>
          <cell r="I1186" t="str">
            <v>ABILASH S/O</v>
          </cell>
          <cell r="J1186" t="str">
            <v>DEVEGOWDANAGARA</v>
          </cell>
          <cell r="L1186">
            <v>1</v>
          </cell>
        </row>
        <row r="1187">
          <cell r="E1187" t="str">
            <v>GLTP474</v>
          </cell>
          <cell r="F1187" t="str">
            <v>LT7(A) - Temporary Supply (28 days &amp; above renewal)</v>
          </cell>
          <cell r="G1187" t="str">
            <v>LIVE</v>
          </cell>
          <cell r="H1187">
            <v>2</v>
          </cell>
          <cell r="I1187" t="str">
            <v xml:space="preserve">T M ABHISHEK </v>
          </cell>
          <cell r="J1187" t="str">
            <v>BASAVESHWARANAGARA</v>
          </cell>
          <cell r="K1187" t="str">
            <v>0</v>
          </cell>
          <cell r="L1187">
            <v>2</v>
          </cell>
        </row>
        <row r="1188">
          <cell r="E1188" t="str">
            <v>GLTP476</v>
          </cell>
          <cell r="F1188" t="str">
            <v>LT7(A) - Temporary Supply (28 days &amp; above renewal)</v>
          </cell>
          <cell r="G1188" t="str">
            <v>LIVE</v>
          </cell>
          <cell r="H1188">
            <v>2</v>
          </cell>
          <cell r="I1188" t="str">
            <v>H S NADEESHA</v>
          </cell>
          <cell r="J1188" t="str">
            <v>BASAVESHWARANAGARA</v>
          </cell>
          <cell r="K1188" t="str">
            <v>0</v>
          </cell>
          <cell r="L1188">
            <v>2</v>
          </cell>
        </row>
        <row r="1189">
          <cell r="E1189" t="str">
            <v>GLTP477</v>
          </cell>
          <cell r="F1189" t="str">
            <v>LT7(A) - Temporary Supply (28 days &amp; above renewal)</v>
          </cell>
          <cell r="G1189" t="str">
            <v>LIVE</v>
          </cell>
          <cell r="H1189">
            <v>2</v>
          </cell>
          <cell r="I1189" t="str">
            <v xml:space="preserve">PREM KUMAR S R </v>
          </cell>
          <cell r="J1189" t="str">
            <v>DEVARAYAPATTANA</v>
          </cell>
          <cell r="K1189" t="str">
            <v>0</v>
          </cell>
          <cell r="L1189">
            <v>2</v>
          </cell>
        </row>
        <row r="1190">
          <cell r="E1190" t="str">
            <v>GLTP478</v>
          </cell>
          <cell r="F1190" t="str">
            <v>LT7(A) - Temporary Supply (28 days &amp; above renewal)</v>
          </cell>
          <cell r="G1190" t="str">
            <v>LIVE</v>
          </cell>
          <cell r="H1190">
            <v>2</v>
          </cell>
          <cell r="I1190" t="str">
            <v>SWAMYGOWDA S/O</v>
          </cell>
          <cell r="J1190" t="str">
            <v>YAREHALLI</v>
          </cell>
          <cell r="K1190" t="str">
            <v>0</v>
          </cell>
          <cell r="L1190">
            <v>1</v>
          </cell>
        </row>
        <row r="1191">
          <cell r="E1191" t="str">
            <v>GLTP483</v>
          </cell>
          <cell r="F1191" t="str">
            <v>LT7(A) - Temporary Supply (28 days &amp; above renewal)</v>
          </cell>
          <cell r="G1191" t="str">
            <v>LIVE</v>
          </cell>
          <cell r="H1191">
            <v>10</v>
          </cell>
          <cell r="I1191" t="str">
            <v>JAGADEESHA S/O LATE</v>
          </cell>
          <cell r="J1191" t="str">
            <v>UDDUR</v>
          </cell>
          <cell r="K1191" t="str">
            <v>BELUR ROAD L</v>
          </cell>
          <cell r="L1191">
            <v>2</v>
          </cell>
        </row>
        <row r="1192">
          <cell r="E1192" t="str">
            <v>GLTP482</v>
          </cell>
          <cell r="F1192" t="str">
            <v>LT7(A) - Temporary Supply (28 days &amp; above renewal)</v>
          </cell>
          <cell r="G1192" t="str">
            <v>LIVE</v>
          </cell>
          <cell r="H1192">
            <v>2</v>
          </cell>
          <cell r="I1192" t="str">
            <v xml:space="preserve">YASHODHA W/O </v>
          </cell>
          <cell r="J1192" t="str">
            <v>ASHOKANAGARA</v>
          </cell>
          <cell r="K1192" t="str">
            <v>0</v>
          </cell>
          <cell r="L1192">
            <v>2</v>
          </cell>
        </row>
        <row r="1193">
          <cell r="E1193" t="str">
            <v>GLTP481</v>
          </cell>
          <cell r="F1193" t="str">
            <v>LT7(A) - Temporary Supply (28 days &amp; above renewal)</v>
          </cell>
          <cell r="G1193" t="str">
            <v>LIVE</v>
          </cell>
          <cell r="H1193">
            <v>2</v>
          </cell>
          <cell r="I1193" t="str">
            <v xml:space="preserve">RAJASHETTY S/O </v>
          </cell>
          <cell r="J1193" t="str">
            <v>BASVESHWARANAGARA</v>
          </cell>
          <cell r="K1193" t="str">
            <v>0</v>
          </cell>
          <cell r="L1193">
            <v>2</v>
          </cell>
        </row>
        <row r="1194">
          <cell r="E1194" t="str">
            <v>GLTP487</v>
          </cell>
          <cell r="F1194" t="str">
            <v>LT7(A) - Temporary Supply (28 days &amp; above renewal)</v>
          </cell>
          <cell r="G1194" t="str">
            <v>LIVE</v>
          </cell>
          <cell r="H1194">
            <v>11</v>
          </cell>
          <cell r="I1194" t="str">
            <v xml:space="preserve">TEJASVI D R S/O </v>
          </cell>
          <cell r="J1194" t="str">
            <v>DEVARAYAPATTANA</v>
          </cell>
          <cell r="K1194" t="str">
            <v>HOOVINAKALLI KAVALU</v>
          </cell>
          <cell r="L1194">
            <v>1</v>
          </cell>
        </row>
        <row r="1195">
          <cell r="E1195" t="str">
            <v>KNTP2345</v>
          </cell>
          <cell r="F1195" t="str">
            <v>LT7(A) - Temporary Supply (28 days &amp; above renewal)</v>
          </cell>
          <cell r="G1195" t="str">
            <v>LIVE</v>
          </cell>
          <cell r="H1195">
            <v>6</v>
          </cell>
          <cell r="I1195" t="str">
            <v>U.B YATHISHA</v>
          </cell>
          <cell r="J1195" t="str">
            <v>THIMMANAHALLI</v>
          </cell>
          <cell r="K1195" t="str">
            <v>THIMMANAHALLI KANDALI</v>
          </cell>
          <cell r="L1195">
            <v>2</v>
          </cell>
        </row>
        <row r="1196">
          <cell r="E1196" t="str">
            <v>GCTP2347</v>
          </cell>
          <cell r="F1196" t="str">
            <v>LT7(A) - Temporary Supply (28 days &amp; above renewal)</v>
          </cell>
          <cell r="G1196" t="str">
            <v>LIVE</v>
          </cell>
          <cell r="H1196">
            <v>15</v>
          </cell>
          <cell r="I1196" t="str">
            <v>GANESHGOWDA</v>
          </cell>
          <cell r="J1196" t="str">
            <v>HOSAKOPPALLU</v>
          </cell>
          <cell r="K1196" t="str">
            <v>0</v>
          </cell>
          <cell r="L1196">
            <v>1</v>
          </cell>
        </row>
        <row r="1197">
          <cell r="E1197" t="str">
            <v>GCTP2350</v>
          </cell>
          <cell r="F1197" t="str">
            <v>LT7(A) - Temporary Supply (28 days &amp; above renewal)</v>
          </cell>
          <cell r="G1197" t="str">
            <v>LIVE</v>
          </cell>
          <cell r="H1197">
            <v>7</v>
          </cell>
          <cell r="I1197" t="str">
            <v>MANJUNATHA. K.S</v>
          </cell>
          <cell r="J1197" t="str">
            <v>CHANNAPATNA</v>
          </cell>
          <cell r="K1197" t="str">
            <v>CHANNAPATTANA</v>
          </cell>
          <cell r="L1197">
            <v>2</v>
          </cell>
        </row>
        <row r="1198">
          <cell r="E1198" t="str">
            <v>HNTP2354</v>
          </cell>
          <cell r="F1198" t="str">
            <v>LT7(A) - Temporary Supply (28 days &amp; above renewal)</v>
          </cell>
          <cell r="G1198" t="str">
            <v>LIVE</v>
          </cell>
          <cell r="H1198">
            <v>13</v>
          </cell>
          <cell r="I1198" t="str">
            <v>NAVEEN KV</v>
          </cell>
          <cell r="J1198" t="str">
            <v>NARIHALLY</v>
          </cell>
          <cell r="K1198" t="str">
            <v>NARIHALLY</v>
          </cell>
          <cell r="L1198">
            <v>2</v>
          </cell>
        </row>
        <row r="1199">
          <cell r="E1199" t="str">
            <v>GCTP2338</v>
          </cell>
          <cell r="F1199" t="str">
            <v>LT7(A) - Temporary Supply (28 days &amp; above renewal)</v>
          </cell>
          <cell r="G1199" t="str">
            <v>LIVE</v>
          </cell>
          <cell r="H1199">
            <v>15</v>
          </cell>
          <cell r="I1199" t="str">
            <v>P U HEMA</v>
          </cell>
          <cell r="J1199" t="str">
            <v>BITTAGOWDANAHALLI</v>
          </cell>
          <cell r="K1199" t="str">
            <v>0</v>
          </cell>
          <cell r="L1199">
            <v>2</v>
          </cell>
        </row>
        <row r="1200">
          <cell r="E1200" t="str">
            <v>KNTP2356</v>
          </cell>
          <cell r="F1200" t="str">
            <v>LT7(A) - Temporary Supply (28 days &amp; above renewal)</v>
          </cell>
          <cell r="G1200" t="str">
            <v>LIVE</v>
          </cell>
          <cell r="H1200">
            <v>6</v>
          </cell>
          <cell r="I1200" t="str">
            <v>PREETHI</v>
          </cell>
          <cell r="J1200" t="str">
            <v>RAGI MUDDANAHALLY</v>
          </cell>
          <cell r="K1200" t="str">
            <v>MUDDANA HALLI MDK</v>
          </cell>
          <cell r="L1200">
            <v>1</v>
          </cell>
        </row>
        <row r="1201">
          <cell r="E1201" t="str">
            <v>GCTP2358</v>
          </cell>
          <cell r="F1201" t="str">
            <v>LT7(A) - Temporary Supply (28 days &amp; above renewal)</v>
          </cell>
          <cell r="G1201" t="str">
            <v>LIVE</v>
          </cell>
          <cell r="H1201">
            <v>2</v>
          </cell>
          <cell r="I1201" t="str">
            <v xml:space="preserve">CHANDRASKEKAR C.M </v>
          </cell>
          <cell r="J1201" t="str">
            <v>CHANNAPATNA</v>
          </cell>
          <cell r="K1201" t="str">
            <v>CHANNAPATTANA</v>
          </cell>
          <cell r="L1201">
            <v>2</v>
          </cell>
        </row>
        <row r="1202">
          <cell r="E1202" t="str">
            <v>HNTP2352</v>
          </cell>
          <cell r="F1202" t="str">
            <v>LT7(A) - Temporary Supply (28 days &amp; above renewal)</v>
          </cell>
          <cell r="G1202" t="str">
            <v>LIVE</v>
          </cell>
          <cell r="H1202">
            <v>13</v>
          </cell>
          <cell r="I1202" t="str">
            <v xml:space="preserve">SAVITHRAMMA </v>
          </cell>
          <cell r="J1202" t="str">
            <v>HANUMANTHAPURA</v>
          </cell>
          <cell r="K1202" t="str">
            <v>KOKKANNA GHATTA</v>
          </cell>
          <cell r="L1202">
            <v>1</v>
          </cell>
        </row>
        <row r="1203">
          <cell r="E1203" t="str">
            <v>GCTP2360</v>
          </cell>
          <cell r="F1203" t="str">
            <v>LT7(A) - Temporary Supply (28 days &amp; above renewal)</v>
          </cell>
          <cell r="G1203" t="str">
            <v>LIVE</v>
          </cell>
          <cell r="H1203">
            <v>3</v>
          </cell>
          <cell r="I1203" t="str">
            <v>RENUKA</v>
          </cell>
          <cell r="J1203" t="str">
            <v>BITTAGOWDANAHLLY</v>
          </cell>
          <cell r="K1203" t="str">
            <v>0</v>
          </cell>
          <cell r="L1203">
            <v>2</v>
          </cell>
        </row>
        <row r="1204">
          <cell r="E1204" t="str">
            <v>GCTP2362</v>
          </cell>
          <cell r="F1204" t="str">
            <v>LT7(A) - Temporary Supply (28 days &amp; above renewal)</v>
          </cell>
          <cell r="G1204" t="str">
            <v>LIVE</v>
          </cell>
          <cell r="H1204">
            <v>4</v>
          </cell>
          <cell r="I1204" t="str">
            <v>JAYAMMA</v>
          </cell>
          <cell r="J1204" t="str">
            <v>KRISHNAGARA</v>
          </cell>
          <cell r="K1204" t="str">
            <v>KRISHNANAGAR</v>
          </cell>
          <cell r="L1204">
            <v>1</v>
          </cell>
        </row>
        <row r="1205">
          <cell r="E1205" t="str">
            <v>KNTP2363</v>
          </cell>
          <cell r="F1205" t="str">
            <v>LT7(A) - Temporary Supply (28 days &amp; above renewal)</v>
          </cell>
          <cell r="G1205" t="str">
            <v>LIVE</v>
          </cell>
          <cell r="H1205">
            <v>6</v>
          </cell>
          <cell r="I1205" t="str">
            <v>RADHA</v>
          </cell>
          <cell r="J1205" t="str">
            <v>HANDHIKERE</v>
          </cell>
          <cell r="K1205" t="str">
            <v>MUDDANA HALLI MDK</v>
          </cell>
          <cell r="L1205">
            <v>1</v>
          </cell>
        </row>
        <row r="1206">
          <cell r="E1206" t="str">
            <v>GCTP2365</v>
          </cell>
          <cell r="F1206" t="str">
            <v>LT7(A) - Temporary Supply (28 days &amp; above renewal)</v>
          </cell>
          <cell r="G1206" t="str">
            <v>LIVE</v>
          </cell>
          <cell r="H1206">
            <v>1</v>
          </cell>
          <cell r="I1206" t="str">
            <v>M/S MODRY TREND PVT LMT</v>
          </cell>
          <cell r="J1206" t="str">
            <v>KIADB</v>
          </cell>
          <cell r="K1206" t="str">
            <v>KIADB H.N PURA ROAD  HASSAN</v>
          </cell>
          <cell r="L1206">
            <v>10</v>
          </cell>
        </row>
        <row r="1207">
          <cell r="E1207" t="str">
            <v>KNTP2366</v>
          </cell>
          <cell r="F1207" t="str">
            <v>LT7(A) - Temporary Supply (28 days &amp; above renewal)</v>
          </cell>
          <cell r="G1207" t="str">
            <v>LIVE</v>
          </cell>
          <cell r="H1207">
            <v>6</v>
          </cell>
          <cell r="I1207" t="str">
            <v>PADMA</v>
          </cell>
          <cell r="J1207" t="str">
            <v>DEVARAYAPATNA</v>
          </cell>
          <cell r="K1207" t="str">
            <v>0</v>
          </cell>
          <cell r="L1207">
            <v>2</v>
          </cell>
        </row>
        <row r="1208">
          <cell r="E1208" t="str">
            <v>DMTP2369</v>
          </cell>
          <cell r="F1208" t="str">
            <v>LT7(A) - Temporary Supply (28 days &amp; above renewal)</v>
          </cell>
          <cell r="G1208" t="str">
            <v>LIVE</v>
          </cell>
          <cell r="H1208">
            <v>4</v>
          </cell>
          <cell r="I1208" t="str">
            <v>SIDDEGOWDA</v>
          </cell>
          <cell r="J1208" t="str">
            <v>DODDAMANDIGANAHALLY</v>
          </cell>
          <cell r="K1208" t="str">
            <v>DODDAMANDIGANAHALLI L</v>
          </cell>
          <cell r="L1208">
            <v>1</v>
          </cell>
        </row>
        <row r="1209">
          <cell r="E1209" t="str">
            <v>MHTP209</v>
          </cell>
          <cell r="F1209" t="str">
            <v>LT7(A) - Temporary Supply (28 days &amp; above renewal)</v>
          </cell>
          <cell r="G1209" t="str">
            <v>LIVE</v>
          </cell>
          <cell r="H1209">
            <v>14</v>
          </cell>
          <cell r="I1209" t="str">
            <v>RAVI C N</v>
          </cell>
          <cell r="J1209" t="str">
            <v>RAVI C.N S/O NANJUNDAIAH KANCHANAHALLI</v>
          </cell>
          <cell r="K1209" t="str">
            <v>KANCHANAHALLI</v>
          </cell>
          <cell r="L1209">
            <v>1</v>
          </cell>
        </row>
        <row r="1210">
          <cell r="E1210" t="str">
            <v>HNTP2374</v>
          </cell>
          <cell r="F1210" t="str">
            <v>LT7(A) - Temporary Supply (28 days &amp; above renewal)</v>
          </cell>
          <cell r="G1210" t="str">
            <v>LIVE</v>
          </cell>
          <cell r="H1210">
            <v>3</v>
          </cell>
          <cell r="I1210" t="str">
            <v>NAGARATHNA J R</v>
          </cell>
          <cell r="J1210" t="str">
            <v>CHIKKAMANDIGANAHALLY</v>
          </cell>
          <cell r="K1210" t="str">
            <v>CHIKKA MANDIGANAHALLI</v>
          </cell>
          <cell r="L1210">
            <v>2</v>
          </cell>
        </row>
        <row r="1211">
          <cell r="E1211" t="str">
            <v>HNTP2375</v>
          </cell>
          <cell r="F1211" t="str">
            <v>LT7(A) - Temporary Supply (28 days &amp; above renewal)</v>
          </cell>
          <cell r="G1211" t="str">
            <v>LIVE</v>
          </cell>
          <cell r="H1211">
            <v>2</v>
          </cell>
          <cell r="I1211" t="str">
            <v>ANNAIAH</v>
          </cell>
          <cell r="J1211" t="str">
            <v>HANUMANTHAPURA</v>
          </cell>
          <cell r="K1211" t="str">
            <v>KOKKANNA GHATTA</v>
          </cell>
          <cell r="L1211">
            <v>2</v>
          </cell>
        </row>
        <row r="1212">
          <cell r="E1212" t="str">
            <v>HNTP2376</v>
          </cell>
          <cell r="F1212" t="str">
            <v>LT7(A) - Temporary Supply (28 days &amp; above renewal)</v>
          </cell>
          <cell r="G1212" t="str">
            <v>LIVE</v>
          </cell>
          <cell r="H1212">
            <v>3</v>
          </cell>
          <cell r="I1212" t="str">
            <v>AKHABAR SHARIFF</v>
          </cell>
          <cell r="J1212" t="str">
            <v>CHIKKAMANDIGANAHALLY</v>
          </cell>
          <cell r="K1212" t="str">
            <v>CHIKKAMANDIGANAHALLY</v>
          </cell>
          <cell r="L1212">
            <v>2</v>
          </cell>
        </row>
        <row r="1213">
          <cell r="E1213" t="str">
            <v>GCTP2380</v>
          </cell>
          <cell r="F1213" t="str">
            <v>LT7(A) - Temporary Supply (28 days &amp; above renewal)</v>
          </cell>
          <cell r="G1213" t="str">
            <v>LIVE</v>
          </cell>
          <cell r="H1213">
            <v>1</v>
          </cell>
          <cell r="I1213" t="str">
            <v>DEVARAJU</v>
          </cell>
          <cell r="J1213" t="str">
            <v>BOMMANAYAKANAHALLY</v>
          </cell>
          <cell r="K1213" t="str">
            <v>BOMMANAYAKANA HALLI BHKL</v>
          </cell>
          <cell r="L1213">
            <v>1</v>
          </cell>
        </row>
        <row r="1214">
          <cell r="E1214" t="str">
            <v>GCTP2382</v>
          </cell>
          <cell r="F1214" t="str">
            <v>LT7(A) - Temporary Supply (28 days &amp; above renewal)</v>
          </cell>
          <cell r="G1214" t="str">
            <v>LIVE</v>
          </cell>
          <cell r="H1214">
            <v>4</v>
          </cell>
          <cell r="I1214" t="str">
            <v>ANUPAMA</v>
          </cell>
          <cell r="J1214" t="str">
            <v>BOMMANAYAKANAHALLY</v>
          </cell>
          <cell r="K1214" t="str">
            <v>CHANNAPATTANA</v>
          </cell>
          <cell r="L1214">
            <v>1</v>
          </cell>
        </row>
        <row r="1215">
          <cell r="E1215" t="str">
            <v>GLTP488</v>
          </cell>
          <cell r="F1215" t="str">
            <v>LT7(A) - Temporary Supply (28 days &amp; above renewal)</v>
          </cell>
          <cell r="G1215" t="str">
            <v>LIVE</v>
          </cell>
          <cell r="H1215">
            <v>3</v>
          </cell>
          <cell r="I1215" t="str">
            <v xml:space="preserve">RAKESH H Y S/O </v>
          </cell>
          <cell r="J1215" t="str">
            <v>HOOVINAHALLI</v>
          </cell>
          <cell r="K1215" t="str">
            <v>HOOVINAHALLI KAVALU</v>
          </cell>
          <cell r="L1215">
            <v>1</v>
          </cell>
        </row>
        <row r="1216">
          <cell r="E1216" t="str">
            <v>GLTP489</v>
          </cell>
          <cell r="F1216" t="str">
            <v>LT7(A) - Temporary Supply (28 days &amp; above renewal)</v>
          </cell>
          <cell r="G1216" t="str">
            <v>LIVE</v>
          </cell>
          <cell r="H1216">
            <v>8</v>
          </cell>
          <cell r="I1216" t="str">
            <v xml:space="preserve">KAMALAKSHI W/O </v>
          </cell>
          <cell r="J1216" t="str">
            <v>HANDINAKERE</v>
          </cell>
          <cell r="K1216" t="str">
            <v>0</v>
          </cell>
          <cell r="L1216">
            <v>2</v>
          </cell>
        </row>
        <row r="1217">
          <cell r="E1217" t="str">
            <v>GLTP492</v>
          </cell>
          <cell r="F1217" t="str">
            <v>LT7(A) - Temporary Supply (28 days &amp; above renewal)</v>
          </cell>
          <cell r="G1217" t="str">
            <v>LIVE</v>
          </cell>
          <cell r="H1217">
            <v>2</v>
          </cell>
          <cell r="I1217" t="str">
            <v>MANJULA W/O</v>
          </cell>
          <cell r="J1217" t="str">
            <v>BASAVESHWARANAGARA</v>
          </cell>
          <cell r="K1217" t="str">
            <v>BASAVESHWARANAGARA</v>
          </cell>
          <cell r="L1217">
            <v>2</v>
          </cell>
        </row>
        <row r="1218">
          <cell r="E1218" t="str">
            <v>GLTP494</v>
          </cell>
          <cell r="F1218" t="str">
            <v>LT7(A) - Temporary Supply (28 days &amp; above renewal)</v>
          </cell>
          <cell r="G1218" t="str">
            <v>LIVE</v>
          </cell>
          <cell r="H1218">
            <v>2</v>
          </cell>
          <cell r="I1218" t="str">
            <v>B S GOVINDASWAMY S/O LATE</v>
          </cell>
          <cell r="J1218" t="str">
            <v>BASAVESHWARANAGARA</v>
          </cell>
          <cell r="K1218" t="str">
            <v>MANICHANA HALLI MNL</v>
          </cell>
          <cell r="L1218">
            <v>2</v>
          </cell>
        </row>
        <row r="1219">
          <cell r="E1219" t="str">
            <v>GCTP2384</v>
          </cell>
          <cell r="F1219" t="str">
            <v>LT7(A) - Temporary Supply (28 days &amp; above renewal)</v>
          </cell>
          <cell r="G1219" t="str">
            <v>LIVE</v>
          </cell>
          <cell r="H1219">
            <v>2</v>
          </cell>
          <cell r="I1219" t="str">
            <v>T MANJAPPA</v>
          </cell>
          <cell r="J1219" t="str">
            <v>CHANNAPATNA</v>
          </cell>
          <cell r="K1219" t="str">
            <v>CHANNAPATTAN</v>
          </cell>
          <cell r="L1219">
            <v>2</v>
          </cell>
        </row>
        <row r="1220">
          <cell r="E1220" t="str">
            <v>HNTP2387</v>
          </cell>
          <cell r="F1220" t="str">
            <v>LT7(A) - Temporary Supply (28 days &amp; above renewal)</v>
          </cell>
          <cell r="G1220" t="str">
            <v>LIVE</v>
          </cell>
          <cell r="H1220">
            <v>3</v>
          </cell>
          <cell r="I1220" t="str">
            <v>RAVIKIRAN</v>
          </cell>
          <cell r="J1220" t="str">
            <v>CHIKKAMANDIGANAHALLY</v>
          </cell>
          <cell r="K1220" t="str">
            <v>CHIKKAMADIGANAHALLI</v>
          </cell>
          <cell r="L1220">
            <v>2</v>
          </cell>
        </row>
        <row r="1221">
          <cell r="E1221" t="str">
            <v>HNTP2385</v>
          </cell>
          <cell r="F1221" t="str">
            <v>LT7(A) - Temporary Supply (28 days &amp; above renewal)</v>
          </cell>
          <cell r="G1221" t="str">
            <v>LIVE</v>
          </cell>
          <cell r="H1221">
            <v>13</v>
          </cell>
          <cell r="I1221" t="str">
            <v>NAGAMMA</v>
          </cell>
          <cell r="J1221" t="str">
            <v>HANUMANTHAPURA</v>
          </cell>
          <cell r="K1221" t="str">
            <v>HANUMANTHA PURA HNL</v>
          </cell>
          <cell r="L1221">
            <v>2</v>
          </cell>
        </row>
        <row r="1222">
          <cell r="E1222" t="str">
            <v>MHP212</v>
          </cell>
          <cell r="F1222" t="str">
            <v>LT7(A) - Temporary Supply (28 days &amp; above renewal)</v>
          </cell>
          <cell r="G1222" t="str">
            <v>LIVE</v>
          </cell>
          <cell r="H1222">
            <v>4</v>
          </cell>
          <cell r="I1222" t="str">
            <v xml:space="preserve">M .J LATHA </v>
          </cell>
          <cell r="J1222" t="str">
            <v>M.J LATHA W/O RAVI M.D PLL NAGARA</v>
          </cell>
          <cell r="K1222" t="str">
            <v>SRI RAMA NAGARA  NEAR P L COFFIE CURING</v>
          </cell>
          <cell r="L1222">
            <v>1</v>
          </cell>
        </row>
        <row r="1223">
          <cell r="E1223" t="str">
            <v>MHTP213</v>
          </cell>
          <cell r="F1223" t="str">
            <v>LT7(A) - Temporary Supply (28 days &amp; above renewal)</v>
          </cell>
          <cell r="G1223" t="str">
            <v>LIVE</v>
          </cell>
          <cell r="H1223">
            <v>4</v>
          </cell>
          <cell r="I1223" t="str">
            <v xml:space="preserve">SHIVAKUMARA NAIK </v>
          </cell>
          <cell r="J1223" t="str">
            <v>SHIVAKUMARA NAIK S/O DENYA NAIK KOWSHIKA (PLL NAGARA)</v>
          </cell>
          <cell r="K1223" t="str">
            <v>SRI RAMA NAGARA  NEAR P L COFFIE CURING</v>
          </cell>
          <cell r="L1223">
            <v>2</v>
          </cell>
        </row>
        <row r="1224">
          <cell r="E1224" t="str">
            <v>HNTP2388</v>
          </cell>
          <cell r="F1224" t="str">
            <v>LT7(A) - Temporary Supply (28 days &amp; above renewal)</v>
          </cell>
          <cell r="G1224" t="str">
            <v>LIVE</v>
          </cell>
          <cell r="H1224">
            <v>10</v>
          </cell>
          <cell r="I1224" t="str">
            <v xml:space="preserve">RAJASHETTY </v>
          </cell>
          <cell r="J1224" t="str">
            <v xml:space="preserve"> S THATTEKERE</v>
          </cell>
          <cell r="K1224" t="str">
            <v>HANUMANTHA PURA HNL</v>
          </cell>
          <cell r="L1224">
            <v>1</v>
          </cell>
        </row>
        <row r="1225">
          <cell r="E1225" t="str">
            <v>HNTP2392</v>
          </cell>
          <cell r="F1225" t="str">
            <v>LT7(A) - Temporary Supply (28 days &amp; above renewal)</v>
          </cell>
          <cell r="G1225" t="str">
            <v>LIVE</v>
          </cell>
          <cell r="H1225">
            <v>3</v>
          </cell>
          <cell r="I1225" t="str">
            <v>SHOBHA KS</v>
          </cell>
          <cell r="J1225" t="str">
            <v>S THATTEKERE</v>
          </cell>
          <cell r="K1225" t="str">
            <v>THATTEKERE</v>
          </cell>
          <cell r="L1225">
            <v>2</v>
          </cell>
        </row>
        <row r="1226">
          <cell r="E1226" t="str">
            <v>GCTP2393</v>
          </cell>
          <cell r="F1226" t="str">
            <v>LT7(A) - Temporary Supply (28 days &amp; above renewal)</v>
          </cell>
          <cell r="G1226" t="str">
            <v>LIVE</v>
          </cell>
          <cell r="H1226">
            <v>15</v>
          </cell>
          <cell r="I1226" t="str">
            <v>PUSHPA</v>
          </cell>
          <cell r="J1226" t="str">
            <v>BOMMANAYAKANAHALLY</v>
          </cell>
          <cell r="K1226" t="str">
            <v>M HOSA KOPPALU BHKL</v>
          </cell>
          <cell r="L1226">
            <v>2</v>
          </cell>
        </row>
        <row r="1227">
          <cell r="E1227" t="str">
            <v>HNTP2396</v>
          </cell>
          <cell r="F1227" t="str">
            <v>LT7(A) - Temporary Supply (28 days &amp; above renewal)</v>
          </cell>
          <cell r="G1227" t="str">
            <v>LIVE</v>
          </cell>
          <cell r="H1227">
            <v>1</v>
          </cell>
          <cell r="I1227" t="str">
            <v xml:space="preserve">KUMAR CS </v>
          </cell>
          <cell r="J1227" t="str">
            <v>SINGAPATNA</v>
          </cell>
          <cell r="K1227" t="str">
            <v>KOKKANNA GHATTA</v>
          </cell>
          <cell r="L1227">
            <v>2</v>
          </cell>
        </row>
        <row r="1228">
          <cell r="E1228" t="str">
            <v>KNTP2397</v>
          </cell>
          <cell r="F1228" t="str">
            <v>LT7(A) - Temporary Supply (28 days &amp; above renewal)</v>
          </cell>
          <cell r="G1228" t="str">
            <v>LIVE</v>
          </cell>
          <cell r="H1228">
            <v>1</v>
          </cell>
          <cell r="I1228" t="str">
            <v>SRINIVASA CONSTRUCTION</v>
          </cell>
          <cell r="J1228" t="str">
            <v>KANDALI</v>
          </cell>
          <cell r="K1228" t="str">
            <v>VIDYA PEETA</v>
          </cell>
          <cell r="L1228">
            <v>3</v>
          </cell>
        </row>
        <row r="1229">
          <cell r="E1229" t="str">
            <v>GCTP2398</v>
          </cell>
          <cell r="F1229" t="str">
            <v>LT7(A) - Temporary Supply (28 days &amp; above renewal)</v>
          </cell>
          <cell r="G1229" t="str">
            <v>LIVE</v>
          </cell>
          <cell r="H1229">
            <v>2</v>
          </cell>
          <cell r="I1229" t="str">
            <v>SHASHIKALA</v>
          </cell>
          <cell r="J1229" t="str">
            <v>DEVEGOWDANAGARA</v>
          </cell>
          <cell r="K1229" t="str">
            <v>DEVEGUNDANAGARA</v>
          </cell>
          <cell r="L1229">
            <v>2</v>
          </cell>
        </row>
        <row r="1230">
          <cell r="E1230" t="str">
            <v>GCTP2399</v>
          </cell>
          <cell r="F1230" t="str">
            <v>LT7(A) - Temporary Supply (28 days &amp; above renewal)</v>
          </cell>
          <cell r="G1230" t="str">
            <v>LIVE</v>
          </cell>
          <cell r="H1230">
            <v>5</v>
          </cell>
          <cell r="I1230" t="str">
            <v>M/S MELSTAR MANUFACTURING</v>
          </cell>
          <cell r="J1230" t="str">
            <v>PLOT NO: 560 D&amp; 560C1 KIADB</v>
          </cell>
          <cell r="K1230" t="str">
            <v>KIADB</v>
          </cell>
          <cell r="L1230">
            <v>5</v>
          </cell>
        </row>
        <row r="1231">
          <cell r="E1231" t="str">
            <v>GCTP2401</v>
          </cell>
          <cell r="F1231" t="str">
            <v>LT7(A) - Temporary Supply (28 days &amp; above renewal)</v>
          </cell>
          <cell r="G1231" t="str">
            <v>LIVE</v>
          </cell>
          <cell r="H1231">
            <v>10</v>
          </cell>
          <cell r="I1231" t="str">
            <v>PAVITHRA</v>
          </cell>
          <cell r="J1231" t="str">
            <v>BITTATGOWDANAHALLY</v>
          </cell>
          <cell r="K1231" t="str">
            <v>0</v>
          </cell>
          <cell r="L1231">
            <v>3</v>
          </cell>
        </row>
        <row r="1232">
          <cell r="E1232" t="str">
            <v>GCTP2403</v>
          </cell>
          <cell r="F1232" t="str">
            <v>LT7(A) - Temporary Supply (28 days &amp; above renewal)</v>
          </cell>
          <cell r="G1232" t="str">
            <v>LIVE</v>
          </cell>
          <cell r="H1232">
            <v>2</v>
          </cell>
          <cell r="I1232" t="str">
            <v>NAGARATHANA</v>
          </cell>
          <cell r="J1232" t="str">
            <v>CHANNAPATANA</v>
          </cell>
          <cell r="K1232" t="str">
            <v>CHANNAPATTANA</v>
          </cell>
          <cell r="L1232">
            <v>1</v>
          </cell>
        </row>
        <row r="1233">
          <cell r="E1233" t="str">
            <v>GCTP2405</v>
          </cell>
          <cell r="F1233" t="str">
            <v>LT7(A) - Temporary Supply (28 days &amp; above renewal)</v>
          </cell>
          <cell r="G1233" t="str">
            <v>LIVE</v>
          </cell>
          <cell r="H1233">
            <v>15</v>
          </cell>
          <cell r="I1233" t="str">
            <v>BETTASWAMYGOWDA</v>
          </cell>
          <cell r="J1233" t="str">
            <v>K HOSAKOPPALU</v>
          </cell>
          <cell r="K1233" t="str">
            <v>0</v>
          </cell>
          <cell r="L1233">
            <v>1</v>
          </cell>
        </row>
        <row r="1234">
          <cell r="E1234" t="str">
            <v>GCTP2406</v>
          </cell>
          <cell r="F1234" t="str">
            <v>LT7(A) - Temporary Supply (28 days &amp; above renewal)</v>
          </cell>
          <cell r="G1234" t="str">
            <v>LIVE</v>
          </cell>
          <cell r="H1234">
            <v>9</v>
          </cell>
          <cell r="I1234" t="str">
            <v>MC RAMESH</v>
          </cell>
          <cell r="J1234" t="str">
            <v>CHANNAPATNA</v>
          </cell>
          <cell r="K1234" t="str">
            <v>CHANNAPATTANA</v>
          </cell>
          <cell r="L1234">
            <v>1</v>
          </cell>
        </row>
        <row r="1235">
          <cell r="E1235" t="str">
            <v>GCTP2407</v>
          </cell>
          <cell r="F1235" t="str">
            <v>LT7(A) - Temporary Supply (28 days &amp; above renewal)</v>
          </cell>
          <cell r="G1235" t="str">
            <v>LIVE</v>
          </cell>
          <cell r="H1235">
            <v>12</v>
          </cell>
          <cell r="I1235" t="str">
            <v>S RAMEGOWDA</v>
          </cell>
          <cell r="J1235" t="str">
            <v>CHANNAPATANA</v>
          </cell>
          <cell r="K1235" t="str">
            <v>CHANNAPATTANA</v>
          </cell>
          <cell r="L1235">
            <v>2</v>
          </cell>
        </row>
        <row r="1236">
          <cell r="E1236" t="str">
            <v>GCTP2408</v>
          </cell>
          <cell r="F1236" t="str">
            <v>LT7(A) - Temporary Supply (28 days &amp; above renewal)</v>
          </cell>
          <cell r="G1236" t="str">
            <v>LIVE</v>
          </cell>
          <cell r="H1236">
            <v>15</v>
          </cell>
          <cell r="I1236" t="str">
            <v>GIRISH G C</v>
          </cell>
          <cell r="J1236" t="str">
            <v>CHANNAPATANA</v>
          </cell>
          <cell r="K1236" t="str">
            <v>M HOSA KOPPALU BHKL</v>
          </cell>
          <cell r="L1236">
            <v>1</v>
          </cell>
        </row>
        <row r="1237">
          <cell r="E1237" t="str">
            <v>GCTP2409</v>
          </cell>
          <cell r="F1237" t="str">
            <v>LT7(A) - Temporary Supply (28 days &amp; above renewal)</v>
          </cell>
          <cell r="G1237" t="str">
            <v>LIVE</v>
          </cell>
          <cell r="H1237">
            <v>15</v>
          </cell>
          <cell r="I1237" t="str">
            <v>ANNAPPAGOWDA</v>
          </cell>
          <cell r="J1237" t="str">
            <v>THIMMAPPA LAY OUT</v>
          </cell>
          <cell r="K1237" t="str">
            <v>M HOSAKOPPALU</v>
          </cell>
          <cell r="L1237">
            <v>2</v>
          </cell>
        </row>
        <row r="1238">
          <cell r="E1238" t="str">
            <v>GCTP2413</v>
          </cell>
          <cell r="F1238" t="str">
            <v>LT7(A) - Temporary Supply (28 days &amp; above renewal)</v>
          </cell>
          <cell r="G1238" t="str">
            <v>LIVE</v>
          </cell>
          <cell r="H1238">
            <v>1</v>
          </cell>
          <cell r="I1238" t="str">
            <v>B R JAYALAKSHMI</v>
          </cell>
          <cell r="J1238" t="str">
            <v>BOMMANAYAKANAHALLY</v>
          </cell>
          <cell r="K1238" t="str">
            <v>BOMMANAYAKANA HALLI BHKL</v>
          </cell>
          <cell r="L1238">
            <v>1</v>
          </cell>
        </row>
        <row r="1239">
          <cell r="E1239" t="str">
            <v>HNTP2414</v>
          </cell>
          <cell r="F1239" t="str">
            <v>LT7(A) - Temporary Supply (28 days &amp; above renewal)</v>
          </cell>
          <cell r="G1239" t="str">
            <v>LIVE</v>
          </cell>
          <cell r="H1239">
            <v>2</v>
          </cell>
          <cell r="I1239" t="str">
            <v>YASHODHARA B S</v>
          </cell>
          <cell r="J1239" t="str">
            <v>HANUMANTHAPURA</v>
          </cell>
          <cell r="K1239" t="str">
            <v>AGILE AEG</v>
          </cell>
          <cell r="L1239">
            <v>2</v>
          </cell>
        </row>
        <row r="1240">
          <cell r="E1240" t="str">
            <v>GCTP2416</v>
          </cell>
          <cell r="F1240" t="str">
            <v>LT7(A) - Temporary Supply (28 days &amp; above renewal)</v>
          </cell>
          <cell r="G1240" t="str">
            <v>LIVE</v>
          </cell>
          <cell r="H1240">
            <v>15</v>
          </cell>
          <cell r="I1240" t="str">
            <v>VENUGOPAL</v>
          </cell>
          <cell r="J1240" t="str">
            <v>HOSAKOPPALU</v>
          </cell>
          <cell r="K1240" t="str">
            <v>0</v>
          </cell>
          <cell r="L1240">
            <v>1</v>
          </cell>
        </row>
        <row r="1241">
          <cell r="E1241" t="str">
            <v>HNTP2417</v>
          </cell>
          <cell r="F1241" t="str">
            <v>LT7(A) - Temporary Supply (28 days &amp; above renewal)</v>
          </cell>
          <cell r="G1241" t="str">
            <v>LIVE</v>
          </cell>
          <cell r="H1241">
            <v>3</v>
          </cell>
          <cell r="I1241" t="str">
            <v>GEETHA</v>
          </cell>
          <cell r="J1241" t="str">
            <v>SANKALAPURA</v>
          </cell>
          <cell r="K1241" t="str">
            <v>SANKALAPURA SANL</v>
          </cell>
          <cell r="L1241">
            <v>2</v>
          </cell>
        </row>
        <row r="1242">
          <cell r="E1242" t="str">
            <v>GCTP2418</v>
          </cell>
          <cell r="F1242" t="str">
            <v>LT7(A) - Temporary Supply (28 days &amp; above renewal)</v>
          </cell>
          <cell r="G1242" t="str">
            <v>LIVE</v>
          </cell>
          <cell r="H1242">
            <v>3</v>
          </cell>
          <cell r="I1242" t="str">
            <v xml:space="preserve">GIRISHA SM </v>
          </cell>
          <cell r="J1242" t="str">
            <v>HULLENAHALLY</v>
          </cell>
          <cell r="K1242" t="str">
            <v>HULENAHALLI</v>
          </cell>
          <cell r="L1242">
            <v>1</v>
          </cell>
        </row>
        <row r="1243">
          <cell r="E1243" t="str">
            <v>GCTP2419</v>
          </cell>
          <cell r="F1243" t="str">
            <v>LT7(A) - Temporary Supply (28 days &amp; above renewal)</v>
          </cell>
          <cell r="G1243" t="str">
            <v>LIVE</v>
          </cell>
          <cell r="H1243">
            <v>9</v>
          </cell>
          <cell r="I1243" t="str">
            <v>SANNASWAMY</v>
          </cell>
          <cell r="J1243" t="str">
            <v>BITTAGOWDANAHLLY</v>
          </cell>
          <cell r="K1243" t="str">
            <v>BITTAGOWDANAHALLY</v>
          </cell>
          <cell r="L1243">
            <v>2</v>
          </cell>
        </row>
        <row r="1244">
          <cell r="E1244" t="str">
            <v>GCTP2420</v>
          </cell>
          <cell r="F1244" t="str">
            <v>LT7(A) - Temporary Supply (28 days &amp; above renewal)</v>
          </cell>
          <cell r="G1244" t="str">
            <v>LIVE</v>
          </cell>
          <cell r="H1244">
            <v>10</v>
          </cell>
          <cell r="I1244" t="str">
            <v>DEVIRAMMA</v>
          </cell>
          <cell r="J1244" t="str">
            <v>SAMUNDRAVAHALLY</v>
          </cell>
          <cell r="K1244" t="str">
            <v>SAMUDRAVALLI</v>
          </cell>
          <cell r="L1244">
            <v>1</v>
          </cell>
        </row>
        <row r="1245">
          <cell r="E1245" t="str">
            <v>GCTP2424</v>
          </cell>
          <cell r="F1245" t="str">
            <v>LT7(A) - Temporary Supply (28 days &amp; above renewal)</v>
          </cell>
          <cell r="G1245" t="str">
            <v>LIVE</v>
          </cell>
          <cell r="H1245">
            <v>8</v>
          </cell>
          <cell r="I1245" t="str">
            <v>SUMA C V</v>
          </cell>
          <cell r="J1245" t="str">
            <v>DEVAMMABADAVANE</v>
          </cell>
          <cell r="K1245" t="str">
            <v>CHANNAPATTANA</v>
          </cell>
          <cell r="L1245">
            <v>2</v>
          </cell>
        </row>
        <row r="1246">
          <cell r="E1246" t="str">
            <v>MHTP214</v>
          </cell>
          <cell r="F1246" t="str">
            <v>LT7(A) - Temporary Supply (28 days &amp; above renewal)</v>
          </cell>
          <cell r="G1246" t="str">
            <v>LIVE</v>
          </cell>
          <cell r="H1246">
            <v>12</v>
          </cell>
          <cell r="I1246" t="str">
            <v>M/S SOMA ENTARPRISES</v>
          </cell>
          <cell r="J1246" t="str">
            <v>M/S SOMA ENTARPRISES KITHANEGADI</v>
          </cell>
          <cell r="K1246" t="str">
            <v>KITHANE</v>
          </cell>
          <cell r="L1246">
            <v>3</v>
          </cell>
        </row>
        <row r="1247">
          <cell r="E1247" t="str">
            <v>MHTP216</v>
          </cell>
          <cell r="F1247" t="str">
            <v>LT7(A) - Temporary Supply (28 days &amp; above renewal)</v>
          </cell>
          <cell r="G1247" t="str">
            <v>LIVE</v>
          </cell>
          <cell r="H1247">
            <v>10</v>
          </cell>
          <cell r="I1247" t="str">
            <v>DEVAMMA</v>
          </cell>
          <cell r="J1247" t="str">
            <v>DEVAMMA W/O VENKATESH KANCHANAHALLY</v>
          </cell>
          <cell r="K1247" t="str">
            <v>KANCHANAHLLY</v>
          </cell>
          <cell r="L1247">
            <v>2</v>
          </cell>
        </row>
        <row r="1248">
          <cell r="E1248" t="str">
            <v>MHTP217</v>
          </cell>
          <cell r="F1248" t="str">
            <v>LT7(A) - Temporary Supply (28 days &amp; above renewal)</v>
          </cell>
          <cell r="G1248" t="str">
            <v>LIVE</v>
          </cell>
          <cell r="H1248">
            <v>12</v>
          </cell>
          <cell r="I1248" t="str">
            <v>RADHAMMA</v>
          </cell>
          <cell r="J1248" t="str">
            <v>RADHAMMA W/O GANGADHARA BASTHIHALLY</v>
          </cell>
          <cell r="K1248" t="str">
            <v>BASTHIHALLI</v>
          </cell>
          <cell r="L1248">
            <v>1</v>
          </cell>
        </row>
        <row r="1249">
          <cell r="E1249" t="str">
            <v>MHTP218</v>
          </cell>
          <cell r="F1249" t="str">
            <v>LT7(A) - Temporary Supply (28 days &amp; above renewal)</v>
          </cell>
          <cell r="G1249" t="str">
            <v>LIVE</v>
          </cell>
          <cell r="H1249">
            <v>12</v>
          </cell>
          <cell r="I1249" t="str">
            <v xml:space="preserve">BANASHANKARI </v>
          </cell>
          <cell r="J1249" t="str">
            <v>BANASHANKARI W/O DINESH KANCHANAHALLY</v>
          </cell>
          <cell r="K1249" t="str">
            <v>KANCHANAHALLY</v>
          </cell>
          <cell r="L1249">
            <v>2</v>
          </cell>
        </row>
        <row r="1250">
          <cell r="E1250" t="str">
            <v>MHTP219</v>
          </cell>
          <cell r="F1250" t="str">
            <v>LT7(A) - Temporary Supply (28 days &amp; above renewal)</v>
          </cell>
          <cell r="G1250" t="str">
            <v>LIVE</v>
          </cell>
          <cell r="H1250">
            <v>2</v>
          </cell>
          <cell r="I1250" t="str">
            <v xml:space="preserve">HEMALATHA B.R </v>
          </cell>
          <cell r="J1250" t="str">
            <v>HEMALATHA B.R W/O CHANDREGOWDA DODDAMALLENAHALLY</v>
          </cell>
          <cell r="K1250" t="str">
            <v>DODDAMALLENAHALLY</v>
          </cell>
          <cell r="L1250">
            <v>1</v>
          </cell>
        </row>
        <row r="1251">
          <cell r="E1251" t="str">
            <v>MHTP220</v>
          </cell>
          <cell r="F1251" t="str">
            <v>LT7(A) - Temporary Supply (28 days &amp; above renewal)</v>
          </cell>
          <cell r="G1251" t="str">
            <v>LIVE</v>
          </cell>
          <cell r="H1251">
            <v>6</v>
          </cell>
          <cell r="I1251" t="str">
            <v xml:space="preserve">HEMA </v>
          </cell>
          <cell r="J1251" t="str">
            <v>HEMA W/O JAGADESH PLL NAGARA</v>
          </cell>
          <cell r="K1251" t="str">
            <v>PLL NAGARA</v>
          </cell>
          <cell r="L1251">
            <v>2</v>
          </cell>
        </row>
        <row r="1252">
          <cell r="E1252" t="str">
            <v>GCTP2425</v>
          </cell>
          <cell r="F1252" t="str">
            <v>LT7(A) - Temporary Supply (28 days &amp; above renewal)</v>
          </cell>
          <cell r="G1252" t="str">
            <v>LIVE</v>
          </cell>
          <cell r="H1252">
            <v>15</v>
          </cell>
          <cell r="I1252" t="str">
            <v xml:space="preserve">REKHA HD </v>
          </cell>
          <cell r="J1252" t="str">
            <v>BOMMANAYAKANAHALLY</v>
          </cell>
          <cell r="K1252" t="str">
            <v>BOMMANAYAKANAHALLY</v>
          </cell>
          <cell r="L1252">
            <v>2</v>
          </cell>
        </row>
        <row r="1253">
          <cell r="E1253" t="str">
            <v>HNTP2426</v>
          </cell>
          <cell r="F1253" t="str">
            <v>LT7(A) - Temporary Supply (28 days &amp; above renewal)</v>
          </cell>
          <cell r="G1253" t="str">
            <v>LIVE</v>
          </cell>
          <cell r="H1253">
            <v>13</v>
          </cell>
          <cell r="I1253" t="str">
            <v>SHANKAREGOWDA</v>
          </cell>
          <cell r="J1253" t="str">
            <v>HANUMANTHAPURA</v>
          </cell>
          <cell r="K1253" t="str">
            <v>HANUMANTHA PURA HNL</v>
          </cell>
          <cell r="L1253">
            <v>2</v>
          </cell>
        </row>
        <row r="1254">
          <cell r="E1254" t="str">
            <v>HNTP2427</v>
          </cell>
          <cell r="F1254" t="str">
            <v>LT7(A) - Temporary Supply (28 days &amp; above renewal)</v>
          </cell>
          <cell r="G1254" t="str">
            <v>LIVE</v>
          </cell>
          <cell r="H1254">
            <v>13</v>
          </cell>
          <cell r="I1254" t="str">
            <v>H R MURULEDHARA</v>
          </cell>
          <cell r="J1254" t="str">
            <v>HANUMANTHAPURA</v>
          </cell>
          <cell r="K1254" t="str">
            <v>HANUMANTHA PURA HNL</v>
          </cell>
          <cell r="L1254">
            <v>2</v>
          </cell>
        </row>
        <row r="1255">
          <cell r="E1255" t="str">
            <v>GCTP2429</v>
          </cell>
          <cell r="F1255" t="str">
            <v>LT7(A) - Temporary Supply (28 days &amp; above renewal)</v>
          </cell>
          <cell r="G1255" t="str">
            <v>LIVE</v>
          </cell>
          <cell r="H1255">
            <v>2</v>
          </cell>
          <cell r="I1255" t="str">
            <v>LAXMAMMA</v>
          </cell>
          <cell r="J1255" t="str">
            <v>CHANNAPATNA</v>
          </cell>
          <cell r="K1255" t="str">
            <v>CHANNAPATTANA</v>
          </cell>
          <cell r="L1255">
            <v>1</v>
          </cell>
        </row>
        <row r="1256">
          <cell r="E1256" t="str">
            <v>GCTP2430</v>
          </cell>
          <cell r="F1256" t="str">
            <v>LT7(A) - Temporary Supply (28 days &amp; above renewal)</v>
          </cell>
          <cell r="G1256" t="str">
            <v>LIVE</v>
          </cell>
          <cell r="H1256">
            <v>15</v>
          </cell>
          <cell r="I1256" t="str">
            <v>YASHODHA</v>
          </cell>
          <cell r="J1256" t="str">
            <v>K HOSAKOPPALU</v>
          </cell>
          <cell r="K1256" t="str">
            <v>K HOSA KOPPALU BHKL</v>
          </cell>
          <cell r="L1256">
            <v>1</v>
          </cell>
        </row>
        <row r="1257">
          <cell r="E1257" t="str">
            <v>GCTP2432</v>
          </cell>
          <cell r="F1257" t="str">
            <v>LT7(A) - Temporary Supply (28 days &amp; above renewal)</v>
          </cell>
          <cell r="G1257" t="str">
            <v>LIVE</v>
          </cell>
          <cell r="H1257">
            <v>1</v>
          </cell>
          <cell r="I1257" t="str">
            <v>B M KALACHARI</v>
          </cell>
          <cell r="J1257" t="str">
            <v>HOSAKOPPALU</v>
          </cell>
          <cell r="K1257" t="str">
            <v>BOMMANAYAKANA HALLI BHKL</v>
          </cell>
          <cell r="L1257">
            <v>2</v>
          </cell>
        </row>
        <row r="1258">
          <cell r="E1258" t="str">
            <v>HNTP2434</v>
          </cell>
          <cell r="F1258" t="str">
            <v>LT7(A) - Temporary Supply (28 days &amp; above renewal)</v>
          </cell>
          <cell r="G1258" t="str">
            <v>LIVE</v>
          </cell>
          <cell r="H1258">
            <v>1</v>
          </cell>
          <cell r="I1258" t="str">
            <v>JAGADESH VG</v>
          </cell>
          <cell r="J1258" t="str">
            <v>DODDAMANDIGANAHALLY</v>
          </cell>
          <cell r="K1258" t="str">
            <v>DODDAMANDIGANAHALLI L</v>
          </cell>
          <cell r="L1258">
            <v>2</v>
          </cell>
        </row>
        <row r="1259">
          <cell r="E1259" t="str">
            <v>GCTP2435</v>
          </cell>
          <cell r="F1259" t="str">
            <v>LT7(A) - Temporary Supply (28 days &amp; above renewal)</v>
          </cell>
          <cell r="G1259" t="str">
            <v>LIVE</v>
          </cell>
          <cell r="H1259">
            <v>1</v>
          </cell>
          <cell r="I1259" t="str">
            <v>SHRUTHI KANTHAPPA</v>
          </cell>
          <cell r="J1259" t="str">
            <v>BOMMANAYAKANAHALLY</v>
          </cell>
          <cell r="K1259" t="str">
            <v>BOMMANAYAKANA HALLI BHKL</v>
          </cell>
          <cell r="L1259">
            <v>2</v>
          </cell>
        </row>
        <row r="1260">
          <cell r="E1260" t="str">
            <v>HNTP2436</v>
          </cell>
          <cell r="F1260" t="str">
            <v>LT7(A) - Temporary Supply (28 days &amp; above renewal)</v>
          </cell>
          <cell r="G1260" t="str">
            <v>LIVE</v>
          </cell>
          <cell r="H1260">
            <v>10</v>
          </cell>
          <cell r="I1260" t="str">
            <v>SAVITHRAMMA</v>
          </cell>
          <cell r="J1260" t="str">
            <v>HANUMANTHAPURA</v>
          </cell>
          <cell r="K1260" t="str">
            <v>HANUMANTHA PURA HNL</v>
          </cell>
          <cell r="L1260">
            <v>2</v>
          </cell>
        </row>
        <row r="1261">
          <cell r="E1261" t="str">
            <v>GLTP496</v>
          </cell>
          <cell r="F1261" t="str">
            <v>LT7(A) - Temporary Supply (28 days &amp; above renewal)</v>
          </cell>
          <cell r="G1261" t="str">
            <v>LIVE</v>
          </cell>
          <cell r="H1261">
            <v>4</v>
          </cell>
          <cell r="I1261" t="str">
            <v>SHIVANJEGOWDA</v>
          </cell>
          <cell r="J1261" t="str">
            <v>S/O LATE MARIRANGEGOWDA
UDDUR</v>
          </cell>
          <cell r="K1261" t="str">
            <v>UDDUR</v>
          </cell>
          <cell r="L1261">
            <v>1</v>
          </cell>
        </row>
        <row r="1262">
          <cell r="E1262" t="str">
            <v>GLTP498</v>
          </cell>
          <cell r="F1262" t="str">
            <v>LT7(A) - Temporary Supply (28 days &amp; above renewal)</v>
          </cell>
          <cell r="G1262" t="str">
            <v>LIVE</v>
          </cell>
          <cell r="H1262">
            <v>10</v>
          </cell>
          <cell r="I1262" t="str">
            <v>KUMAREGOWDA</v>
          </cell>
          <cell r="J1262" t="str">
            <v>S/O ANNEGOWDA 
UDDUR</v>
          </cell>
          <cell r="K1262" t="str">
            <v>UDHUR URL</v>
          </cell>
          <cell r="L1262">
            <v>1</v>
          </cell>
        </row>
        <row r="1263">
          <cell r="E1263" t="str">
            <v>GLTP499</v>
          </cell>
          <cell r="F1263" t="str">
            <v>LT7(A) - Temporary Supply (28 days &amp; above renewal)</v>
          </cell>
          <cell r="G1263" t="str">
            <v>LIVE</v>
          </cell>
          <cell r="H1263">
            <v>10</v>
          </cell>
          <cell r="I1263" t="str">
            <v>S SAGUNEGOWDA</v>
          </cell>
          <cell r="J1263" t="str">
            <v>S/O SHINGRIGOWDA
UDDUR</v>
          </cell>
          <cell r="K1263" t="str">
            <v>UDHUR URL</v>
          </cell>
          <cell r="L1263">
            <v>1</v>
          </cell>
        </row>
        <row r="1264">
          <cell r="E1264" t="str">
            <v>GLTP500</v>
          </cell>
          <cell r="F1264" t="str">
            <v>LT7(A) - Temporary Supply (28 days &amp; above renewal)</v>
          </cell>
          <cell r="G1264" t="str">
            <v>LIVE</v>
          </cell>
          <cell r="H1264">
            <v>2</v>
          </cell>
          <cell r="I1264" t="str">
            <v>DAYANANDA A, N</v>
          </cell>
          <cell r="J1264" t="str">
            <v>S/O LATE NANJAPPA
BASAVESHWARANAGARA</v>
          </cell>
          <cell r="K1264" t="str">
            <v>BASAVESHWARANAGARA</v>
          </cell>
          <cell r="L1264">
            <v>2</v>
          </cell>
        </row>
        <row r="1265">
          <cell r="E1265" t="str">
            <v>GLTP502</v>
          </cell>
          <cell r="F1265" t="str">
            <v>LT7(A) - Temporary Supply (28 days &amp; above renewal)</v>
          </cell>
          <cell r="G1265" t="str">
            <v>LIVE</v>
          </cell>
          <cell r="H1265">
            <v>2</v>
          </cell>
          <cell r="I1265" t="str">
            <v>KAVISHKUMAR P U</v>
          </cell>
          <cell r="J1265" t="str">
            <v>S/O VISHWAMURTHY 
BASAVESHWARA NAGARA</v>
          </cell>
          <cell r="K1265" t="str">
            <v>BASAVESHVARANAGARA</v>
          </cell>
          <cell r="L1265">
            <v>2</v>
          </cell>
        </row>
        <row r="1266">
          <cell r="E1266" t="str">
            <v>GCTP2439</v>
          </cell>
          <cell r="F1266" t="str">
            <v>LT7(A) - Temporary Supply (28 days &amp; above renewal)</v>
          </cell>
          <cell r="G1266" t="str">
            <v>LIVE</v>
          </cell>
          <cell r="H1266">
            <v>11</v>
          </cell>
          <cell r="I1266" t="str">
            <v>SATHISH MR</v>
          </cell>
          <cell r="J1266" t="str">
            <v>BITTAGOWDANAHALLY</v>
          </cell>
          <cell r="K1266" t="str">
            <v>0</v>
          </cell>
          <cell r="L1266">
            <v>2</v>
          </cell>
        </row>
        <row r="1267">
          <cell r="E1267" t="str">
            <v>GCTP2441</v>
          </cell>
          <cell r="F1267" t="str">
            <v>LT7(A) - Temporary Supply (28 days &amp; above renewal)</v>
          </cell>
          <cell r="G1267" t="str">
            <v>LIVE</v>
          </cell>
          <cell r="H1267">
            <v>12</v>
          </cell>
          <cell r="I1267" t="str">
            <v>B R ULLAS</v>
          </cell>
          <cell r="J1267" t="str">
            <v>BANASHAKARI BADAVANE</v>
          </cell>
          <cell r="K1267" t="str">
            <v>0</v>
          </cell>
          <cell r="L1267">
            <v>5</v>
          </cell>
        </row>
        <row r="1268">
          <cell r="E1268" t="str">
            <v>GCTP2443</v>
          </cell>
          <cell r="F1268" t="str">
            <v>LT7(A) - Temporary Supply (28 days &amp; above renewal)</v>
          </cell>
          <cell r="G1268" t="str">
            <v>LIVE</v>
          </cell>
          <cell r="H1268">
            <v>11</v>
          </cell>
          <cell r="I1268" t="str">
            <v>HEMANTH SR</v>
          </cell>
          <cell r="J1268" t="str">
            <v>NARIHALLY</v>
          </cell>
          <cell r="K1268" t="str">
            <v>0</v>
          </cell>
          <cell r="L1268">
            <v>4</v>
          </cell>
        </row>
        <row r="1269">
          <cell r="E1269" t="str">
            <v>GCTP2444</v>
          </cell>
          <cell r="F1269" t="str">
            <v>LT7(A) - Temporary Supply (28 days &amp; above renewal)</v>
          </cell>
          <cell r="G1269" t="str">
            <v>LIVE</v>
          </cell>
          <cell r="H1269">
            <v>11</v>
          </cell>
          <cell r="I1269" t="str">
            <v>SR VEENASHREE</v>
          </cell>
          <cell r="J1269" t="str">
            <v>DEVAMMABADAVANE</v>
          </cell>
          <cell r="K1269" t="str">
            <v>BOMMANAYAKANA HALLI BHKL</v>
          </cell>
          <cell r="L1269">
            <v>1</v>
          </cell>
        </row>
        <row r="1270">
          <cell r="E1270" t="str">
            <v>GCTP2447</v>
          </cell>
          <cell r="F1270" t="str">
            <v>LT7(A) - Temporary Supply (28 days &amp; above renewal)</v>
          </cell>
          <cell r="G1270" t="str">
            <v>LIVE</v>
          </cell>
          <cell r="H1270">
            <v>1</v>
          </cell>
          <cell r="I1270" t="str">
            <v>USHARANI MV</v>
          </cell>
          <cell r="J1270" t="str">
            <v>CHANNAPATNA</v>
          </cell>
          <cell r="K1270" t="str">
            <v>CHANNAPATTANA</v>
          </cell>
          <cell r="L1270">
            <v>2</v>
          </cell>
        </row>
        <row r="1271">
          <cell r="E1271" t="str">
            <v>KNTP2448</v>
          </cell>
          <cell r="F1271" t="str">
            <v>LT7(A) - Temporary Supply (28 days &amp; above renewal)</v>
          </cell>
          <cell r="G1271" t="str">
            <v>LIVE</v>
          </cell>
          <cell r="H1271">
            <v>3</v>
          </cell>
          <cell r="I1271" t="str">
            <v>SANNEGOWDA</v>
          </cell>
          <cell r="J1271" t="str">
            <v>KANDALI</v>
          </cell>
          <cell r="K1271" t="str">
            <v>KANDALI KNL</v>
          </cell>
          <cell r="L1271">
            <v>1</v>
          </cell>
        </row>
        <row r="1272">
          <cell r="E1272" t="str">
            <v>KNTP2449</v>
          </cell>
          <cell r="F1272" t="str">
            <v>LT7(A) - Temporary Supply (28 days &amp; above renewal)</v>
          </cell>
          <cell r="G1272" t="str">
            <v>LIVE</v>
          </cell>
          <cell r="H1272">
            <v>8</v>
          </cell>
          <cell r="I1272" t="str">
            <v>NR SAVITHRI</v>
          </cell>
          <cell r="J1272" t="str">
            <v>DEVARAYAPATNA</v>
          </cell>
          <cell r="K1272" t="str">
            <v>DEVRAYA PATTNA DPL</v>
          </cell>
          <cell r="L1272">
            <v>1</v>
          </cell>
        </row>
        <row r="1273">
          <cell r="E1273" t="str">
            <v>GCTP2450</v>
          </cell>
          <cell r="F1273" t="str">
            <v>LT7(A) - Temporary Supply (28 days &amp; above renewal)</v>
          </cell>
          <cell r="G1273" t="str">
            <v>LIVE</v>
          </cell>
          <cell r="H1273">
            <v>2</v>
          </cell>
          <cell r="I1273" t="str">
            <v>H.L DIVYA</v>
          </cell>
          <cell r="J1273" t="str">
            <v xml:space="preserve"> CHANNAPATANA</v>
          </cell>
          <cell r="K1273" t="str">
            <v>CHANNAPATTANA</v>
          </cell>
          <cell r="L1273">
            <v>2</v>
          </cell>
        </row>
        <row r="1274">
          <cell r="E1274" t="str">
            <v>GCTP2454</v>
          </cell>
          <cell r="F1274" t="str">
            <v>LT7(A) - Temporary Supply (28 days &amp; above renewal)</v>
          </cell>
          <cell r="G1274" t="str">
            <v>LIVE</v>
          </cell>
          <cell r="H1274">
            <v>15</v>
          </cell>
          <cell r="I1274" t="str">
            <v>DR LEELAVATHI</v>
          </cell>
          <cell r="J1274" t="str">
            <v>K HOSAKOPPALLU</v>
          </cell>
          <cell r="K1274" t="str">
            <v>K HOSAKOPPALU</v>
          </cell>
          <cell r="L1274">
            <v>2</v>
          </cell>
        </row>
        <row r="1275">
          <cell r="E1275" t="str">
            <v>HNTP2456</v>
          </cell>
          <cell r="F1275" t="str">
            <v>LT7(A) - Temporary Supply (28 days &amp; above renewal)</v>
          </cell>
          <cell r="G1275" t="str">
            <v>LIVE</v>
          </cell>
          <cell r="H1275">
            <v>9</v>
          </cell>
          <cell r="I1275" t="str">
            <v>DB VISHWANATH</v>
          </cell>
          <cell r="J1275" t="str">
            <v>DODDAMANDIGANAHALLY</v>
          </cell>
          <cell r="K1275" t="str">
            <v>DODDAMANDIGANAHALLI L</v>
          </cell>
          <cell r="L1275">
            <v>1</v>
          </cell>
        </row>
        <row r="1276">
          <cell r="E1276" t="str">
            <v>HNTP2440</v>
          </cell>
          <cell r="F1276" t="str">
            <v>LT7(A) - Temporary Supply (28 days &amp; above renewal)</v>
          </cell>
          <cell r="G1276" t="str">
            <v>LIVE</v>
          </cell>
          <cell r="H1276">
            <v>10</v>
          </cell>
          <cell r="I1276" t="str">
            <v>SANJEEVEGOWDA</v>
          </cell>
          <cell r="J1276" t="str">
            <v>YAREBARE KAVALU</v>
          </cell>
          <cell r="K1276" t="str">
            <v>ERE BARE KAVALU EBKL</v>
          </cell>
          <cell r="L1276">
            <v>1</v>
          </cell>
        </row>
        <row r="1277">
          <cell r="E1277" t="str">
            <v>GLTP505</v>
          </cell>
          <cell r="F1277" t="str">
            <v>LT7(A) - Temporary Supply (28 days &amp; above renewal)</v>
          </cell>
          <cell r="G1277" t="str">
            <v>LIVE</v>
          </cell>
          <cell r="H1277">
            <v>2</v>
          </cell>
          <cell r="I1277" t="str">
            <v>KUSUMA</v>
          </cell>
          <cell r="J1277" t="str">
            <v>W/O MANJEGOWDA
MANACHANAHALLI</v>
          </cell>
          <cell r="K1277" t="str">
            <v>MANACHANAHALLI</v>
          </cell>
          <cell r="L1277">
            <v>2</v>
          </cell>
        </row>
        <row r="1278">
          <cell r="E1278" t="str">
            <v>GLTP506</v>
          </cell>
          <cell r="F1278" t="str">
            <v>LT7(A) - Temporary Supply (28 days &amp; above renewal)</v>
          </cell>
          <cell r="G1278" t="str">
            <v>LIVE</v>
          </cell>
          <cell r="H1278">
            <v>4</v>
          </cell>
          <cell r="I1278" t="str">
            <v>GIDDEGOWDA</v>
          </cell>
          <cell r="J1278" t="str">
            <v>S/O VENKATEGOWDA
HOOVINAHALLI KOPPALU</v>
          </cell>
          <cell r="K1278" t="str">
            <v>HOOVINAHALLI KOPPALU</v>
          </cell>
          <cell r="L1278">
            <v>1</v>
          </cell>
        </row>
        <row r="1279">
          <cell r="E1279" t="str">
            <v>GLTP507</v>
          </cell>
          <cell r="F1279" t="str">
            <v>LT7(A) - Temporary Supply (28 days &amp; above renewal)</v>
          </cell>
          <cell r="G1279" t="str">
            <v>LIVE</v>
          </cell>
          <cell r="H1279">
            <v>1</v>
          </cell>
          <cell r="I1279" t="str">
            <v>JAVAREGOWDA</v>
          </cell>
          <cell r="J1279" t="str">
            <v>S/O VENKATEGOWDA
HOOVINAHALLIKAVAL</v>
          </cell>
          <cell r="K1279" t="str">
            <v>MANACHANAHALLI</v>
          </cell>
          <cell r="L1279">
            <v>1</v>
          </cell>
        </row>
        <row r="1280">
          <cell r="E1280" t="str">
            <v>GLTP510</v>
          </cell>
          <cell r="F1280" t="str">
            <v>LT7(A) - Temporary Supply (28 days &amp; above renewal)</v>
          </cell>
          <cell r="G1280" t="str">
            <v>LIVE</v>
          </cell>
          <cell r="H1280">
            <v>2</v>
          </cell>
          <cell r="I1280" t="str">
            <v>B H LOKESH</v>
          </cell>
          <cell r="J1280" t="str">
            <v>S/O HONNEGOWDA
MANACHANAHALLI</v>
          </cell>
          <cell r="K1280" t="str">
            <v>MANICHANAHALLI</v>
          </cell>
          <cell r="L1280">
            <v>2</v>
          </cell>
        </row>
        <row r="1281">
          <cell r="E1281" t="str">
            <v>MHTP221</v>
          </cell>
          <cell r="F1281" t="str">
            <v>LT7(A) - Temporary Supply (28 days &amp; above renewal)</v>
          </cell>
          <cell r="G1281" t="str">
            <v>LIVE</v>
          </cell>
          <cell r="H1281">
            <v>10</v>
          </cell>
          <cell r="I1281" t="str">
            <v xml:space="preserve">JAYAMMA </v>
          </cell>
          <cell r="J1281" t="str">
            <v xml:space="preserve">JAYAMMA  W/O KENCHEGOWDA  PLL NAGARA </v>
          </cell>
          <cell r="K1281" t="str">
            <v>PLL NAGARA</v>
          </cell>
          <cell r="L1281">
            <v>2</v>
          </cell>
        </row>
        <row r="1282">
          <cell r="E1282" t="str">
            <v>MHTP223</v>
          </cell>
          <cell r="F1282" t="str">
            <v>LT7(A) - Temporary Supply (28 days &amp; above renewal)</v>
          </cell>
          <cell r="G1282" t="str">
            <v>LIVE</v>
          </cell>
          <cell r="H1282">
            <v>10</v>
          </cell>
          <cell r="I1282" t="str">
            <v>LOHITH KUMAR</v>
          </cell>
          <cell r="J1282" t="str">
            <v>LOHITH KUMAR S/O LATE BELUREGOWDA PLL NAGARA</v>
          </cell>
          <cell r="K1282" t="str">
            <v>PLL NAGARA</v>
          </cell>
          <cell r="L1282">
            <v>2</v>
          </cell>
        </row>
        <row r="1283">
          <cell r="E1283" t="str">
            <v>GCTP2404</v>
          </cell>
          <cell r="F1283" t="str">
            <v>LT7(A) - Temporary Supply (28 days &amp; above renewal)</v>
          </cell>
          <cell r="G1283" t="str">
            <v>LIVE</v>
          </cell>
          <cell r="H1283">
            <v>2</v>
          </cell>
          <cell r="I1283" t="str">
            <v xml:space="preserve">H R SAVITHA </v>
          </cell>
          <cell r="J1283" t="str">
            <v>CHANAPATANNA HASSAN</v>
          </cell>
          <cell r="K1283" t="str">
            <v>CHANNAPATTANA</v>
          </cell>
          <cell r="L1283">
            <v>1</v>
          </cell>
        </row>
        <row r="1284">
          <cell r="E1284" t="str">
            <v>GLTP503</v>
          </cell>
          <cell r="F1284" t="str">
            <v>LT7(A) - Temporary Supply (28 days &amp; above renewal)</v>
          </cell>
          <cell r="G1284" t="str">
            <v>LIVE</v>
          </cell>
          <cell r="H1284">
            <v>2</v>
          </cell>
          <cell r="I1284" t="str">
            <v>SWAMYA  H N</v>
          </cell>
          <cell r="J1284" t="str">
            <v>S/O NAGARAJA
YAREHALLI</v>
          </cell>
          <cell r="K1284" t="str">
            <v>ASHOKANAGARA</v>
          </cell>
          <cell r="L1284">
            <v>2</v>
          </cell>
        </row>
        <row r="1285">
          <cell r="E1285" t="str">
            <v>HNTP2458</v>
          </cell>
          <cell r="F1285" t="str">
            <v>LT7(A) - Temporary Supply (28 days &amp; above renewal)</v>
          </cell>
          <cell r="G1285" t="str">
            <v>LIVE</v>
          </cell>
          <cell r="H1285">
            <v>3</v>
          </cell>
          <cell r="I1285" t="str">
            <v>ZUBAIR AHAMED</v>
          </cell>
          <cell r="J1285" t="str">
            <v>HALUVAGILU</v>
          </cell>
          <cell r="K1285" t="str">
            <v>HALUVAGILU HVL</v>
          </cell>
          <cell r="L1285">
            <v>2</v>
          </cell>
        </row>
        <row r="1286">
          <cell r="E1286" t="str">
            <v>HNTP2459</v>
          </cell>
          <cell r="F1286" t="str">
            <v>LT7(A) - Temporary Supply (28 days &amp; above renewal)</v>
          </cell>
          <cell r="G1286" t="str">
            <v>LIVE</v>
          </cell>
          <cell r="H1286">
            <v>13</v>
          </cell>
          <cell r="I1286" t="str">
            <v>RANGEGOWDA</v>
          </cell>
          <cell r="J1286" t="str">
            <v>HANUMANTHAPURA</v>
          </cell>
          <cell r="K1286" t="str">
            <v>HANUMANTHA PURA HNL</v>
          </cell>
          <cell r="L1286">
            <v>2</v>
          </cell>
        </row>
        <row r="1287">
          <cell r="E1287" t="str">
            <v>HNTP2460</v>
          </cell>
          <cell r="F1287" t="str">
            <v>LT7(A) - Temporary Supply (28 days &amp; above renewal)</v>
          </cell>
          <cell r="G1287" t="str">
            <v>LIVE</v>
          </cell>
          <cell r="H1287">
            <v>3</v>
          </cell>
          <cell r="I1287" t="str">
            <v>MANJUNATHA</v>
          </cell>
          <cell r="J1287" t="str">
            <v>S THATTEKERE</v>
          </cell>
          <cell r="K1287" t="str">
            <v>S THATTEKERE</v>
          </cell>
          <cell r="L1287">
            <v>2</v>
          </cell>
        </row>
        <row r="1288">
          <cell r="E1288" t="str">
            <v>GCTP2461</v>
          </cell>
          <cell r="F1288" t="str">
            <v>LT7(A) - Temporary Supply (28 days &amp; above renewal)</v>
          </cell>
          <cell r="G1288" t="str">
            <v>LIVE</v>
          </cell>
          <cell r="H1288">
            <v>15</v>
          </cell>
          <cell r="I1288" t="str">
            <v>PREMA.D.K.</v>
          </cell>
          <cell r="J1288" t="str">
            <v>CHANNAPATTANA</v>
          </cell>
          <cell r="K1288" t="str">
            <v>KOTHARI COFFEE CURING</v>
          </cell>
          <cell r="L1288">
            <v>1</v>
          </cell>
        </row>
        <row r="1289">
          <cell r="E1289" t="str">
            <v>GCTP2462</v>
          </cell>
          <cell r="F1289" t="str">
            <v>LT7(A) - Temporary Supply (28 days &amp; above renewal)</v>
          </cell>
          <cell r="G1289" t="str">
            <v>LIVE</v>
          </cell>
          <cell r="H1289">
            <v>5</v>
          </cell>
          <cell r="I1289" t="str">
            <v>H.S.SUDHA</v>
          </cell>
          <cell r="J1289" t="str">
            <v>KIADB INDUSTRIAL AREA</v>
          </cell>
          <cell r="K1289" t="str">
            <v>VIDYA  SOUDHA SCHOOL TC</v>
          </cell>
          <cell r="L1289">
            <v>5</v>
          </cell>
        </row>
        <row r="1290">
          <cell r="E1290" t="str">
            <v>HNTP2464</v>
          </cell>
          <cell r="F1290" t="str">
            <v>LT7(A) - Temporary Supply (28 days &amp; above renewal)</v>
          </cell>
          <cell r="G1290" t="str">
            <v>LIVE</v>
          </cell>
          <cell r="H1290">
            <v>2</v>
          </cell>
          <cell r="I1290" t="str">
            <v>KAMAKSHI</v>
          </cell>
          <cell r="J1290" t="str">
            <v>KABBINAHALLI</v>
          </cell>
          <cell r="K1290" t="str">
            <v>KABBINA HALLI</v>
          </cell>
          <cell r="L1290">
            <v>1</v>
          </cell>
        </row>
        <row r="1291">
          <cell r="E1291" t="str">
            <v>GLTP508</v>
          </cell>
          <cell r="F1291" t="str">
            <v>LT7(A) - Temporary Supply (28 days &amp; above renewal)</v>
          </cell>
          <cell r="G1291" t="str">
            <v>LIVE</v>
          </cell>
          <cell r="H1291">
            <v>2</v>
          </cell>
          <cell r="I1291" t="str">
            <v>G P JAYANTH</v>
          </cell>
          <cell r="J1291" t="str">
            <v>S/O PONNAPPA 
BASAVESHWARANAGARA</v>
          </cell>
          <cell r="K1291" t="str">
            <v>BASAVESHWARANAGARA</v>
          </cell>
          <cell r="L1291">
            <v>2</v>
          </cell>
        </row>
        <row r="1292">
          <cell r="E1292" t="str">
            <v>GCTP2467</v>
          </cell>
          <cell r="F1292" t="str">
            <v>LT7(A) - Temporary Supply (28 days &amp; above renewal)</v>
          </cell>
          <cell r="G1292" t="str">
            <v>LIVE</v>
          </cell>
          <cell r="H1292">
            <v>9</v>
          </cell>
          <cell r="I1292" t="str">
            <v>LOKESH KS</v>
          </cell>
          <cell r="J1292" t="str">
            <v>BITTAGOWDANAHALLY</v>
          </cell>
          <cell r="K1292" t="str">
            <v>BITTAGOWDANAHALLI</v>
          </cell>
          <cell r="L1292">
            <v>1</v>
          </cell>
        </row>
        <row r="1293">
          <cell r="E1293" t="str">
            <v>GCTP2468</v>
          </cell>
          <cell r="F1293" t="str">
            <v>LT7(A) - Temporary Supply (28 days &amp; above renewal)</v>
          </cell>
          <cell r="G1293" t="str">
            <v>LIVE</v>
          </cell>
          <cell r="H1293">
            <v>5</v>
          </cell>
          <cell r="I1293" t="str">
            <v>M P SAROJAMMA</v>
          </cell>
          <cell r="J1293" t="str">
            <v>CHANNAPATANA</v>
          </cell>
          <cell r="K1293" t="str">
            <v>CHANNAPATTANA</v>
          </cell>
          <cell r="L1293">
            <v>1</v>
          </cell>
        </row>
        <row r="1294">
          <cell r="E1294" t="str">
            <v>MHTP225</v>
          </cell>
          <cell r="F1294" t="str">
            <v>LT7(A) - Temporary Supply (28 days &amp; above renewal)</v>
          </cell>
          <cell r="G1294" t="str">
            <v>LIVE</v>
          </cell>
          <cell r="H1294">
            <v>12</v>
          </cell>
          <cell r="I1294" t="str">
            <v>LALITHA</v>
          </cell>
          <cell r="J1294" t="str">
            <v>LALITHA W/O PUTTARAJU AMBHUGA</v>
          </cell>
          <cell r="K1294" t="str">
            <v>KITTANE GADI</v>
          </cell>
          <cell r="L1294">
            <v>1</v>
          </cell>
        </row>
        <row r="1295">
          <cell r="E1295" t="str">
            <v>GRTP141</v>
          </cell>
          <cell r="F1295" t="str">
            <v>LT7(A) - Temporary Supply (28 days &amp; above renewal)</v>
          </cell>
          <cell r="G1295" t="str">
            <v>LIVE</v>
          </cell>
          <cell r="H1295">
            <v>9</v>
          </cell>
          <cell r="I1295" t="str">
            <v>RAVIKUMARA A D</v>
          </cell>
          <cell r="J1295" t="str">
            <v>GORURU</v>
          </cell>
          <cell r="L1295">
            <v>1</v>
          </cell>
        </row>
        <row r="1296">
          <cell r="E1296" t="str">
            <v>GCTP1944</v>
          </cell>
          <cell r="F1296" t="str">
            <v>LT7(A) - Temporary Supply (28 days &amp; above renewal)</v>
          </cell>
          <cell r="G1296" t="str">
            <v>LIVE</v>
          </cell>
          <cell r="H1296">
            <v>6</v>
          </cell>
          <cell r="I1296" t="str">
            <v>HEMANTH KUMAR H S/O HANUMANTHRAJU P</v>
          </cell>
          <cell r="J1296" t="str">
            <v>0,SANKLAPURA,SANKLAPURA,SANKLAPURA,SANKLAPURA</v>
          </cell>
          <cell r="K1296" t="str">
            <v>SANKLAPURA</v>
          </cell>
          <cell r="L1296">
            <v>2</v>
          </cell>
        </row>
        <row r="1297">
          <cell r="E1297" t="str">
            <v>GCTP1950</v>
          </cell>
          <cell r="F1297" t="str">
            <v>LT7(A) - Temporary Supply (28 days &amp; above renewal)</v>
          </cell>
          <cell r="G1297" t="str">
            <v>LIVE</v>
          </cell>
          <cell r="H1297">
            <v>8</v>
          </cell>
          <cell r="I1297" t="str">
            <v>KOMALA DEVARAJEGOWDA</v>
          </cell>
          <cell r="J1297" t="str">
            <v>0,NAGATHAVALLY,0,NAGATHAVALLY,0</v>
          </cell>
          <cell r="K1297" t="str">
            <v>0</v>
          </cell>
          <cell r="L1297">
            <v>1</v>
          </cell>
        </row>
        <row r="1298">
          <cell r="E1298" t="str">
            <v>GCTP1952</v>
          </cell>
          <cell r="F1298" t="str">
            <v>LT7(A) - Temporary Supply (28 days &amp; above renewal)</v>
          </cell>
          <cell r="G1298" t="str">
            <v>LIVE</v>
          </cell>
          <cell r="H1298">
            <v>4</v>
          </cell>
          <cell r="I1298" t="str">
            <v>THIMMEGOWDA M K  KAPANEGOWDA</v>
          </cell>
          <cell r="J1298" t="str">
            <v>0,M HOSAKOPPALU,0,M HOSAKOPPALU,0</v>
          </cell>
          <cell r="K1298" t="str">
            <v>0</v>
          </cell>
          <cell r="L1298">
            <v>2</v>
          </cell>
        </row>
        <row r="1299">
          <cell r="E1299" t="str">
            <v>GCTP1953</v>
          </cell>
          <cell r="F1299" t="str">
            <v>LT7(A) - Temporary Supply (28 days &amp; above renewal)</v>
          </cell>
          <cell r="G1299" t="str">
            <v>LIVE</v>
          </cell>
          <cell r="H1299">
            <v>8</v>
          </cell>
          <cell r="I1299" t="str">
            <v>RANGASWAMY S/O JAVAREGOWDA</v>
          </cell>
          <cell r="J1299" t="str">
            <v>NA,CHANNAPATANA,CHANNAPATANA,CHANNAPATANA,NA</v>
          </cell>
          <cell r="K1299" t="str">
            <v>CHANNAPATANA</v>
          </cell>
          <cell r="L1299">
            <v>2</v>
          </cell>
        </row>
        <row r="1300">
          <cell r="E1300" t="str">
            <v>GRTP112</v>
          </cell>
          <cell r="F1300" t="str">
            <v>LT7(A) - Temporary Supply (28 days &amp; above renewal)</v>
          </cell>
          <cell r="G1300" t="str">
            <v>LIVE</v>
          </cell>
          <cell r="H1300">
            <v>9</v>
          </cell>
          <cell r="I1300" t="str">
            <v>NAGANNA S/O RANGAIAH</v>
          </cell>
          <cell r="J1300" t="str">
            <v>0,GORUR KEB OPPOSITE,GORUR KEB OPPOSITE,GORUR KEB OPPOSITE,GORUR KEB OPPOSITE</v>
          </cell>
          <cell r="K1300" t="str">
            <v>GORUR KEB OPPOSITE</v>
          </cell>
          <cell r="L1300">
            <v>2</v>
          </cell>
        </row>
        <row r="1301">
          <cell r="E1301" t="str">
            <v>GCTP1965</v>
          </cell>
          <cell r="F1301" t="str">
            <v>LT7(A) - Temporary Supply (28 days &amp; above renewal)</v>
          </cell>
          <cell r="G1301" t="str">
            <v>LIVE</v>
          </cell>
          <cell r="H1301">
            <v>4</v>
          </cell>
          <cell r="I1301" t="str">
            <v>DINESH NR S/O RANGAIAH</v>
          </cell>
          <cell r="J1301" t="str">
            <v>N A,NA,DEVAMMABADAVANE,NA,NA</v>
          </cell>
          <cell r="K1301" t="str">
            <v>DEVAMMABADAVANE</v>
          </cell>
          <cell r="L1301">
            <v>2</v>
          </cell>
        </row>
        <row r="1302">
          <cell r="E1302" t="str">
            <v>HNTP1959</v>
          </cell>
          <cell r="F1302" t="str">
            <v>LT7(A) - Temporary Supply (28 days &amp; above renewal)</v>
          </cell>
          <cell r="G1302" t="str">
            <v>LIVE</v>
          </cell>
          <cell r="H1302">
            <v>16</v>
          </cell>
          <cell r="I1302" t="str">
            <v>ATC TELECOM INFRASTRUCTURE DODDABHAGAVANAHALLI</v>
          </cell>
          <cell r="J1302" t="str">
            <v>NA,NA,DODDABHAGAVANAHALLI,NA,NA</v>
          </cell>
          <cell r="K1302" t="str">
            <v>DODDABHAGAVANAHALLI</v>
          </cell>
          <cell r="L1302">
            <v>4</v>
          </cell>
        </row>
        <row r="1303">
          <cell r="E1303" t="str">
            <v>GCTP1979</v>
          </cell>
          <cell r="F1303" t="str">
            <v>LT7(A) - Temporary Supply (28 days &amp; above renewal)</v>
          </cell>
          <cell r="G1303" t="str">
            <v>LIVE</v>
          </cell>
          <cell r="H1303">
            <v>12</v>
          </cell>
          <cell r="I1303" t="str">
            <v>RUKMINI LAKSHMEGOWDA</v>
          </cell>
          <cell r="J1303" t="str">
            <v>0,BITTAGOWDANAHALLI,0,BITTAGOWDANAHALLI,0</v>
          </cell>
          <cell r="K1303" t="str">
            <v>0</v>
          </cell>
          <cell r="L1303">
            <v>3</v>
          </cell>
        </row>
        <row r="1304">
          <cell r="E1304" t="str">
            <v>MHTP154</v>
          </cell>
          <cell r="F1304" t="str">
            <v>LT7(A) - Temporary Supply (28 days &amp; above renewal)</v>
          </cell>
          <cell r="G1304" t="str">
            <v>LIVE</v>
          </cell>
          <cell r="H1304">
            <v>12</v>
          </cell>
          <cell r="I1304" t="str">
            <v>ATC TELECOM INFRASTRUCTURE PRV LTD MUTTHIGE</v>
          </cell>
          <cell r="J1304" t="str">
            <v>NA,MUTTHIGE,MUTTHIGE,MUTTHIGE,NA</v>
          </cell>
          <cell r="K1304" t="str">
            <v>MUTTHIGE</v>
          </cell>
          <cell r="L1304">
            <v>5</v>
          </cell>
        </row>
        <row r="1305">
          <cell r="E1305" t="str">
            <v>GCTP1970</v>
          </cell>
          <cell r="F1305" t="str">
            <v>LT7(A) - Temporary Supply (28 days &amp; above renewal)</v>
          </cell>
          <cell r="G1305" t="str">
            <v>LIVE</v>
          </cell>
          <cell r="H1305">
            <v>8</v>
          </cell>
          <cell r="I1305" t="str">
            <v>M K SHASHIKALA V MAHESH</v>
          </cell>
          <cell r="J1305" t="str">
            <v>0,CHANNAPATTANA,0,CHANNAPATTANA,0</v>
          </cell>
          <cell r="K1305" t="str">
            <v>0</v>
          </cell>
          <cell r="L1305">
            <v>3</v>
          </cell>
        </row>
        <row r="1306">
          <cell r="E1306" t="str">
            <v>HNTP1984</v>
          </cell>
          <cell r="F1306" t="str">
            <v>LT7(A) - Temporary Supply (28 days &amp; above renewal)</v>
          </cell>
          <cell r="G1306" t="str">
            <v>LIVE</v>
          </cell>
          <cell r="H1306">
            <v>10</v>
          </cell>
          <cell r="I1306" t="str">
            <v>NAGESHA MANJEGOWDA</v>
          </cell>
          <cell r="J1306" t="str">
            <v>0,HANUMANATHAPURA,0,HANUMANATHAPURA,0</v>
          </cell>
          <cell r="K1306" t="str">
            <v>0</v>
          </cell>
          <cell r="L1306">
            <v>1</v>
          </cell>
        </row>
        <row r="1307">
          <cell r="E1307" t="str">
            <v>GCTP1988</v>
          </cell>
          <cell r="F1307" t="str">
            <v>LT7(A) - Temporary Supply (28 days &amp; above renewal)</v>
          </cell>
          <cell r="G1307" t="str">
            <v>LIVE</v>
          </cell>
          <cell r="H1307">
            <v>8</v>
          </cell>
          <cell r="I1307" t="str">
            <v>S B ROOPA G N KRISHNAMURTHY</v>
          </cell>
          <cell r="J1307" t="str">
            <v>0,BOMMANAYAKANAHALLI,0,BOMMANAYAKANAHALLI,0</v>
          </cell>
          <cell r="K1307" t="str">
            <v>0</v>
          </cell>
          <cell r="L1307">
            <v>2</v>
          </cell>
        </row>
        <row r="1308">
          <cell r="E1308" t="str">
            <v>GCTP1990</v>
          </cell>
          <cell r="F1308" t="str">
            <v>LT7(A) - Temporary Supply (28 days &amp; above renewal)</v>
          </cell>
          <cell r="G1308" t="str">
            <v>LIVE</v>
          </cell>
          <cell r="H1308">
            <v>8</v>
          </cell>
          <cell r="I1308" t="str">
            <v>D R GANESHGOWDA D C RAMEGOWDA</v>
          </cell>
          <cell r="J1308" t="str">
            <v>0,CHANNAPATTANA,0,CHANNAPATTANA,0</v>
          </cell>
          <cell r="K1308" t="str">
            <v>0</v>
          </cell>
          <cell r="L1308">
            <v>1</v>
          </cell>
        </row>
        <row r="1309">
          <cell r="E1309" t="str">
            <v>GLTP376</v>
          </cell>
          <cell r="F1309" t="str">
            <v>LT7(A) - Temporary Supply (28 days &amp; above renewal)</v>
          </cell>
          <cell r="G1309" t="str">
            <v>LIVE</v>
          </cell>
          <cell r="H1309">
            <v>8</v>
          </cell>
          <cell r="I1309" t="str">
            <v>H R RAMESH RANGEGOWDA</v>
          </cell>
          <cell r="J1309" t="str">
            <v>0,BASAVESHWARA NAGARA,0,BASAVESHWARA NAGARA,0</v>
          </cell>
          <cell r="K1309" t="str">
            <v>0</v>
          </cell>
          <cell r="L1309">
            <v>2</v>
          </cell>
        </row>
        <row r="1310">
          <cell r="E1310" t="str">
            <v>MHTP159</v>
          </cell>
          <cell r="F1310" t="str">
            <v>LT7(A) - Temporary Supply (28 days &amp; above renewal)</v>
          </cell>
          <cell r="G1310" t="str">
            <v>LIVE</v>
          </cell>
          <cell r="H1310">
            <v>9</v>
          </cell>
          <cell r="I1310" t="str">
            <v>MANJE GOWDA S/O GIDDE GOWDA</v>
          </cell>
          <cell r="J1310" t="str">
            <v>0,KOWSHIKA,KOWSHIKA,KOWSHIKA,KOWSHIKA</v>
          </cell>
          <cell r="K1310" t="str">
            <v>KOWSHIKA</v>
          </cell>
          <cell r="L1310">
            <v>1</v>
          </cell>
        </row>
        <row r="1311">
          <cell r="E1311" t="str">
            <v>HNTP2005</v>
          </cell>
          <cell r="F1311" t="str">
            <v>LT7(A) - Temporary Supply (28 days &amp; above renewal)</v>
          </cell>
          <cell r="G1311" t="str">
            <v>LIVE</v>
          </cell>
          <cell r="H1311">
            <v>8</v>
          </cell>
          <cell r="I1311" t="str">
            <v>RAMESH GOWDA S/O CHANNE GOWDA</v>
          </cell>
          <cell r="J1311" t="str">
            <v>0,HANUMANTHAPURA,HANUMANTHAPURA,HANUMANTHAPURA,HANUMANTHAPURA</v>
          </cell>
          <cell r="K1311" t="str">
            <v>HANUMANTHAPURA</v>
          </cell>
          <cell r="L1311">
            <v>2</v>
          </cell>
        </row>
        <row r="1312">
          <cell r="E1312" t="str">
            <v>GLTP381</v>
          </cell>
          <cell r="F1312" t="str">
            <v>LT7(A) - Temporary Supply (28 days &amp; above renewal)</v>
          </cell>
          <cell r="G1312" t="str">
            <v>LIVE</v>
          </cell>
          <cell r="H1312">
            <v>6</v>
          </cell>
          <cell r="I1312" t="str">
            <v>CHANDRASHEKHAR KRISHNEGOWDA</v>
          </cell>
          <cell r="J1312" t="str">
            <v>0,ASHOKA NAGARA,0,ASHOKA NAGARA,0</v>
          </cell>
          <cell r="K1312" t="str">
            <v>0</v>
          </cell>
          <cell r="L1312">
            <v>2</v>
          </cell>
        </row>
        <row r="1313">
          <cell r="E1313" t="str">
            <v>GLTP386</v>
          </cell>
          <cell r="F1313" t="str">
            <v>LT7(A) - Temporary Supply (28 days &amp; above renewal)</v>
          </cell>
          <cell r="G1313" t="str">
            <v>LIVE</v>
          </cell>
          <cell r="H1313">
            <v>6</v>
          </cell>
          <cell r="I1313" t="str">
            <v>THANU K L LOHITHAKSHA</v>
          </cell>
          <cell r="J1313" t="str">
            <v>0,GUDDENAHALLI,0,GUDDENAHALLI,0</v>
          </cell>
          <cell r="K1313" t="str">
            <v>0</v>
          </cell>
          <cell r="L1313">
            <v>2</v>
          </cell>
        </row>
        <row r="1314">
          <cell r="E1314" t="str">
            <v>KKGTP2010</v>
          </cell>
          <cell r="F1314" t="str">
            <v>LT7(A) - Temporary Supply (28 days &amp; above renewal)</v>
          </cell>
          <cell r="G1314" t="str">
            <v>LIVE</v>
          </cell>
          <cell r="H1314">
            <v>8</v>
          </cell>
          <cell r="I1314" t="str">
            <v>H H SATHISH HANUMEGOWDA H D</v>
          </cell>
          <cell r="J1314" t="str">
            <v>0,KOKANNAGHATTA NEAR BEST COFFCE QURING HASSAN,0,KOKANNAGHATTA NEAR BEST COFFCE QURING HASSAN,0</v>
          </cell>
          <cell r="K1314" t="str">
            <v>0</v>
          </cell>
          <cell r="L1314">
            <v>2</v>
          </cell>
        </row>
        <row r="1315">
          <cell r="E1315" t="str">
            <v>GCTP2031</v>
          </cell>
          <cell r="F1315" t="str">
            <v>LT7(A) - Temporary Supply (28 days &amp; above renewal)</v>
          </cell>
          <cell r="G1315" t="str">
            <v>LIVE</v>
          </cell>
          <cell r="H1315">
            <v>8</v>
          </cell>
          <cell r="I1315" t="str">
            <v>SAVITHA K M KRISHNA</v>
          </cell>
          <cell r="J1315" t="str">
            <v>0,K H B KALONI CHANNAPATTANA,0,K H B KALONI CHANNAPATTANA,0</v>
          </cell>
          <cell r="K1315" t="str">
            <v>0</v>
          </cell>
          <cell r="L1315">
            <v>2</v>
          </cell>
        </row>
        <row r="1316">
          <cell r="E1316" t="str">
            <v>GCTP2033</v>
          </cell>
          <cell r="F1316" t="str">
            <v>LT7(A) - Temporary Supply (28 days &amp; above renewal)</v>
          </cell>
          <cell r="G1316" t="str">
            <v>LIVE</v>
          </cell>
          <cell r="H1316">
            <v>8</v>
          </cell>
          <cell r="I1316" t="str">
            <v>HONNE GOWDA US ANANDA S/O THIMME GOWDA</v>
          </cell>
          <cell r="J1316" t="str">
            <v xml:space="preserve">0,BITTAGOWDAHALLI BY PASS ROAD,BITTAGOWDAHALLI BY PASS ROAD,BITTAGOWDAHALLI BY PASS ROAD,BITTAGOWDAHALLI </v>
          </cell>
          <cell r="K1316" t="str">
            <v>BITTAGOWDAHALLI BY PASS ROAD</v>
          </cell>
          <cell r="L1316">
            <v>2</v>
          </cell>
        </row>
        <row r="1317">
          <cell r="E1317" t="str">
            <v>GCTP2036</v>
          </cell>
          <cell r="F1317" t="str">
            <v>LT7(A) - Temporary Supply (28 days &amp; above renewal)</v>
          </cell>
          <cell r="G1317" t="str">
            <v>LIVE</v>
          </cell>
          <cell r="H1317">
            <v>8</v>
          </cell>
          <cell r="I1317" t="str">
            <v>B C REKHA W/O K R JAGADEESHA</v>
          </cell>
          <cell r="J1317" t="str">
            <v>0,HANUMANATHAPURA,SANKALAPURA,HANUMANATHAPURA,0</v>
          </cell>
          <cell r="K1317" t="str">
            <v>SANKALAPURA</v>
          </cell>
          <cell r="L1317">
            <v>2</v>
          </cell>
        </row>
        <row r="1318">
          <cell r="E1318" t="str">
            <v>GCTP2041</v>
          </cell>
          <cell r="F1318" t="str">
            <v>LT7(A) - Temporary Supply (28 days &amp; above renewal)</v>
          </cell>
          <cell r="G1318" t="str">
            <v>LIVE</v>
          </cell>
          <cell r="H1318">
            <v>12</v>
          </cell>
          <cell r="I1318" t="str">
            <v>RAMACHANDRA N C S/O CHANDRAYIGOWDA</v>
          </cell>
          <cell r="J1318" t="str">
            <v>NA,THATTEKERE,HULENAHALLI,THATTEKERE,NA</v>
          </cell>
          <cell r="K1318" t="str">
            <v>HULENAHALLI</v>
          </cell>
          <cell r="L1318">
            <v>2</v>
          </cell>
        </row>
        <row r="1319">
          <cell r="E1319" t="str">
            <v>MHTP163</v>
          </cell>
          <cell r="F1319" t="str">
            <v>LT7(A) - Temporary Supply (28 days &amp; above renewal)</v>
          </cell>
          <cell r="G1319" t="str">
            <v>LIVE</v>
          </cell>
          <cell r="H1319">
            <v>5</v>
          </cell>
          <cell r="I1319" t="str">
            <v>A TC TELECOM INFRASTRUCTURE PVT LTD A TC TELECOM INFRASTRUCTURE PVT LTD</v>
          </cell>
          <cell r="J1319" t="str">
            <v>0,CHIKKA BASAVANAHALLI,CHIKKA BASAVANAHALLI,CHIKKA BASAVANAHALLI,CHIKKA BASAVANAHALLI</v>
          </cell>
          <cell r="K1319" t="str">
            <v>CHIKKA BASAVANAHALLI</v>
          </cell>
          <cell r="L1319">
            <v>5</v>
          </cell>
        </row>
        <row r="1320">
          <cell r="E1320" t="str">
            <v>MHTP162</v>
          </cell>
          <cell r="F1320" t="str">
            <v>LT7(A) - Temporary Supply (28 days &amp; above renewal)</v>
          </cell>
          <cell r="G1320" t="str">
            <v>LIVE</v>
          </cell>
          <cell r="H1320">
            <v>6</v>
          </cell>
          <cell r="I1320" t="str">
            <v>MAHESHA PUTTEGOWDA</v>
          </cell>
          <cell r="J1320" t="str">
            <v>0,KANACHANAHALLI,0,KANACHANAHALLI,0</v>
          </cell>
          <cell r="K1320" t="str">
            <v>0</v>
          </cell>
          <cell r="L1320">
            <v>2</v>
          </cell>
        </row>
        <row r="1321">
          <cell r="E1321" t="str">
            <v>GCTP2043</v>
          </cell>
          <cell r="F1321" t="str">
            <v>LT7(A) - Temporary Supply (28 days &amp; above renewal)</v>
          </cell>
          <cell r="G1321" t="str">
            <v>LIVE</v>
          </cell>
          <cell r="H1321">
            <v>8</v>
          </cell>
          <cell r="I1321" t="str">
            <v>PARVATHAMMA W/O KAALEGOWDA</v>
          </cell>
          <cell r="J1321" t="str">
            <v>0,BOMMANAYAKANAHALLY,BOMMANAYAKANAHALLY,BOMMANAYAKANAHALLY,CHANNAPATTANA</v>
          </cell>
          <cell r="K1321" t="str">
            <v>BOMMANAYAKANAHALLY</v>
          </cell>
          <cell r="L1321">
            <v>2</v>
          </cell>
        </row>
        <row r="1322">
          <cell r="E1322" t="str">
            <v>GCTP2048</v>
          </cell>
          <cell r="F1322" t="str">
            <v>LT7(A) - Temporary Supply (28 days &amp; above renewal)</v>
          </cell>
          <cell r="G1322" t="str">
            <v>LIVE</v>
          </cell>
          <cell r="H1322">
            <v>9</v>
          </cell>
          <cell r="I1322" t="str">
            <v>K S BANUPRAKASH S/O SHIVE GOWDA</v>
          </cell>
          <cell r="J1322" t="str">
            <v>0,BOMMANAYAKANAHALLI,BOMMANAYAKANAHALLI,BOMMANAYAKANAHALLI,BOMMANAYAKANAHALLI</v>
          </cell>
          <cell r="K1322" t="str">
            <v>BOMMANAYAKANAHALLI</v>
          </cell>
          <cell r="L1322">
            <v>2</v>
          </cell>
        </row>
        <row r="1323">
          <cell r="E1323" t="str">
            <v>GCTP2054</v>
          </cell>
          <cell r="F1323" t="str">
            <v>LT7(A) - Temporary Supply (28 days &amp; above renewal)</v>
          </cell>
          <cell r="G1323" t="str">
            <v>LIVE</v>
          </cell>
          <cell r="H1323">
            <v>5</v>
          </cell>
          <cell r="I1323" t="str">
            <v>VIKRAM TRADERS VIKRAM TRADERS</v>
          </cell>
          <cell r="J1323" t="str">
            <v>NA,KIADB,KIADB,KIADB,NA</v>
          </cell>
          <cell r="K1323" t="str">
            <v>KIADB</v>
          </cell>
          <cell r="L1323">
            <v>8</v>
          </cell>
        </row>
        <row r="1324">
          <cell r="E1324" t="str">
            <v>GCTP2056</v>
          </cell>
          <cell r="F1324" t="str">
            <v>LT7(A) - Temporary Supply (28 days &amp; above renewal)</v>
          </cell>
          <cell r="G1324" t="str">
            <v>LIVE</v>
          </cell>
          <cell r="H1324">
            <v>4</v>
          </cell>
          <cell r="I1324" t="str">
            <v>RENUKA B R W/O PUTTASWAMY</v>
          </cell>
          <cell r="J1324" t="str">
            <v>NA,M HOSAKOPPALU,M HOSAKOPPALU,M HOSAKOPPALU,NA</v>
          </cell>
          <cell r="K1324" t="str">
            <v>M HOSAKOPPALU</v>
          </cell>
          <cell r="L1324">
            <v>2</v>
          </cell>
        </row>
        <row r="1325">
          <cell r="E1325" t="str">
            <v>HVTP2061</v>
          </cell>
          <cell r="F1325" t="str">
            <v>LT7(A) - Temporary Supply (28 days &amp; above renewal)</v>
          </cell>
          <cell r="G1325" t="str">
            <v>LIVE</v>
          </cell>
          <cell r="H1325">
            <v>12</v>
          </cell>
          <cell r="I1325" t="str">
            <v>ANITHA W/O PRAKSHA</v>
          </cell>
          <cell r="J1325" t="str">
            <v>NA,THATTEKERE,CHIKKAMADIGANAHALLI,THATTEKERE,NA</v>
          </cell>
          <cell r="K1325" t="str">
            <v>CHIKKAMADIGANAHALLI</v>
          </cell>
          <cell r="L1325">
            <v>2</v>
          </cell>
        </row>
        <row r="1326">
          <cell r="E1326" t="str">
            <v>GCTP2067</v>
          </cell>
          <cell r="F1326" t="str">
            <v>LT7(A) - Temporary Supply (28 days &amp; above renewal)</v>
          </cell>
          <cell r="G1326" t="str">
            <v>LIVE</v>
          </cell>
          <cell r="H1326">
            <v>1</v>
          </cell>
          <cell r="I1326" t="str">
            <v xml:space="preserve">RAJEEV EDUCATIONAL TRUST </v>
          </cell>
          <cell r="J1326" t="str">
            <v>NA,K I A D B AREA H N PURA ROAD HASSAN,K I A D B AREA H N PURA ROAD HASSAN,K I A D B AREA H N PURA ROAD HASSAN,NA</v>
          </cell>
          <cell r="K1326" t="str">
            <v>K I A D B AREA H N PURA ROAD HASSAN</v>
          </cell>
          <cell r="L1326">
            <v>5</v>
          </cell>
        </row>
        <row r="1327">
          <cell r="E1327" t="str">
            <v>GRTP117</v>
          </cell>
          <cell r="F1327" t="str">
            <v>LT7(A) - Temporary Supply (28 days &amp; above renewal)</v>
          </cell>
          <cell r="G1327" t="str">
            <v>LIVE</v>
          </cell>
          <cell r="H1327">
            <v>13</v>
          </cell>
          <cell r="I1327" t="str">
            <v xml:space="preserve">SHREE GRAMADEVATHE KALAMMA DEVI TEMPLE </v>
          </cell>
          <cell r="J1327" t="str">
            <v>0,SEEGUR,SEEGUR,SEEGUR,SEEGUR</v>
          </cell>
          <cell r="K1327" t="str">
            <v>SEEGUR</v>
          </cell>
          <cell r="L1327">
            <v>5</v>
          </cell>
        </row>
        <row r="1328">
          <cell r="E1328" t="str">
            <v>GLTP407</v>
          </cell>
          <cell r="F1328" t="str">
            <v>LT7(A) - Temporary Supply (28 days &amp; above renewal)</v>
          </cell>
          <cell r="G1328" t="str">
            <v>LIVE</v>
          </cell>
          <cell r="H1328">
            <v>5</v>
          </cell>
          <cell r="I1328" t="str">
            <v>SAVITHIRI W/O MOHAN KUMAR</v>
          </cell>
          <cell r="J1328" t="str">
            <v>0,HOOVINAHALLI KAVALU,HOOVINAHALLI KAVALU,HOOVINAHALLI KAVALU,HOOVINAHALLI KAVALU</v>
          </cell>
          <cell r="K1328" t="str">
            <v>HOOVINAHALLI KAVALU</v>
          </cell>
          <cell r="L1328">
            <v>1</v>
          </cell>
        </row>
        <row r="1329">
          <cell r="E1329" t="str">
            <v>GCTP2101</v>
          </cell>
          <cell r="F1329" t="str">
            <v>LT7(A) - Temporary Supply (28 days &amp; above renewal)</v>
          </cell>
          <cell r="G1329" t="str">
            <v>LIVE</v>
          </cell>
          <cell r="H1329">
            <v>8</v>
          </cell>
          <cell r="I1329" t="str">
            <v>JAGANNATHA S/O CHIKKEGOWDA</v>
          </cell>
          <cell r="J1329" t="str">
            <v>NA,CHANNAPATTANA BYPASS ROAD,CHANNAPATTANA BYPASS ROAD,CHANNAPATTANA BYPASS ROAD,NA</v>
          </cell>
          <cell r="K1329" t="str">
            <v>CHANNAPATTANA BYPASS ROAD</v>
          </cell>
          <cell r="L1329">
            <v>2</v>
          </cell>
        </row>
        <row r="1330">
          <cell r="E1330" t="str">
            <v>HNTP2107</v>
          </cell>
          <cell r="F1330" t="str">
            <v>LT7(A) - Temporary Supply (28 days &amp; above renewal)</v>
          </cell>
          <cell r="G1330" t="str">
            <v>LIVE</v>
          </cell>
          <cell r="H1330">
            <v>9</v>
          </cell>
          <cell r="I1330" t="str">
            <v>PN NANJUNDEGOWDA S/O NINGEGOWDA</v>
          </cell>
          <cell r="J1330" t="str">
            <v>NA,NA,PIRUMENAHALLY,NA,NA</v>
          </cell>
          <cell r="K1330" t="str">
            <v>PIRUMENAHALLY</v>
          </cell>
          <cell r="L1330">
            <v>1</v>
          </cell>
        </row>
        <row r="1331">
          <cell r="E1331" t="str">
            <v>GCTP2113</v>
          </cell>
          <cell r="F1331" t="str">
            <v>LT7(A) - Temporary Supply (28 days &amp; above renewal)</v>
          </cell>
          <cell r="G1331" t="str">
            <v>LIVE</v>
          </cell>
          <cell r="H1331">
            <v>8</v>
          </cell>
          <cell r="I1331" t="str">
            <v>PUSHPA W/O BETTA SHETTY</v>
          </cell>
          <cell r="J1331" t="str">
            <v>0,THATTEKERE,BITTAGODANAHALLY,THATTEKERE,BITTAGODANAHALLY</v>
          </cell>
          <cell r="K1331" t="str">
            <v>BITTAGODANAHALLY</v>
          </cell>
          <cell r="L1331">
            <v>2</v>
          </cell>
        </row>
        <row r="1332">
          <cell r="E1332" t="str">
            <v>GCTP2114</v>
          </cell>
          <cell r="F1332" t="str">
            <v>LT7(A) - Temporary Supply (28 days &amp; above renewal)</v>
          </cell>
          <cell r="G1332" t="str">
            <v>LIVE</v>
          </cell>
          <cell r="H1332">
            <v>8</v>
          </cell>
          <cell r="I1332" t="str">
            <v>SAROJA W/O VENKATESH</v>
          </cell>
          <cell r="J1332" t="str">
            <v>0,HANUMANTHAPURA,NAGATHAVALLY,HANUMANTHAPURA,NAGATHAVALLY</v>
          </cell>
          <cell r="K1332" t="str">
            <v>NAGATHAVALLY</v>
          </cell>
          <cell r="L1332">
            <v>2</v>
          </cell>
        </row>
        <row r="1333">
          <cell r="E1333" t="str">
            <v>GLTP406</v>
          </cell>
          <cell r="F1333" t="str">
            <v>LT7(A) - Temporary Supply (28 days &amp; above renewal)</v>
          </cell>
          <cell r="G1333" t="str">
            <v>LIVE</v>
          </cell>
          <cell r="H1333">
            <v>8</v>
          </cell>
          <cell r="I1333" t="str">
            <v>PRAKASHA S/O RANGE GOWDA</v>
          </cell>
          <cell r="J1333" t="str">
            <v>NA,MANACHANAHALLI,GUDDENAHALLI,MANACHANAHALLI,NA</v>
          </cell>
          <cell r="K1333" t="str">
            <v>GUDDENAHALLI</v>
          </cell>
          <cell r="L1333">
            <v>1</v>
          </cell>
        </row>
        <row r="1334">
          <cell r="E1334" t="str">
            <v>GLTP417</v>
          </cell>
          <cell r="F1334" t="str">
            <v>LT7(A) - Temporary Supply (28 days &amp; above renewal)</v>
          </cell>
          <cell r="G1334" t="str">
            <v>LIVE</v>
          </cell>
          <cell r="H1334">
            <v>5</v>
          </cell>
          <cell r="I1334" t="str">
            <v>B B SHIVANNA S/O BOREGOWDA</v>
          </cell>
          <cell r="J1334" t="str">
            <v>NA,ASHOKANAGARA,ASHOKANAGARA,ASHOKANAGARA,NA</v>
          </cell>
          <cell r="K1334" t="str">
            <v>ASHOKANAGARA</v>
          </cell>
          <cell r="L1334">
            <v>2</v>
          </cell>
        </row>
        <row r="1335">
          <cell r="E1335" t="str">
            <v>GCTP2125</v>
          </cell>
          <cell r="F1335" t="str">
            <v>LT7(A) - Temporary Supply (28 days &amp; above renewal)</v>
          </cell>
          <cell r="G1335" t="str">
            <v>LIVE</v>
          </cell>
          <cell r="H1335">
            <v>9</v>
          </cell>
          <cell r="I1335" t="str">
            <v>VEENA KR C/O LATE BABU PRASAD</v>
          </cell>
          <cell r="J1335" t="str">
            <v>0,K. HOSAKOPPALU,GHANDHI NIAGARA,K. HOSAKOPPALU,CHANNAPATTANA</v>
          </cell>
          <cell r="K1335" t="str">
            <v>GHANDHI NIAGARA</v>
          </cell>
          <cell r="L1335">
            <v>2</v>
          </cell>
        </row>
        <row r="1336">
          <cell r="E1336" t="str">
            <v>GLTP418</v>
          </cell>
          <cell r="F1336" t="str">
            <v>LT7(A) - Temporary Supply (28 days &amp; above renewal)</v>
          </cell>
          <cell r="G1336" t="str">
            <v>LIVE</v>
          </cell>
          <cell r="H1336">
            <v>8</v>
          </cell>
          <cell r="I1336" t="str">
            <v>H D HARSHA S/O H R DODDAIAH</v>
          </cell>
          <cell r="J1336" t="str">
            <v>0,BASAWESHVARANAGARA,BASAWESHVARANAGARA,BASAWESHVARANAGARA,BASAWESHVARANAGARA</v>
          </cell>
          <cell r="K1336" t="str">
            <v>BASAWESHVARANAGARA</v>
          </cell>
          <cell r="L1336">
            <v>3</v>
          </cell>
        </row>
        <row r="1337">
          <cell r="E1337" t="str">
            <v>HNTP2137</v>
          </cell>
          <cell r="F1337" t="str">
            <v>LT7(A) - Temporary Supply (28 days &amp; above renewal)</v>
          </cell>
          <cell r="G1337" t="str">
            <v>LIVE</v>
          </cell>
          <cell r="H1337">
            <v>10</v>
          </cell>
          <cell r="I1337" t="str">
            <v>NAYEEMA KHANUM W/O JAMRUD KHAN</v>
          </cell>
          <cell r="J1337" t="str">
            <v>NA,HANUMANTHAPURA,HANUMANTHAPURA,HANUMANTHAPURA,NA</v>
          </cell>
          <cell r="K1337" t="str">
            <v>HANUMANTHAPURA</v>
          </cell>
          <cell r="L1337">
            <v>2</v>
          </cell>
        </row>
        <row r="1338">
          <cell r="E1338" t="str">
            <v>GCTP2141</v>
          </cell>
          <cell r="F1338" t="str">
            <v>LT7(A) - Temporary Supply (28 days &amp; above renewal)</v>
          </cell>
          <cell r="G1338" t="str">
            <v>LIVE</v>
          </cell>
          <cell r="H1338">
            <v>8</v>
          </cell>
          <cell r="I1338" t="str">
            <v>PARVATHAMMA W/O K T LAKKEGOWDA</v>
          </cell>
          <cell r="J1338" t="str">
            <v>NA,CHANNAPATTANA,CHANNAPATTANA,CHANNAPATTANA,NA</v>
          </cell>
          <cell r="K1338" t="str">
            <v>CHANNAPATTANA</v>
          </cell>
          <cell r="L1338">
            <v>2</v>
          </cell>
        </row>
        <row r="1339">
          <cell r="E1339" t="str">
            <v>GCTP2145</v>
          </cell>
          <cell r="F1339" t="str">
            <v>LT7(A) - Temporary Supply (28 days &amp; above renewal)</v>
          </cell>
          <cell r="G1339" t="str">
            <v>LIVE</v>
          </cell>
          <cell r="H1339">
            <v>4</v>
          </cell>
          <cell r="I1339" t="str">
            <v>CHANDRASHEKAR H S S/O HUCHHEGOWDA</v>
          </cell>
          <cell r="J1339" t="str">
            <v>NA,CHANNAPATTANA,DEVAMMA BADAVANE CHANNAPATTANA,CHANNAPATTANA,NA</v>
          </cell>
          <cell r="K1339" t="str">
            <v>DEVAMMA BADAVANE CHANNAPATTANA</v>
          </cell>
          <cell r="L1339">
            <v>1</v>
          </cell>
        </row>
        <row r="1340">
          <cell r="E1340" t="str">
            <v>GCTP2146</v>
          </cell>
          <cell r="F1340" t="str">
            <v>LT7(A) - Temporary Supply (28 days &amp; above renewal)</v>
          </cell>
          <cell r="G1340" t="str">
            <v>LIVE</v>
          </cell>
          <cell r="H1340">
            <v>8</v>
          </cell>
          <cell r="I1340" t="str">
            <v>B S YOGAMANI W/O A K MANJUNATHA</v>
          </cell>
          <cell r="J1340" t="str">
            <v>NA,CHANNAPATTANA,BANASHANKARI LEOUT,CHANNAPATTANA,NA</v>
          </cell>
          <cell r="K1340" t="str">
            <v>BANASHANKARI LEOUT</v>
          </cell>
          <cell r="L1340">
            <v>2</v>
          </cell>
        </row>
        <row r="1341">
          <cell r="E1341" t="str">
            <v>GCTP2147</v>
          </cell>
          <cell r="F1341" t="str">
            <v>LT7(A) - Temporary Supply (28 days &amp; above renewal)</v>
          </cell>
          <cell r="G1341" t="str">
            <v>LIVE</v>
          </cell>
          <cell r="H1341">
            <v>8</v>
          </cell>
          <cell r="I1341" t="str">
            <v>SWAROOP HP S/O PRAKASHA HS</v>
          </cell>
          <cell r="J1341" t="str">
            <v>NA,KIADB,KIADB,KIADB,NA</v>
          </cell>
          <cell r="K1341" t="str">
            <v>KIADB</v>
          </cell>
          <cell r="L1341">
            <v>2</v>
          </cell>
        </row>
        <row r="1342">
          <cell r="E1342" t="str">
            <v>GLTP424</v>
          </cell>
          <cell r="F1342" t="str">
            <v>LT7(A) - Temporary Supply (28 days &amp; above renewal)</v>
          </cell>
          <cell r="G1342" t="str">
            <v>LIVE</v>
          </cell>
          <cell r="H1342">
            <v>12</v>
          </cell>
          <cell r="I1342" t="str">
            <v>C MAHESH S/O CHANNEGOWDA</v>
          </cell>
          <cell r="J1342" t="str">
            <v>NA,KORAHALLI,KORAHALLI,KORAHALLI,NA</v>
          </cell>
          <cell r="K1342" t="str">
            <v>KORAHALLI</v>
          </cell>
          <cell r="L1342">
            <v>2</v>
          </cell>
        </row>
        <row r="1343">
          <cell r="E1343" t="str">
            <v>GCTP2162</v>
          </cell>
          <cell r="F1343" t="str">
            <v>LT7(A) - Temporary Supply (28 days &amp; above renewal)</v>
          </cell>
          <cell r="G1343" t="str">
            <v>LIVE</v>
          </cell>
          <cell r="H1343">
            <v>9</v>
          </cell>
          <cell r="I1343" t="str">
            <v>MANJEGOWDA S/O LATE ANNEGOWDA</v>
          </cell>
          <cell r="J1343" t="str">
            <v>NA,NA,CHANNAPATANA,NA,NA</v>
          </cell>
          <cell r="K1343" t="str">
            <v>CHANNAPATANA</v>
          </cell>
          <cell r="L1343">
            <v>1</v>
          </cell>
        </row>
        <row r="1344">
          <cell r="E1344" t="str">
            <v>GCTP2166</v>
          </cell>
          <cell r="F1344" t="str">
            <v>LT7(A) - Temporary Supply (28 days &amp; above renewal)</v>
          </cell>
          <cell r="G1344" t="str">
            <v>LIVE</v>
          </cell>
          <cell r="H1344">
            <v>8</v>
          </cell>
          <cell r="I1344" t="str">
            <v>POORNIMA A C W/O MOHAN T S</v>
          </cell>
          <cell r="J1344" t="str">
            <v>NA,CHANNAPATTANA,CHANNAPATTANA,CHANNAPATTANA,NA</v>
          </cell>
          <cell r="K1344" t="str">
            <v>CHANNAPATTANA</v>
          </cell>
          <cell r="L1344">
            <v>2</v>
          </cell>
        </row>
        <row r="1345">
          <cell r="E1345" t="str">
            <v>GCTP2160</v>
          </cell>
          <cell r="F1345" t="str">
            <v>LT7(A) - Temporary Supply (28 days &amp; above renewal)</v>
          </cell>
          <cell r="G1345" t="str">
            <v>LIVE</v>
          </cell>
          <cell r="H1345">
            <v>8</v>
          </cell>
          <cell r="I1345" t="str">
            <v>J C RAMESHA S/O LATE CHEKKEGOWDA</v>
          </cell>
          <cell r="J1345" t="str">
            <v>NA,CHANNAPATTANA,DEVANGA BADAVANE CHANNAPATTANA,CHANNAPATTANA,NA</v>
          </cell>
          <cell r="K1345" t="str">
            <v>DEVANGA BADAVANE CHANNAPATTANA</v>
          </cell>
          <cell r="L1345">
            <v>1</v>
          </cell>
        </row>
        <row r="1346">
          <cell r="E1346" t="str">
            <v>GLTP428</v>
          </cell>
          <cell r="F1346" t="str">
            <v>LT7(A) - Temporary Supply (28 days &amp; above renewal)</v>
          </cell>
          <cell r="G1346" t="str">
            <v>LIVE</v>
          </cell>
          <cell r="H1346">
            <v>8</v>
          </cell>
          <cell r="I1346" t="str">
            <v>NAGENDRA H K S/O KRISHNEGOWDA H P</v>
          </cell>
          <cell r="J1346" t="str">
            <v>NA,DEVARAYAPATTANA,DEVARAYAPATTANA,DEVARAYAPATTANA,NA</v>
          </cell>
          <cell r="K1346" t="str">
            <v>DEVARAYAPATTANA</v>
          </cell>
          <cell r="L1346">
            <v>2</v>
          </cell>
        </row>
        <row r="1347">
          <cell r="E1347" t="str">
            <v>GCTP2172</v>
          </cell>
          <cell r="F1347" t="str">
            <v>LT7(A) - Temporary Supply (28 days &amp; above renewal)</v>
          </cell>
          <cell r="G1347" t="str">
            <v>LIVE</v>
          </cell>
          <cell r="H1347">
            <v>9</v>
          </cell>
          <cell r="I1347" t="str">
            <v>RAAMEGOWDA S/O LATE PUTTEGOWDA</v>
          </cell>
          <cell r="J1347" t="str">
            <v>0,CHANNAPATTANA,BOMMANYAKANAHALLY,CHANNAPATTANA,BOMMANYAKANAHALLY</v>
          </cell>
          <cell r="K1347" t="str">
            <v>BOMMANYAKANAHALLY</v>
          </cell>
          <cell r="L1347">
            <v>2</v>
          </cell>
        </row>
        <row r="1348">
          <cell r="E1348" t="str">
            <v>GCTP2173</v>
          </cell>
          <cell r="F1348" t="str">
            <v>LT7(A) - Temporary Supply (28 days &amp; above renewal)</v>
          </cell>
          <cell r="G1348" t="str">
            <v>LIVE</v>
          </cell>
          <cell r="H1348">
            <v>4</v>
          </cell>
          <cell r="I1348" t="str">
            <v>CHARITHA H G W/O SATHISH G</v>
          </cell>
          <cell r="J1348" t="str">
            <v>NA,CST ,BOMMANAYAKANAHALLI,CST ,NA</v>
          </cell>
          <cell r="K1348" t="str">
            <v>BOMMANAYAKANAHALLI</v>
          </cell>
          <cell r="L1348">
            <v>2</v>
          </cell>
        </row>
        <row r="1349">
          <cell r="E1349" t="str">
            <v>GCTP2174</v>
          </cell>
          <cell r="F1349" t="str">
            <v>LT7(A) - Temporary Supply (28 days &amp; above renewal)</v>
          </cell>
          <cell r="G1349" t="str">
            <v>LIVE</v>
          </cell>
          <cell r="H1349">
            <v>8</v>
          </cell>
          <cell r="I1349" t="str">
            <v>JAYALAKSHMI W/O RANGEGOWDA</v>
          </cell>
          <cell r="J1349" t="str">
            <v>NA,NA,CHANNAPATANA,NA,NA</v>
          </cell>
          <cell r="K1349" t="str">
            <v>CHANNAPATANA</v>
          </cell>
          <cell r="L1349">
            <v>2</v>
          </cell>
        </row>
        <row r="1350">
          <cell r="E1350" t="str">
            <v>GCTP2176</v>
          </cell>
          <cell r="F1350" t="str">
            <v>LT7(A) - Temporary Supply (28 days &amp; above renewal)</v>
          </cell>
          <cell r="G1350" t="str">
            <v>LIVE</v>
          </cell>
          <cell r="H1350">
            <v>10</v>
          </cell>
          <cell r="I1350" t="str">
            <v>K G YOGISH S/O JAVAREGOWDA</v>
          </cell>
          <cell r="J1350" t="str">
            <v>NA,K HOSAKOPPALU,K HOSAKOPPALU,K HOSAKOPPALU,NA</v>
          </cell>
          <cell r="K1350" t="str">
            <v>K HOSAKOPPALU</v>
          </cell>
          <cell r="L1350">
            <v>2</v>
          </cell>
        </row>
        <row r="1351">
          <cell r="E1351" t="str">
            <v>GLTP433</v>
          </cell>
          <cell r="F1351" t="str">
            <v>LT7(A) - Temporary Supply (28 days &amp; above renewal)</v>
          </cell>
          <cell r="G1351" t="str">
            <v>LIVE</v>
          </cell>
          <cell r="H1351">
            <v>11</v>
          </cell>
          <cell r="I1351" t="str">
            <v>HARSHITHA K W/O KUMAR</v>
          </cell>
          <cell r="J1351" t="str">
            <v>0,HOOVINAHALLI KAVALU,HOOVINAKALLI KAVALU,HOOVINAHALLI KAVALU,HOOVINAHALLI KAVALU</v>
          </cell>
          <cell r="K1351" t="str">
            <v>HOOVINAKALLI KAVALU</v>
          </cell>
          <cell r="L1351">
            <v>1</v>
          </cell>
        </row>
        <row r="1352">
          <cell r="E1352" t="str">
            <v>GLTP435</v>
          </cell>
          <cell r="F1352" t="str">
            <v>LT7(A) - Temporary Supply (28 days &amp; above renewal)</v>
          </cell>
          <cell r="G1352" t="str">
            <v>LIVE</v>
          </cell>
          <cell r="H1352">
            <v>6</v>
          </cell>
          <cell r="I1352" t="str">
            <v>AKSHATHA W/O GIRISH D S</v>
          </cell>
          <cell r="J1352" t="str">
            <v>0,ASHOKANAGARA,ASHOKANAGARA,ASHOKANAGARA,ASHOKANAGARA</v>
          </cell>
          <cell r="K1352" t="str">
            <v>ASHOKANAGARA</v>
          </cell>
          <cell r="L1352">
            <v>2</v>
          </cell>
        </row>
        <row r="1353">
          <cell r="E1353" t="str">
            <v>HNTP2186</v>
          </cell>
          <cell r="F1353" t="str">
            <v>LT7(A) - Temporary Supply (28 days &amp; above renewal)</v>
          </cell>
          <cell r="G1353" t="str">
            <v>LIVE</v>
          </cell>
          <cell r="H1353">
            <v>10</v>
          </cell>
          <cell r="I1353" t="str">
            <v>DEVAMMA W/O LATE THIMMAIAH</v>
          </cell>
          <cell r="J1353" t="str">
            <v>NA,KABBINAHALLI,KABBINAHALLI,KABBINAHALLI,NA</v>
          </cell>
          <cell r="K1353" t="str">
            <v>KABBINAHALLI</v>
          </cell>
          <cell r="L1353">
            <v>1</v>
          </cell>
        </row>
        <row r="1354">
          <cell r="E1354" t="str">
            <v>GCTP2195</v>
          </cell>
          <cell r="F1354" t="str">
            <v>LT7(A) - Temporary Supply (28 days &amp; above renewal)</v>
          </cell>
          <cell r="G1354" t="str">
            <v>LIVE</v>
          </cell>
          <cell r="H1354">
            <v>6</v>
          </cell>
          <cell r="I1354" t="str">
            <v>RAVISHA S/O SANNEGOWDA</v>
          </cell>
          <cell r="J1354" t="str">
            <v>NA,BOMMANAYAKANAHALLY,BOMMANAYAKANAHALLY,BOMMANAYAKANAHALLY,NA</v>
          </cell>
          <cell r="K1354" t="str">
            <v>BOMMANAYAKANAHALLY</v>
          </cell>
          <cell r="L1354">
            <v>1</v>
          </cell>
        </row>
        <row r="1355">
          <cell r="E1355" t="str">
            <v>GCTP2190</v>
          </cell>
          <cell r="F1355" t="str">
            <v>LT7(A) - Temporary Supply (28 days &amp; above renewal)</v>
          </cell>
          <cell r="G1355" t="str">
            <v>LIVE</v>
          </cell>
          <cell r="H1355">
            <v>8</v>
          </cell>
          <cell r="I1355" t="str">
            <v>HM KUMARSWAMY S/O MALIGEGOWDA</v>
          </cell>
          <cell r="J1355" t="str">
            <v>NA,CHANNAPATNA,CHANNAPATNA,CHANNAPATNA,NA</v>
          </cell>
          <cell r="K1355" t="str">
            <v>CHANNAPATNA</v>
          </cell>
          <cell r="L1355">
            <v>2</v>
          </cell>
        </row>
        <row r="1356">
          <cell r="E1356" t="str">
            <v>KNTP2201</v>
          </cell>
          <cell r="F1356" t="str">
            <v>LT7(A) - Temporary Supply (28 days &amp; above renewal)</v>
          </cell>
          <cell r="G1356" t="str">
            <v>LIVE</v>
          </cell>
          <cell r="H1356">
            <v>15</v>
          </cell>
          <cell r="I1356" t="str">
            <v>RAJAMANI W/O JAVAREGOWDA</v>
          </cell>
          <cell r="J1356" t="str">
            <v>NA,NA,DEVARAYAPATNA,NA,NA</v>
          </cell>
          <cell r="K1356" t="str">
            <v>DEVARAYAPATNA</v>
          </cell>
          <cell r="L1356">
            <v>2</v>
          </cell>
        </row>
        <row r="1357">
          <cell r="E1357" t="str">
            <v>KNTP2200</v>
          </cell>
          <cell r="F1357" t="str">
            <v>LT7(A) - Temporary Supply (28 days &amp; above renewal)</v>
          </cell>
          <cell r="G1357" t="str">
            <v>LIVE</v>
          </cell>
          <cell r="H1357">
            <v>5</v>
          </cell>
          <cell r="I1357" t="str">
            <v>PRAKASHA M K S/O KARI GOWDA</v>
          </cell>
          <cell r="J1357" t="str">
            <v>0,MUDDANAHALLI,MUDDANAHALLI,MUDDANAHALLI,MUDDANAHALLI</v>
          </cell>
          <cell r="K1357" t="str">
            <v>MUDDANAHALLI</v>
          </cell>
          <cell r="L1357">
            <v>2</v>
          </cell>
        </row>
        <row r="1358">
          <cell r="E1358" t="str">
            <v>GCTP2203</v>
          </cell>
          <cell r="F1358" t="str">
            <v>LT7(A) - Temporary Supply (28 days &amp; above renewal)</v>
          </cell>
          <cell r="G1358" t="str">
            <v>LIVE</v>
          </cell>
          <cell r="H1358">
            <v>5</v>
          </cell>
          <cell r="I1358" t="str">
            <v>ULLAS A R S/O RAMEGOWDA</v>
          </cell>
          <cell r="J1358" t="str">
            <v>NA,HOSAKOPPALU,M HOSAKOPPLU,HOSAKOPPALU,NA</v>
          </cell>
          <cell r="K1358" t="str">
            <v>M HOSAKOPPLU</v>
          </cell>
          <cell r="L1358">
            <v>2</v>
          </cell>
        </row>
        <row r="1359">
          <cell r="E1359" t="str">
            <v>GCTP2204</v>
          </cell>
          <cell r="F1359" t="str">
            <v>LT7(A) - Temporary Supply (28 days &amp; above renewal)</v>
          </cell>
          <cell r="G1359" t="str">
            <v>LIVE</v>
          </cell>
          <cell r="H1359">
            <v>8</v>
          </cell>
          <cell r="I1359" t="str">
            <v xml:space="preserve">THERMOSYSTEMS PVT LTD </v>
          </cell>
          <cell r="J1359" t="str">
            <v>NA,CHANNAPATTANA,GOUTAM KUNDU CONST MGR GAS LTD HPCL MAIN ROAD ,CHANNAPATTANA,NA</v>
          </cell>
          <cell r="K1359" t="str">
            <v xml:space="preserve">GOUTAM KUNDU CONST MGR GAS LTD HPCL MAIN ROAD </v>
          </cell>
          <cell r="L1359">
            <v>17</v>
          </cell>
        </row>
        <row r="1360">
          <cell r="E1360" t="str">
            <v>GCTP2211</v>
          </cell>
          <cell r="F1360" t="str">
            <v>LT7(A) - Temporary Supply (28 days &amp; above renewal)</v>
          </cell>
          <cell r="G1360" t="str">
            <v>LIVE</v>
          </cell>
          <cell r="H1360">
            <v>4</v>
          </cell>
          <cell r="I1360" t="str">
            <v>MANJUNATHA S/O HANUMEGOWDA</v>
          </cell>
          <cell r="J1360" t="str">
            <v>NA,BOMMANAYAKANAHALLY,BOMMANAYAKANAHALLY,BOMMANAYAKANAHALLY,NA</v>
          </cell>
          <cell r="K1360" t="str">
            <v>BOMMANAYAKANAHALLY</v>
          </cell>
          <cell r="L1360">
            <v>1</v>
          </cell>
        </row>
        <row r="1361">
          <cell r="E1361" t="str">
            <v>DMTP2212</v>
          </cell>
          <cell r="F1361" t="str">
            <v>LT7(A) - Temporary Supply (28 days &amp; above renewal)</v>
          </cell>
          <cell r="G1361" t="str">
            <v>LIVE</v>
          </cell>
          <cell r="H1361">
            <v>8</v>
          </cell>
          <cell r="I1361" t="str">
            <v>SIDDEGOWDA S/O SAMBEGOWDA</v>
          </cell>
          <cell r="J1361" t="str">
            <v>NA,NA,DEVARAYAPATNA,NA,NA</v>
          </cell>
          <cell r="K1361" t="str">
            <v>DEVARAYAPATNA</v>
          </cell>
          <cell r="L1361">
            <v>2</v>
          </cell>
        </row>
        <row r="1362">
          <cell r="E1362" t="str">
            <v>GCTP2215</v>
          </cell>
          <cell r="F1362" t="str">
            <v>LT7(A) - Temporary Supply (28 days &amp; above renewal)</v>
          </cell>
          <cell r="G1362" t="str">
            <v>LIVE</v>
          </cell>
          <cell r="H1362">
            <v>10</v>
          </cell>
          <cell r="I1362" t="str">
            <v>YOGAIAH N H S/O LATE HALAGAIAH</v>
          </cell>
          <cell r="J1362" t="str">
            <v>NA,BOMMANAYAKANAHALLY,BOMMANAYAKANAHALLY,BOMMANAYAKANAHALLY,NA</v>
          </cell>
          <cell r="K1362" t="str">
            <v>BOMMANAYAKANAHALLY</v>
          </cell>
          <cell r="L1362">
            <v>2</v>
          </cell>
        </row>
        <row r="1363">
          <cell r="E1363" t="str">
            <v>GCTP2216</v>
          </cell>
          <cell r="F1363" t="str">
            <v>LT7(A) - Temporary Supply (28 days &amp; above renewal)</v>
          </cell>
          <cell r="G1363" t="str">
            <v>LIVE</v>
          </cell>
          <cell r="H1363">
            <v>8</v>
          </cell>
          <cell r="I1363" t="str">
            <v>KRISHNA G K GIRI GOWDA</v>
          </cell>
          <cell r="J1363" t="str">
            <v>0,BANASHANKARI LAYOUT,BANASHANKARI LAYOUT GORUR ROAD,BANASHANKARI LAYOUT,BANASHANKARI LAYOUT</v>
          </cell>
          <cell r="K1363" t="str">
            <v>BANASHANKARI LAYOUT GORUR ROAD</v>
          </cell>
          <cell r="L1363">
            <v>2</v>
          </cell>
        </row>
        <row r="1364">
          <cell r="E1364" t="str">
            <v>MHTP185</v>
          </cell>
          <cell r="F1364" t="str">
            <v>LT7(A) - Temporary Supply (28 days &amp; above renewal)</v>
          </cell>
          <cell r="G1364" t="str">
            <v>LIVE</v>
          </cell>
          <cell r="H1364">
            <v>6</v>
          </cell>
          <cell r="I1364" t="str">
            <v>RATHNAMMA W/O YOGENDRA KUMAR</v>
          </cell>
          <cell r="J1364" t="str">
            <v>NA,KOWSHIKA,KOWSHIKA,KOWSHIKA,NA</v>
          </cell>
          <cell r="K1364" t="str">
            <v>KOWSHIKA</v>
          </cell>
          <cell r="L1364">
            <v>2</v>
          </cell>
        </row>
        <row r="1365">
          <cell r="E1365" t="str">
            <v>HNTP2222</v>
          </cell>
          <cell r="F1365" t="str">
            <v>LT7(A) - Temporary Supply (28 days &amp; above renewal)</v>
          </cell>
          <cell r="G1365" t="str">
            <v>LIVE</v>
          </cell>
          <cell r="H1365">
            <v>10</v>
          </cell>
          <cell r="I1365" t="str">
            <v>H N SHWETHA W/O H E SRINIVAS</v>
          </cell>
          <cell r="J1365" t="str">
            <v>NA,HANUMANTHPURA,HANUMANTHPURA,HANUMANTHPURA,NA</v>
          </cell>
          <cell r="K1365" t="str">
            <v>HANUMANTHPURA</v>
          </cell>
          <cell r="L1365">
            <v>3</v>
          </cell>
        </row>
        <row r="1366">
          <cell r="E1366" t="str">
            <v>GCTP2223</v>
          </cell>
          <cell r="F1366" t="str">
            <v>LT7(A) - Temporary Supply (28 days &amp; above renewal)</v>
          </cell>
          <cell r="G1366" t="str">
            <v>LIVE</v>
          </cell>
          <cell r="H1366">
            <v>8</v>
          </cell>
          <cell r="I1366" t="str">
            <v>SOMEGOWDA KM S/O LATE MUDLAGIRIGOWDA</v>
          </cell>
          <cell r="J1366" t="str">
            <v>NA,CHANNAPATNA,CHANNAPATNA,CHANNAPATNA,NA</v>
          </cell>
          <cell r="K1366" t="str">
            <v>CHANNAPATNA</v>
          </cell>
          <cell r="L1366">
            <v>2</v>
          </cell>
        </row>
        <row r="1367">
          <cell r="E1367" t="str">
            <v>GCTP2225</v>
          </cell>
          <cell r="F1367" t="str">
            <v>LT7(A) - Temporary Supply (28 days &amp; above renewal)</v>
          </cell>
          <cell r="G1367" t="str">
            <v>LIVE</v>
          </cell>
          <cell r="H1367">
            <v>8</v>
          </cell>
          <cell r="I1367" t="str">
            <v xml:space="preserve">B S R INFRATECH INDIA LDT KMF MEGHA DAIRY </v>
          </cell>
          <cell r="J1367" t="str">
            <v>NA,CHANNAPATTANA,K I A D B  HASSAN,CHANNAPATTANA,NA</v>
          </cell>
          <cell r="K1367" t="str">
            <v>K I A D B  HASSAN</v>
          </cell>
          <cell r="L1367">
            <v>10</v>
          </cell>
        </row>
        <row r="1368">
          <cell r="E1368" t="str">
            <v>GCTP2228</v>
          </cell>
          <cell r="F1368" t="str">
            <v>LT7(A) - Temporary Supply (28 days &amp; above renewal)</v>
          </cell>
          <cell r="G1368" t="str">
            <v>LIVE</v>
          </cell>
          <cell r="H1368">
            <v>9</v>
          </cell>
          <cell r="I1368" t="str">
            <v>C K HARISHA S/O KARGOWDA</v>
          </cell>
          <cell r="J1368" t="str">
            <v>NA,BOMMANAYAKANAHALLI,BOMMANAYAKANAHALLI,BOMMANAYAKANAHALLI,NA</v>
          </cell>
          <cell r="K1368" t="str">
            <v>BOMMANAYAKANAHALLI</v>
          </cell>
          <cell r="L1368">
            <v>1</v>
          </cell>
        </row>
        <row r="1369">
          <cell r="E1369" t="str">
            <v>GCTP2229</v>
          </cell>
          <cell r="F1369" t="str">
            <v>LT7(A) - Temporary Supply (28 days &amp; above renewal)</v>
          </cell>
          <cell r="G1369" t="str">
            <v>LIVE</v>
          </cell>
          <cell r="H1369">
            <v>4</v>
          </cell>
          <cell r="I1369" t="str">
            <v>RAVEENDRA S/O S B KRISHNAMURTHY</v>
          </cell>
          <cell r="J1369" t="str">
            <v>NA,CHANNAPATTANA,CHANNAPATTANA,CHANNAPATTANA,NA</v>
          </cell>
          <cell r="K1369" t="str">
            <v>CHANNAPATTANA</v>
          </cell>
          <cell r="L1369">
            <v>2</v>
          </cell>
        </row>
        <row r="1370">
          <cell r="E1370" t="str">
            <v>GCTP2241</v>
          </cell>
          <cell r="F1370" t="str">
            <v>LT7(A) - Temporary Supply (28 days &amp; above renewal)</v>
          </cell>
          <cell r="G1370" t="str">
            <v>LIVE</v>
          </cell>
          <cell r="H1370">
            <v>9</v>
          </cell>
          <cell r="I1370" t="str">
            <v>MANI U ANUSUYA W/O DEVARAJU</v>
          </cell>
          <cell r="J1370" t="str">
            <v>NA,NA,BOMMANAYAKANAHALLY,NA,NA</v>
          </cell>
          <cell r="K1370" t="str">
            <v>BOMMANAYAKANAHALLY</v>
          </cell>
          <cell r="L1370">
            <v>2</v>
          </cell>
        </row>
        <row r="1371">
          <cell r="E1371" t="str">
            <v>KNTP23</v>
          </cell>
          <cell r="F1371" t="str">
            <v>LT7(A) - Temporary Supply (28 days &amp; above renewal)</v>
          </cell>
          <cell r="G1371" t="str">
            <v>LONG DISS</v>
          </cell>
          <cell r="H1371">
            <v>1</v>
          </cell>
          <cell r="I1371" t="str">
            <v>RAJEGOWDA</v>
          </cell>
          <cell r="J1371" t="str">
            <v>S/O HALEGOWDA,ANCHIHALLY  HASSAN</v>
          </cell>
          <cell r="K1371" t="str">
            <v>ANACHIHALLI</v>
          </cell>
          <cell r="L1371">
            <v>1</v>
          </cell>
        </row>
        <row r="1372">
          <cell r="E1372" t="str">
            <v>GCTP469</v>
          </cell>
          <cell r="F1372" t="str">
            <v>LT7(A) - Temporary Supply (28 days &amp; above renewal)</v>
          </cell>
          <cell r="G1372" t="str">
            <v>LONG DISS</v>
          </cell>
          <cell r="H1372">
            <v>8</v>
          </cell>
          <cell r="I1372" t="str">
            <v>M /S KARANATAKA NUTRACCUTICALA INDIA LMT</v>
          </cell>
          <cell r="J1372" t="str">
            <v>HASSANRURAL2,PLAT NO 101A KIADB H N PURA ROAD HASSAN</v>
          </cell>
          <cell r="K1372" t="str">
            <v>CHANNAPATTANA</v>
          </cell>
          <cell r="L1372">
            <v>30</v>
          </cell>
        </row>
        <row r="1373">
          <cell r="E1373" t="str">
            <v>GCTP473</v>
          </cell>
          <cell r="F1373" t="str">
            <v>LT7(A) - Temporary Supply (28 days &amp; above renewal)</v>
          </cell>
          <cell r="G1373" t="str">
            <v>LONG DISS</v>
          </cell>
          <cell r="H1373">
            <v>3</v>
          </cell>
          <cell r="I1373" t="str">
            <v>RAMAKRISHNA</v>
          </cell>
          <cell r="J1373" t="str">
            <v>S/O HANUME GOWDA,BOMMANAYAKANA HALLY</v>
          </cell>
          <cell r="K1373" t="str">
            <v>BOMMANAYAKANA HALLI BHKL</v>
          </cell>
          <cell r="L1373">
            <v>1</v>
          </cell>
        </row>
        <row r="1374">
          <cell r="E1374" t="str">
            <v>KKGTP19</v>
          </cell>
          <cell r="F1374" t="str">
            <v>LT7(A) - Temporary Supply (28 days &amp; above renewal)</v>
          </cell>
          <cell r="G1374" t="str">
            <v>LONG DISS</v>
          </cell>
          <cell r="H1374">
            <v>8</v>
          </cell>
          <cell r="I1374" t="str">
            <v>MAYLARI SHTTY</v>
          </cell>
          <cell r="J1374" t="str">
            <v>S/O RUNDRA SHTTY,BITTAGOWANA HALLI</v>
          </cell>
          <cell r="K1374" t="str">
            <v>BITTAGOWDANAHALLY</v>
          </cell>
          <cell r="L1374">
            <v>1</v>
          </cell>
        </row>
        <row r="1375">
          <cell r="E1375" t="str">
            <v>GCTP416</v>
          </cell>
          <cell r="F1375" t="str">
            <v>LT7(A) - Temporary Supply (28 days &amp; above renewal)</v>
          </cell>
          <cell r="G1375" t="str">
            <v>LONG DISS</v>
          </cell>
          <cell r="H1375">
            <v>1</v>
          </cell>
          <cell r="I1375" t="str">
            <v>M/S KLENE PAKS LTD</v>
          </cell>
          <cell r="J1375" t="str">
            <v>REGD OFFICE-,KIADB,  HASSAN</v>
          </cell>
          <cell r="K1375" t="str">
            <v>KIADB</v>
          </cell>
          <cell r="L1375">
            <v>0</v>
          </cell>
        </row>
        <row r="1376">
          <cell r="E1376" t="str">
            <v>GCTP442</v>
          </cell>
          <cell r="F1376" t="str">
            <v>LT7(A) - Temporary Supply (28 days &amp; above renewal)</v>
          </cell>
          <cell r="G1376" t="str">
            <v>LONG DISS</v>
          </cell>
          <cell r="H1376">
            <v>8</v>
          </cell>
          <cell r="I1376" t="str">
            <v>RAMESH</v>
          </cell>
          <cell r="J1376" t="str">
            <v>HANUMANTHAPPA,CHANNAPATTANA  HASSAN</v>
          </cell>
          <cell r="K1376" t="str">
            <v>CHANNAPATTANA</v>
          </cell>
          <cell r="L1376">
            <v>1</v>
          </cell>
        </row>
        <row r="1377">
          <cell r="E1377" t="str">
            <v>GCTP441</v>
          </cell>
          <cell r="F1377" t="str">
            <v>LT7(A) - Temporary Supply (28 days &amp; above renewal)</v>
          </cell>
          <cell r="G1377" t="str">
            <v>LONG DISS</v>
          </cell>
          <cell r="H1377">
            <v>8</v>
          </cell>
          <cell r="I1377" t="str">
            <v>HEMAVATHI AGRO &amp; INDUSTRIES</v>
          </cell>
          <cell r="J1377" t="str">
            <v>HASSANRURAL2,KIADB  HASSAN</v>
          </cell>
          <cell r="K1377" t="str">
            <v>KIADB</v>
          </cell>
          <cell r="L1377">
            <v>0</v>
          </cell>
        </row>
        <row r="1378">
          <cell r="E1378" t="str">
            <v>GCTP373</v>
          </cell>
          <cell r="F1378" t="str">
            <v>LT7(A) - Temporary Supply (28 days &amp; above renewal)</v>
          </cell>
          <cell r="G1378" t="str">
            <v>LONG DISS</v>
          </cell>
          <cell r="H1378">
            <v>1</v>
          </cell>
          <cell r="I1378" t="str">
            <v>B S NAGARAJA</v>
          </cell>
          <cell r="J1378" t="str">
            <v>S/O SEETHARAM BATTA,CHANNAPATTANA  HASSAN</v>
          </cell>
          <cell r="K1378" t="str">
            <v>CHANNAPATTANA</v>
          </cell>
          <cell r="L1378">
            <v>1</v>
          </cell>
        </row>
        <row r="1379">
          <cell r="E1379" t="str">
            <v>GCTP507</v>
          </cell>
          <cell r="F1379" t="str">
            <v>LT7(A) - Temporary Supply (28 days &amp; above renewal)</v>
          </cell>
          <cell r="G1379" t="str">
            <v>LONG DISS</v>
          </cell>
          <cell r="H1379">
            <v>3</v>
          </cell>
          <cell r="I1379" t="str">
            <v>C A BASAVE GOWDA</v>
          </cell>
          <cell r="J1379" t="str">
            <v>KALASE GOWDA,CHANNAPATNA</v>
          </cell>
          <cell r="K1379" t="str">
            <v>CHANNAPATTANA</v>
          </cell>
          <cell r="L1379">
            <v>1</v>
          </cell>
        </row>
        <row r="1380">
          <cell r="E1380" t="str">
            <v>GCTP404</v>
          </cell>
          <cell r="F1380" t="str">
            <v>LT7(A) - Temporary Supply (28 days &amp; above renewal)</v>
          </cell>
          <cell r="G1380" t="str">
            <v>LONG DISS</v>
          </cell>
          <cell r="H1380">
            <v>8</v>
          </cell>
          <cell r="I1380" t="str">
            <v>PUTTARAJU</v>
          </cell>
          <cell r="J1380" t="str">
            <v>S/O M P SHIVARUDRAPPA,CHANNAPATTANA  HASSAN</v>
          </cell>
          <cell r="K1380" t="str">
            <v>CHANNAPATTANA</v>
          </cell>
          <cell r="L1380">
            <v>1</v>
          </cell>
        </row>
        <row r="1381">
          <cell r="E1381" t="str">
            <v>GCTP438</v>
          </cell>
          <cell r="F1381" t="str">
            <v>LT7(A) - Temporary Supply (28 days &amp; above renewal)</v>
          </cell>
          <cell r="G1381" t="str">
            <v>LONG DISS</v>
          </cell>
          <cell r="H1381">
            <v>8</v>
          </cell>
          <cell r="I1381" t="str">
            <v>H B RADHA</v>
          </cell>
          <cell r="J1381" t="str">
            <v>W/O ANANDAMURTHY,BOMMANAYAKANAHALLY  HASSAN</v>
          </cell>
          <cell r="K1381" t="str">
            <v>BOMMANAYAKANA HALLI BHKL</v>
          </cell>
          <cell r="L1381">
            <v>1</v>
          </cell>
        </row>
        <row r="1382">
          <cell r="E1382" t="str">
            <v>GCTP174</v>
          </cell>
          <cell r="F1382" t="str">
            <v>LT7(A) - Temporary Supply (28 days &amp; above renewal)</v>
          </cell>
          <cell r="G1382" t="str">
            <v>LONG DISS</v>
          </cell>
          <cell r="H1382">
            <v>1</v>
          </cell>
          <cell r="I1382" t="str">
            <v>VENKATE GOWDA</v>
          </cell>
          <cell r="J1382" t="str">
            <v>CHUNCHE GOWDA,K.HOSAKOPPALU  HASSAN</v>
          </cell>
          <cell r="K1382" t="str">
            <v>K HOSA KOPPALU BHKL</v>
          </cell>
          <cell r="L1382">
            <v>0.23</v>
          </cell>
        </row>
        <row r="1383">
          <cell r="E1383" t="str">
            <v>GCTP275</v>
          </cell>
          <cell r="F1383" t="str">
            <v>LT7(A) - Temporary Supply (28 days &amp; above renewal)</v>
          </cell>
          <cell r="G1383" t="str">
            <v>LONG DISS</v>
          </cell>
          <cell r="H1383">
            <v>1</v>
          </cell>
          <cell r="I1383" t="str">
            <v>RAVI</v>
          </cell>
          <cell r="J1383" t="str">
            <v>LAKKE GOWDA,BOMMANAYAKANA HALLY  HASSAN</v>
          </cell>
          <cell r="K1383" t="str">
            <v>BOMMANAYAKANA HALLI BHKL</v>
          </cell>
          <cell r="L1383">
            <v>1</v>
          </cell>
        </row>
        <row r="1384">
          <cell r="E1384" t="str">
            <v>HNTP4</v>
          </cell>
          <cell r="F1384" t="str">
            <v>LT7(A) - Temporary Supply (28 days &amp; above renewal)</v>
          </cell>
          <cell r="G1384" t="str">
            <v>LONG DISS</v>
          </cell>
          <cell r="H1384">
            <v>1</v>
          </cell>
          <cell r="I1384" t="str">
            <v>RUKMANI</v>
          </cell>
          <cell r="J1384" t="str">
            <v>W/O GANGANAGOWDA,HANUMANTH PURA  HASSAN</v>
          </cell>
          <cell r="K1384" t="str">
            <v>KIADB</v>
          </cell>
          <cell r="L1384">
            <v>1</v>
          </cell>
        </row>
        <row r="1385">
          <cell r="E1385" t="str">
            <v>GCTP221</v>
          </cell>
          <cell r="F1385" t="str">
            <v>LT7(A) - Temporary Supply (28 days &amp; above renewal)</v>
          </cell>
          <cell r="G1385" t="str">
            <v>LONG DISS</v>
          </cell>
          <cell r="H1385">
            <v>1</v>
          </cell>
          <cell r="I1385" t="str">
            <v>NINGE GOWDA</v>
          </cell>
          <cell r="J1385" t="str">
            <v>S/O RANGE GOWDA,CHANNAPATNA  HASSAN</v>
          </cell>
          <cell r="K1385" t="str">
            <v>CHANNAPATTANA</v>
          </cell>
          <cell r="L1385">
            <v>1</v>
          </cell>
        </row>
        <row r="1386">
          <cell r="E1386" t="str">
            <v>GCTP322</v>
          </cell>
          <cell r="F1386" t="str">
            <v>LT7(A) - Temporary Supply (28 days &amp; above renewal)</v>
          </cell>
          <cell r="G1386" t="str">
            <v>LONG DISS</v>
          </cell>
          <cell r="H1386">
            <v>1</v>
          </cell>
          <cell r="I1386" t="str">
            <v>C A GOWDAIAH</v>
          </cell>
          <cell r="J1386" t="str">
            <v>S/O LATE SHIVAPPA GOWDA,BYPASS ROAD  HASSAN</v>
          </cell>
          <cell r="K1386" t="str">
            <v>BYEPAS ROAD</v>
          </cell>
          <cell r="L1386">
            <v>1</v>
          </cell>
        </row>
        <row r="1387">
          <cell r="E1387" t="str">
            <v>GCTP323</v>
          </cell>
          <cell r="F1387" t="str">
            <v>LT7(A) - Temporary Supply (28 days &amp; above renewal)</v>
          </cell>
          <cell r="G1387" t="str">
            <v>LONG DISS</v>
          </cell>
          <cell r="H1387">
            <v>1</v>
          </cell>
          <cell r="I1387" t="str">
            <v>C K SHIVANNA</v>
          </cell>
          <cell r="J1387" t="str">
            <v>S/O C M KENCHEGOWDA,CHANNAPATTANA  HASSAN</v>
          </cell>
          <cell r="K1387" t="str">
            <v>CHANNAPATTANA</v>
          </cell>
          <cell r="L1387">
            <v>1</v>
          </cell>
        </row>
        <row r="1388">
          <cell r="E1388" t="str">
            <v>GCTP285</v>
          </cell>
          <cell r="F1388" t="str">
            <v>LT7(A) - Temporary Supply (28 days &amp; above renewal)</v>
          </cell>
          <cell r="G1388" t="str">
            <v>LONG DISS</v>
          </cell>
          <cell r="H1388">
            <v>1</v>
          </cell>
          <cell r="I1388" t="str">
            <v>B N KAVITHA</v>
          </cell>
          <cell r="J1388" t="str">
            <v>W/O RANGA SWAMY,BOMMANAYAKANA HALLY  HASSAN</v>
          </cell>
          <cell r="K1388" t="str">
            <v>BOMMANAYAKANA HALLI BHKL</v>
          </cell>
          <cell r="L1388">
            <v>1</v>
          </cell>
        </row>
        <row r="1389">
          <cell r="E1389" t="str">
            <v>GCTP464</v>
          </cell>
          <cell r="F1389" t="str">
            <v>LT7(A) - Temporary Supply (28 days &amp; above renewal)</v>
          </cell>
          <cell r="G1389" t="str">
            <v>LONG DISS</v>
          </cell>
          <cell r="H1389">
            <v>3</v>
          </cell>
          <cell r="I1389" t="str">
            <v>BALARAM SWAMY</v>
          </cell>
          <cell r="J1389" t="str">
            <v>S/O KALLE GOWDA,CHANNA PATTANA  HASSAN</v>
          </cell>
          <cell r="K1389" t="str">
            <v>CHANNAPATTANA</v>
          </cell>
          <cell r="L1389">
            <v>1</v>
          </cell>
        </row>
        <row r="1390">
          <cell r="E1390" t="str">
            <v>GCTP376</v>
          </cell>
          <cell r="F1390" t="str">
            <v>LT7(A) - Temporary Supply (28 days &amp; above renewal)</v>
          </cell>
          <cell r="G1390" t="str">
            <v>LONG DISS</v>
          </cell>
          <cell r="H1390">
            <v>3</v>
          </cell>
          <cell r="I1390" t="str">
            <v>U M  SUBHU KRISHNA</v>
          </cell>
          <cell r="J1390" t="str">
            <v>S/O U K MANJU BHAT,BOMMANAYAKANAHALLY  HASSAN</v>
          </cell>
          <cell r="K1390" t="str">
            <v>BOMMANAYAKANA HALLI BHKL</v>
          </cell>
          <cell r="L1390">
            <v>1</v>
          </cell>
        </row>
        <row r="1391">
          <cell r="E1391" t="str">
            <v>GCTP462</v>
          </cell>
          <cell r="F1391" t="str">
            <v>LT7(A) - Temporary Supply (28 days &amp; above renewal)</v>
          </cell>
          <cell r="G1391" t="str">
            <v>LONG DISS</v>
          </cell>
          <cell r="H1391">
            <v>8</v>
          </cell>
          <cell r="I1391" t="str">
            <v>C B PRAKASHA</v>
          </cell>
          <cell r="J1391" t="str">
            <v>S/O BELURE GOWDA,CHANNA PATTANA  HASSAN</v>
          </cell>
          <cell r="K1391" t="str">
            <v>CHANNAPATTANA</v>
          </cell>
          <cell r="L1391">
            <v>1</v>
          </cell>
        </row>
        <row r="1392">
          <cell r="E1392" t="str">
            <v>GCTP177</v>
          </cell>
          <cell r="F1392" t="str">
            <v>LT7(A) - Temporary Supply (28 days &amp; above renewal)</v>
          </cell>
          <cell r="G1392" t="str">
            <v>LONG DISS</v>
          </cell>
          <cell r="H1392">
            <v>1</v>
          </cell>
          <cell r="I1392" t="str">
            <v>THAMMEGOWDA</v>
          </cell>
          <cell r="J1392" t="str">
            <v>0,0</v>
          </cell>
          <cell r="K1392" t="str">
            <v>BOMMANAYAKANA HALLI BHKL</v>
          </cell>
          <cell r="L1392">
            <v>1</v>
          </cell>
        </row>
        <row r="1393">
          <cell r="E1393" t="str">
            <v>GCTP525</v>
          </cell>
          <cell r="F1393" t="str">
            <v>LT7(A) - Temporary Supply (28 days &amp; above renewal)</v>
          </cell>
          <cell r="G1393" t="str">
            <v>LONG DISS</v>
          </cell>
          <cell r="H1393">
            <v>8</v>
          </cell>
          <cell r="I1393" t="str">
            <v>JAYYAMMA</v>
          </cell>
          <cell r="J1393" t="str">
            <v>W/O RAMESH,BOMMANAYAKANHALLY</v>
          </cell>
          <cell r="K1393" t="str">
            <v>BOMMANAYAKANA HALLI BHKL</v>
          </cell>
          <cell r="L1393">
            <v>1</v>
          </cell>
        </row>
        <row r="1394">
          <cell r="E1394" t="str">
            <v>GCTP569</v>
          </cell>
          <cell r="F1394" t="str">
            <v>LT7(A) - Temporary Supply (28 days &amp; above renewal)</v>
          </cell>
          <cell r="G1394" t="str">
            <v>LONG DISS</v>
          </cell>
          <cell r="H1394">
            <v>4</v>
          </cell>
          <cell r="I1394" t="str">
            <v>C MARYTHERASSA S/OS ANOTONYSWAMY</v>
          </cell>
          <cell r="J1394" t="str">
            <v>BOMMANAYAKANAHALLY,BOMMANAYAKANAHALLY</v>
          </cell>
          <cell r="K1394" t="str">
            <v>BOMMANAYAKANA HALLI BHKL</v>
          </cell>
          <cell r="L1394">
            <v>1</v>
          </cell>
        </row>
        <row r="1395">
          <cell r="E1395" t="str">
            <v>GCTP545</v>
          </cell>
          <cell r="F1395" t="str">
            <v>LT7(A) - Temporary Supply (28 days &amp; above renewal)</v>
          </cell>
          <cell r="G1395" t="str">
            <v>LONG DISS</v>
          </cell>
          <cell r="H1395">
            <v>5</v>
          </cell>
          <cell r="I1395" t="str">
            <v>T MANJEGOWDA S/O THOPEGOWDA</v>
          </cell>
          <cell r="J1395" t="str">
            <v>BOMMANAYAKANAHALLY,HASSAN</v>
          </cell>
          <cell r="K1395" t="str">
            <v>M HOSA KOPPALU BHKL</v>
          </cell>
          <cell r="L1395">
            <v>1</v>
          </cell>
        </row>
        <row r="1396">
          <cell r="E1396" t="str">
            <v>GLTP07</v>
          </cell>
          <cell r="F1396" t="str">
            <v>LT7(A) - Temporary Supply (28 days &amp; above renewal)</v>
          </cell>
          <cell r="G1396" t="str">
            <v>LONG DISS</v>
          </cell>
          <cell r="H1396">
            <v>8</v>
          </cell>
          <cell r="I1396" t="str">
            <v>DR MURLIDHAR POOJAR</v>
          </cell>
          <cell r="J1396" t="str">
            <v>S/O PUJAR ASHOKNAGAR,GUDDENAHALLLY</v>
          </cell>
          <cell r="K1396" t="str">
            <v>BELUR ROAD L</v>
          </cell>
          <cell r="L1396">
            <v>1</v>
          </cell>
        </row>
        <row r="1397">
          <cell r="E1397" t="str">
            <v>GRTP31</v>
          </cell>
          <cell r="F1397" t="str">
            <v>LT7(A) - Temporary Supply (28 days &amp; above renewal)</v>
          </cell>
          <cell r="G1397" t="str">
            <v>LONG DISS</v>
          </cell>
          <cell r="H1397">
            <v>3</v>
          </cell>
          <cell r="I1397" t="str">
            <v>PREMA</v>
          </cell>
          <cell r="J1397" t="str">
            <v>W/O SHANKARSHETTY,GORUR</v>
          </cell>
          <cell r="K1397" t="str">
            <v>GORUR</v>
          </cell>
          <cell r="L1397">
            <v>1</v>
          </cell>
        </row>
        <row r="1398">
          <cell r="E1398" t="str">
            <v>GCTP582</v>
          </cell>
          <cell r="F1398" t="str">
            <v>LT7(A) - Temporary Supply (28 days &amp; above renewal)</v>
          </cell>
          <cell r="G1398" t="str">
            <v>LONG DISS</v>
          </cell>
          <cell r="H1398">
            <v>4</v>
          </cell>
          <cell r="I1398" t="str">
            <v>LATHA W/O VENKATESH</v>
          </cell>
          <cell r="J1398" t="str">
            <v>CHANNAPATANA,DEVAMMABADAVANE HASSAN</v>
          </cell>
          <cell r="K1398" t="str">
            <v>BOMMANAYAKANA HALLI BHKL</v>
          </cell>
          <cell r="L1398">
            <v>1</v>
          </cell>
        </row>
        <row r="1399">
          <cell r="E1399" t="str">
            <v>HVTP24</v>
          </cell>
          <cell r="F1399" t="str">
            <v>LT7(A) - Temporary Supply (28 days &amp; above renewal)</v>
          </cell>
          <cell r="G1399" t="str">
            <v>LONG DISS</v>
          </cell>
          <cell r="H1399">
            <v>11</v>
          </cell>
          <cell r="I1399" t="str">
            <v>RAMALINGEGOWDA</v>
          </cell>
          <cell r="J1399" t="str">
            <v>S/O SIDDEGOWDA,NINGEGOWDANAKOPALLU</v>
          </cell>
          <cell r="K1399" t="str">
            <v>HALUVAGILU HVL</v>
          </cell>
          <cell r="L1399">
            <v>1</v>
          </cell>
        </row>
        <row r="1400">
          <cell r="E1400" t="str">
            <v>GCTP564</v>
          </cell>
          <cell r="F1400" t="str">
            <v>LT7(A) - Temporary Supply (28 days &amp; above renewal)</v>
          </cell>
          <cell r="G1400" t="str">
            <v>LONG DISS</v>
          </cell>
          <cell r="H1400">
            <v>8</v>
          </cell>
          <cell r="I1400" t="str">
            <v>G VENKATESH S/O GANGADHAR</v>
          </cell>
          <cell r="J1400" t="str">
            <v>CHANNAPATANA,NINGEGOWDANAKOPALLU</v>
          </cell>
          <cell r="K1400" t="str">
            <v>CHANNAPATTANA</v>
          </cell>
          <cell r="L1400">
            <v>1</v>
          </cell>
        </row>
        <row r="1401">
          <cell r="E1401" t="str">
            <v>HVTP25</v>
          </cell>
          <cell r="F1401" t="str">
            <v>LT7(A) - Temporary Supply (28 days &amp; above renewal)</v>
          </cell>
          <cell r="G1401" t="str">
            <v>LONG DISS</v>
          </cell>
          <cell r="H1401">
            <v>9</v>
          </cell>
          <cell r="I1401" t="str">
            <v>R MANJUNATH S/O RANGASHETTY</v>
          </cell>
          <cell r="J1401" t="str">
            <v>MARIYAPPA BADAVANE,MARIYAPPA BADAVANE</v>
          </cell>
          <cell r="K1401" t="str">
            <v>CHANNAPATTANA</v>
          </cell>
          <cell r="L1401">
            <v>1</v>
          </cell>
        </row>
        <row r="1402">
          <cell r="E1402" t="str">
            <v>GCTP577</v>
          </cell>
          <cell r="F1402" t="str">
            <v>LT7(A) - Temporary Supply (28 days &amp; above renewal)</v>
          </cell>
          <cell r="G1402" t="str">
            <v>LONG DISS</v>
          </cell>
          <cell r="H1402">
            <v>8</v>
          </cell>
          <cell r="I1402" t="str">
            <v>SRINIVASA</v>
          </cell>
          <cell r="J1402" t="str">
            <v>S/O HANUMEGOWDA K HOSAKOPPALLU,K HOSAKOPPALLU</v>
          </cell>
          <cell r="K1402" t="str">
            <v>BOMMANAYAKANA HALLI BHKL</v>
          </cell>
          <cell r="L1402">
            <v>1</v>
          </cell>
        </row>
        <row r="1403">
          <cell r="E1403" t="str">
            <v>GCTP523</v>
          </cell>
          <cell r="F1403" t="str">
            <v>LT7(A) - Temporary Supply (28 days &amp; above renewal)</v>
          </cell>
          <cell r="G1403" t="str">
            <v>LONG DISS</v>
          </cell>
          <cell r="H1403">
            <v>8</v>
          </cell>
          <cell r="I1403" t="str">
            <v>G A KUMARSWAMY</v>
          </cell>
          <cell r="J1403" t="str">
            <v>G A KUMARSWAMYS/O ANNEGOWDA,BOMMANAYAKANHALLY</v>
          </cell>
          <cell r="K1403" t="str">
            <v>BOMMANAYAKANA HALLI BHKL</v>
          </cell>
          <cell r="L1403">
            <v>1</v>
          </cell>
        </row>
        <row r="1404">
          <cell r="E1404" t="str">
            <v>GLTP11</v>
          </cell>
          <cell r="F1404" t="str">
            <v>LT7(A) - Temporary Supply (28 days &amp; above renewal)</v>
          </cell>
          <cell r="G1404" t="str">
            <v>LONG DISS</v>
          </cell>
          <cell r="H1404">
            <v>4</v>
          </cell>
          <cell r="I1404" t="str">
            <v>Y R SOMASHEKARA</v>
          </cell>
          <cell r="J1404" t="str">
            <v>S/O A R ANNEGOWDA,GUDDENAHALLY</v>
          </cell>
          <cell r="K1404" t="str">
            <v>BELUR ROAD L</v>
          </cell>
          <cell r="L1404">
            <v>1</v>
          </cell>
        </row>
        <row r="1405">
          <cell r="E1405" t="str">
            <v>GCTP544</v>
          </cell>
          <cell r="F1405" t="str">
            <v>LT7(A) - Temporary Supply (28 days &amp; above renewal)</v>
          </cell>
          <cell r="G1405" t="str">
            <v>LONG DISS</v>
          </cell>
          <cell r="H1405">
            <v>3</v>
          </cell>
          <cell r="I1405" t="str">
            <v>MANJUNAATHA S/O NINGEGOWDA</v>
          </cell>
          <cell r="J1405" t="str">
            <v>CHANNAPATANA,HASSAN</v>
          </cell>
          <cell r="K1405" t="str">
            <v>BOMMANAYAKANA HALLI BHKL</v>
          </cell>
          <cell r="L1405">
            <v>1</v>
          </cell>
        </row>
        <row r="1406">
          <cell r="E1406" t="str">
            <v>GLTP09</v>
          </cell>
          <cell r="F1406" t="str">
            <v>LT7(A) - Temporary Supply (28 days &amp; above renewal)</v>
          </cell>
          <cell r="G1406" t="str">
            <v>LONG DISS</v>
          </cell>
          <cell r="H1406">
            <v>4</v>
          </cell>
          <cell r="I1406" t="str">
            <v>PROJECT MANGER</v>
          </cell>
          <cell r="J1406" t="str">
            <v>NIRMITH KENDRA,NIRMITH KENDRA HASSAN</v>
          </cell>
          <cell r="K1406" t="str">
            <v>O AND M FOUR HASSAN</v>
          </cell>
          <cell r="L1406">
            <v>6</v>
          </cell>
        </row>
        <row r="1407">
          <cell r="E1407" t="str">
            <v>KNTP36</v>
          </cell>
          <cell r="F1407" t="str">
            <v>LT7(A) - Temporary Supply (28 days &amp; above renewal)</v>
          </cell>
          <cell r="G1407" t="str">
            <v>LONG DISS</v>
          </cell>
          <cell r="H1407">
            <v>8</v>
          </cell>
          <cell r="I1407" t="str">
            <v>VASANTHA D N</v>
          </cell>
          <cell r="J1407" t="str">
            <v>S/O NANJUNDAPPA,ECHALAHALLY</v>
          </cell>
          <cell r="K1407" t="str">
            <v>ANACHIHALLI</v>
          </cell>
          <cell r="L1407">
            <v>1</v>
          </cell>
        </row>
        <row r="1408">
          <cell r="E1408" t="str">
            <v>GCTP796</v>
          </cell>
          <cell r="F1408" t="str">
            <v>LT7(A) - Temporary Supply (28 days &amp; above renewal)</v>
          </cell>
          <cell r="G1408" t="str">
            <v>LONG DISS</v>
          </cell>
          <cell r="H1408">
            <v>8</v>
          </cell>
          <cell r="I1408" t="str">
            <v>VEERABHADRAIAHA</v>
          </cell>
          <cell r="J1408" t="str">
            <v>S/O MAYIGAIAHA,BOMMANAYAKANAHALLY</v>
          </cell>
          <cell r="K1408" t="str">
            <v>K HOSA KOPPALU BHKL</v>
          </cell>
          <cell r="L1408">
            <v>1</v>
          </cell>
        </row>
        <row r="1409">
          <cell r="E1409" t="str">
            <v>GCTP771</v>
          </cell>
          <cell r="F1409" t="str">
            <v>LT7(A) - Temporary Supply (28 days &amp; above renewal)</v>
          </cell>
          <cell r="G1409" t="str">
            <v>LONG DISS</v>
          </cell>
          <cell r="H1409">
            <v>8</v>
          </cell>
          <cell r="I1409" t="str">
            <v>MT KRISHNEGOWDA</v>
          </cell>
          <cell r="J1409" t="str">
            <v>S/O THIMMEGOWDA,BOMMANAYAKANAHALLY</v>
          </cell>
          <cell r="K1409" t="str">
            <v>K HOSA KOPPALU BHKL</v>
          </cell>
          <cell r="L1409">
            <v>1</v>
          </cell>
        </row>
        <row r="1410">
          <cell r="E1410" t="str">
            <v>GLTP36</v>
          </cell>
          <cell r="F1410" t="str">
            <v>LT7(A) - Temporary Supply (28 days &amp; above renewal)</v>
          </cell>
          <cell r="G1410" t="str">
            <v>LONG DISS</v>
          </cell>
          <cell r="H1410">
            <v>8</v>
          </cell>
          <cell r="I1410" t="str">
            <v>H Y BHARATHI</v>
          </cell>
          <cell r="J1410" t="str">
            <v>W/O KRISHNEGOWDA,HOVINAHALLY KAVAL</v>
          </cell>
          <cell r="K1410" t="str">
            <v>HOSURU</v>
          </cell>
          <cell r="L1410">
            <v>1</v>
          </cell>
        </row>
        <row r="1411">
          <cell r="E1411" t="str">
            <v>GLTP34</v>
          </cell>
          <cell r="F1411" t="str">
            <v>LT7(A) - Temporary Supply (28 days &amp; above renewal)</v>
          </cell>
          <cell r="G1411" t="str">
            <v>LONG DISS</v>
          </cell>
          <cell r="H1411">
            <v>8</v>
          </cell>
          <cell r="I1411" t="str">
            <v>P S DHARMAPPA</v>
          </cell>
          <cell r="J1411" t="str">
            <v>S/O SOMASHEKARAIAH,GUDDENAHALLY</v>
          </cell>
          <cell r="K1411" t="str">
            <v>BELUR ROAD L</v>
          </cell>
          <cell r="L1411">
            <v>1</v>
          </cell>
        </row>
        <row r="1412">
          <cell r="E1412" t="str">
            <v>HVTP39</v>
          </cell>
          <cell r="F1412" t="str">
            <v>LT7(A) - Temporary Supply (28 days &amp; above renewal)</v>
          </cell>
          <cell r="G1412" t="str">
            <v>LONG DISS</v>
          </cell>
          <cell r="H1412">
            <v>8</v>
          </cell>
          <cell r="I1412" t="str">
            <v>L CHANDRASHEKAR</v>
          </cell>
          <cell r="J1412" t="str">
            <v>S/O LAKXMIPATHIGOWDA,BITTAGOWDANHALLY</v>
          </cell>
          <cell r="K1412" t="str">
            <v>HULI HALLI</v>
          </cell>
          <cell r="L1412">
            <v>5</v>
          </cell>
        </row>
        <row r="1413">
          <cell r="E1413" t="str">
            <v>HVTP40</v>
          </cell>
          <cell r="F1413" t="str">
            <v>LT7(A) - Temporary Supply (28 days &amp; above renewal)</v>
          </cell>
          <cell r="G1413" t="str">
            <v>LONG DISS</v>
          </cell>
          <cell r="H1413">
            <v>8</v>
          </cell>
          <cell r="I1413" t="str">
            <v>BOORAMMA</v>
          </cell>
          <cell r="J1413" t="str">
            <v>W/O BETTEGOWDA,THATTEKERE</v>
          </cell>
          <cell r="K1413" t="str">
            <v>THATTEKERE THAL</v>
          </cell>
          <cell r="L1413">
            <v>1</v>
          </cell>
        </row>
        <row r="1414">
          <cell r="E1414" t="str">
            <v>GCTP794</v>
          </cell>
          <cell r="F1414" t="str">
            <v>LT7(A) - Temporary Supply (28 days &amp; above renewal)</v>
          </cell>
          <cell r="G1414" t="str">
            <v>LONG DISS</v>
          </cell>
          <cell r="H1414">
            <v>8</v>
          </cell>
          <cell r="I1414" t="str">
            <v>RADHA</v>
          </cell>
          <cell r="J1414" t="str">
            <v>W/O KUMARSWAMY,DEVAMMA BADAVANE</v>
          </cell>
          <cell r="K1414" t="str">
            <v>K HOSA KOPPALU BHKL</v>
          </cell>
          <cell r="L1414">
            <v>1</v>
          </cell>
        </row>
        <row r="1415">
          <cell r="E1415" t="str">
            <v>GCTP791</v>
          </cell>
          <cell r="F1415" t="str">
            <v>LT7(A) - Temporary Supply (28 days &amp; above renewal)</v>
          </cell>
          <cell r="G1415" t="str">
            <v>LONG DISS</v>
          </cell>
          <cell r="H1415">
            <v>5</v>
          </cell>
          <cell r="I1415" t="str">
            <v>PARMA SEZ</v>
          </cell>
          <cell r="J1415" t="str">
            <v>KIADB,</v>
          </cell>
          <cell r="K1415" t="str">
            <v>KIADB</v>
          </cell>
          <cell r="L1415">
            <v>5</v>
          </cell>
        </row>
        <row r="1416">
          <cell r="E1416" t="str">
            <v>HNTP38</v>
          </cell>
          <cell r="F1416" t="str">
            <v>LT7(A) - Temporary Supply (28 days &amp; above renewal)</v>
          </cell>
          <cell r="G1416" t="str">
            <v>LONG DISS</v>
          </cell>
          <cell r="H1416">
            <v>8</v>
          </cell>
          <cell r="I1416" t="str">
            <v>SUMITRA</v>
          </cell>
          <cell r="J1416" t="str">
            <v>W/O MADHU,HANUMANTHAPURA</v>
          </cell>
          <cell r="K1416" t="str">
            <v>HANUMANTHA PURA HNL</v>
          </cell>
          <cell r="L1416">
            <v>1</v>
          </cell>
        </row>
        <row r="1417">
          <cell r="E1417" t="str">
            <v>KKGTP48</v>
          </cell>
          <cell r="F1417" t="str">
            <v>LT7(A) - Temporary Supply (28 days &amp; above renewal)</v>
          </cell>
          <cell r="G1417" t="str">
            <v>LONG DISS</v>
          </cell>
          <cell r="H1417">
            <v>8</v>
          </cell>
          <cell r="I1417" t="str">
            <v>SHEELAMANI</v>
          </cell>
          <cell r="J1417" t="str">
            <v>W/O JAGADISHA,BITTAGOWDANAHALLY,HASSAN</v>
          </cell>
          <cell r="K1417" t="str">
            <v>BITTAGOWDANAHALLY,HASSAN</v>
          </cell>
          <cell r="L1417">
            <v>1</v>
          </cell>
        </row>
        <row r="1418">
          <cell r="E1418" t="str">
            <v>HVTP29</v>
          </cell>
          <cell r="F1418" t="str">
            <v>LT7(A) - Temporary Supply (28 days &amp; above renewal)</v>
          </cell>
          <cell r="G1418" t="str">
            <v>LONG DISS</v>
          </cell>
          <cell r="H1418">
            <v>8</v>
          </cell>
          <cell r="I1418" t="str">
            <v>MARIGOWDA</v>
          </cell>
          <cell r="J1418" t="str">
            <v>S/O CHANNEGOWDA,ANNEGANAHALLI</v>
          </cell>
          <cell r="K1418" t="str">
            <v>BIDRE KERE</v>
          </cell>
          <cell r="L1418">
            <v>1</v>
          </cell>
        </row>
        <row r="1419">
          <cell r="E1419" t="str">
            <v>KNTP41</v>
          </cell>
          <cell r="F1419" t="str">
            <v>LT7(A) - Temporary Supply (28 days &amp; above renewal)</v>
          </cell>
          <cell r="G1419" t="str">
            <v>LONG DISS</v>
          </cell>
          <cell r="H1419">
            <v>8</v>
          </cell>
          <cell r="I1419" t="str">
            <v>B T NAGARAJU</v>
          </cell>
          <cell r="J1419" t="str">
            <v>MURARJI  DESAYI,VASATHI  SCHOOL</v>
          </cell>
          <cell r="K1419" t="str">
            <v>VIDYA PEETA</v>
          </cell>
          <cell r="L1419">
            <v>1</v>
          </cell>
        </row>
        <row r="1420">
          <cell r="E1420" t="str">
            <v>KKGTP41</v>
          </cell>
          <cell r="F1420" t="str">
            <v>LT7(A) - Temporary Supply (28 days &amp; above renewal)</v>
          </cell>
          <cell r="G1420" t="str">
            <v>LONG DISS</v>
          </cell>
          <cell r="H1420">
            <v>8</v>
          </cell>
          <cell r="I1420" t="str">
            <v>VENKATESH</v>
          </cell>
          <cell r="J1420" t="str">
            <v>S/O RAME GOWDA,THATTEKERE</v>
          </cell>
          <cell r="K1420" t="str">
            <v>KOKKANNA GHATTA</v>
          </cell>
          <cell r="L1420">
            <v>1</v>
          </cell>
        </row>
        <row r="1421">
          <cell r="E1421" t="str">
            <v>GCTP702</v>
          </cell>
          <cell r="F1421" t="str">
            <v>LT7(A) - Temporary Supply (28 days &amp; above renewal)</v>
          </cell>
          <cell r="G1421" t="str">
            <v>LONG DISS</v>
          </cell>
          <cell r="H1421">
            <v>8</v>
          </cell>
          <cell r="I1421" t="str">
            <v>H H VANITHA</v>
          </cell>
          <cell r="J1421" t="str">
            <v>W/O DEVARAJU H N PURA,CHANNAPATANA</v>
          </cell>
          <cell r="K1421" t="str">
            <v>CHANNAPATTANA</v>
          </cell>
          <cell r="L1421">
            <v>1</v>
          </cell>
        </row>
        <row r="1422">
          <cell r="E1422" t="str">
            <v>GCTP844</v>
          </cell>
          <cell r="F1422" t="str">
            <v>LT7(A) - Temporary Supply (28 days &amp; above renewal)</v>
          </cell>
          <cell r="G1422" t="str">
            <v>LONG DISS</v>
          </cell>
          <cell r="H1422">
            <v>8</v>
          </cell>
          <cell r="I1422" t="str">
            <v>VOCATONAL TRAINING INSTITUTE</v>
          </cell>
          <cell r="J1422" t="str">
            <v>H S SUDHA,K I A D B H N PURA  ROAD</v>
          </cell>
          <cell r="K1422" t="str">
            <v>SANTHEPE MENSINKAYI MANDI</v>
          </cell>
          <cell r="L1422">
            <v>3</v>
          </cell>
        </row>
        <row r="1423">
          <cell r="E1423" t="str">
            <v>GCTP845</v>
          </cell>
          <cell r="F1423" t="str">
            <v>LT7(A) - Temporary Supply (28 days &amp; above renewal)</v>
          </cell>
          <cell r="G1423" t="str">
            <v>LONG DISS</v>
          </cell>
          <cell r="H1423">
            <v>8</v>
          </cell>
          <cell r="I1423" t="str">
            <v>RATHNAMMA</v>
          </cell>
          <cell r="J1423" t="str">
            <v>W/O DEVARAJEGOWDA,H N PURA  CHANNAPATTANA</v>
          </cell>
          <cell r="K1423" t="str">
            <v>CHANNAPATTANA</v>
          </cell>
          <cell r="L1423">
            <v>1</v>
          </cell>
        </row>
        <row r="1424">
          <cell r="E1424" t="str">
            <v>GCTP852</v>
          </cell>
          <cell r="F1424" t="str">
            <v>LT7(A) - Temporary Supply (28 days &amp; above renewal)</v>
          </cell>
          <cell r="G1424" t="str">
            <v>LONG DISS</v>
          </cell>
          <cell r="H1424">
            <v>8</v>
          </cell>
          <cell r="I1424" t="str">
            <v>P G SUDHAKAR REDDI</v>
          </cell>
          <cell r="J1424" t="str">
            <v>S/O GURAPPAREDDI P,KIADB INDUSTRIAL AREA HNPURA ROAD HASSAN</v>
          </cell>
          <cell r="K1424" t="str">
            <v>KIADB</v>
          </cell>
          <cell r="L1424">
            <v>1</v>
          </cell>
        </row>
        <row r="1425">
          <cell r="E1425" t="str">
            <v>GLTP51</v>
          </cell>
          <cell r="F1425" t="str">
            <v>LT7(A) - Temporary Supply (28 days &amp; above renewal)</v>
          </cell>
          <cell r="G1425" t="str">
            <v>LONG DISS</v>
          </cell>
          <cell r="H1425">
            <v>8</v>
          </cell>
          <cell r="I1425" t="str">
            <v>SANNASWAMY</v>
          </cell>
          <cell r="J1425" t="str">
            <v>S/O MALLE GOWDA,GUDDENAHALLI</v>
          </cell>
          <cell r="K1425" t="str">
            <v>MANICHANA HALLI MNL</v>
          </cell>
          <cell r="L1425">
            <v>1</v>
          </cell>
        </row>
        <row r="1426">
          <cell r="E1426" t="str">
            <v>GCTP853</v>
          </cell>
          <cell r="F1426" t="str">
            <v>LT7(A) - Temporary Supply (28 days &amp; above renewal)</v>
          </cell>
          <cell r="G1426" t="str">
            <v>LONG DISS</v>
          </cell>
          <cell r="H1426">
            <v>8</v>
          </cell>
          <cell r="I1426" t="str">
            <v>G B VIRABHADRA</v>
          </cell>
          <cell r="J1426" t="str">
            <v>S/O C BELLIYAPPA,SHIKSHAKARABADAVANE</v>
          </cell>
          <cell r="K1426" t="str">
            <v>BOMMANAYAKANA HALLI BHKL</v>
          </cell>
          <cell r="L1426">
            <v>1</v>
          </cell>
        </row>
        <row r="1427">
          <cell r="E1427" t="str">
            <v>GLTP29</v>
          </cell>
          <cell r="F1427" t="str">
            <v>LT7(A) - Temporary Supply (28 days &amp; above renewal)</v>
          </cell>
          <cell r="G1427" t="str">
            <v>LONG DISS</v>
          </cell>
          <cell r="H1427">
            <v>8</v>
          </cell>
          <cell r="I1427" t="str">
            <v>POORNIMA</v>
          </cell>
          <cell r="J1427" t="str">
            <v>W/O  B G SHISHI KUMAR,MANICHANAHALLY</v>
          </cell>
          <cell r="K1427" t="str">
            <v>HT GROUP</v>
          </cell>
          <cell r="L1427">
            <v>1</v>
          </cell>
        </row>
        <row r="1428">
          <cell r="E1428" t="str">
            <v>GCTP750</v>
          </cell>
          <cell r="F1428" t="str">
            <v>LT7(A) - Temporary Supply (28 days &amp; above renewal)</v>
          </cell>
          <cell r="G1428" t="str">
            <v>LONG DISS</v>
          </cell>
          <cell r="H1428">
            <v>8</v>
          </cell>
          <cell r="I1428" t="str">
            <v>PUTTASWAMI</v>
          </cell>
          <cell r="J1428" t="str">
            <v>S/O LEAT NIGEGOWDA,CHANNAPATTANA</v>
          </cell>
          <cell r="K1428" t="str">
            <v>CHANNAPATTANA</v>
          </cell>
          <cell r="L1428">
            <v>1</v>
          </cell>
        </row>
        <row r="1429">
          <cell r="E1429" t="str">
            <v>GLTP38</v>
          </cell>
          <cell r="F1429" t="str">
            <v>LT7(A) - Temporary Supply (28 days &amp; above renewal)</v>
          </cell>
          <cell r="G1429" t="str">
            <v>LONG DISS</v>
          </cell>
          <cell r="H1429">
            <v>8</v>
          </cell>
          <cell r="I1429" t="str">
            <v>G C  MANJE GOWDA</v>
          </cell>
          <cell r="J1429" t="str">
            <v>S/O CHIKKEGOWDA,ASHOKANAGARA</v>
          </cell>
          <cell r="K1429" t="str">
            <v>HOOVINA HALLI KAVALU HKL</v>
          </cell>
          <cell r="L1429">
            <v>1</v>
          </cell>
        </row>
        <row r="1430">
          <cell r="E1430" t="str">
            <v>HVTP38</v>
          </cell>
          <cell r="F1430" t="str">
            <v>LT7(A) - Temporary Supply (28 days &amp; above renewal)</v>
          </cell>
          <cell r="G1430" t="str">
            <v>LONG DISS</v>
          </cell>
          <cell r="H1430">
            <v>8</v>
          </cell>
          <cell r="I1430" t="str">
            <v>TP RAVIKUMAR</v>
          </cell>
          <cell r="J1430" t="str">
            <v>S/O PUTTASWAMY,CHICKKAMANDIGANAHALLY</v>
          </cell>
          <cell r="K1430" t="str">
            <v>HALUVAGILU HVL</v>
          </cell>
          <cell r="L1430">
            <v>1</v>
          </cell>
        </row>
        <row r="1431">
          <cell r="E1431" t="str">
            <v>GCTP814</v>
          </cell>
          <cell r="F1431" t="str">
            <v>LT7(A) - Temporary Supply (28 days &amp; above renewal)</v>
          </cell>
          <cell r="G1431" t="str">
            <v>LONG DISS</v>
          </cell>
          <cell r="H1431">
            <v>8</v>
          </cell>
          <cell r="I1431" t="str">
            <v>JAYAMMA</v>
          </cell>
          <cell r="J1431" t="str">
            <v>W/O DEVEGOWDA,CHANNAPATNA</v>
          </cell>
          <cell r="K1431" t="str">
            <v>CHANNAPATTANA</v>
          </cell>
          <cell r="L1431">
            <v>1</v>
          </cell>
        </row>
        <row r="1432">
          <cell r="E1432" t="str">
            <v>GCTP809</v>
          </cell>
          <cell r="F1432" t="str">
            <v>LT7(A) - Temporary Supply (28 days &amp; above renewal)</v>
          </cell>
          <cell r="G1432" t="str">
            <v>LONG DISS</v>
          </cell>
          <cell r="H1432">
            <v>8</v>
          </cell>
          <cell r="I1432" t="str">
            <v>G N ANILKUMAR</v>
          </cell>
          <cell r="J1432" t="str">
            <v>S/O NANJEGOWDA,CHANNAPATNA</v>
          </cell>
          <cell r="K1432" t="str">
            <v>CHANNAPATTANA</v>
          </cell>
          <cell r="L1432">
            <v>1</v>
          </cell>
        </row>
        <row r="1433">
          <cell r="E1433" t="str">
            <v>MHTP42</v>
          </cell>
          <cell r="F1433" t="str">
            <v>LT7(A) - Temporary Supply (28 days &amp; above renewal)</v>
          </cell>
          <cell r="G1433" t="str">
            <v>LONG DISS</v>
          </cell>
          <cell r="H1433">
            <v>8</v>
          </cell>
          <cell r="I1433" t="str">
            <v>M/S P DASHARATHARAMAREDDI REDDI</v>
          </cell>
          <cell r="J1433" t="str">
            <v>KAMASANDRA BRANCH YAGACHI LEFT  BANK  CANAL,KAMASANDRA BRANCH YAGACHI LEFT  BANK  CANAL</v>
          </cell>
          <cell r="K1433" t="str">
            <v>KANCHANAHALLY  KOPPALU</v>
          </cell>
          <cell r="L1433">
            <v>1</v>
          </cell>
        </row>
        <row r="1434">
          <cell r="E1434" t="str">
            <v>MHTP40</v>
          </cell>
          <cell r="F1434" t="str">
            <v>LT7(A) - Temporary Supply (28 days &amp; above renewal)</v>
          </cell>
          <cell r="G1434" t="str">
            <v>LONG DISS</v>
          </cell>
          <cell r="H1434">
            <v>8</v>
          </cell>
          <cell r="I1434" t="str">
            <v>ANITHA</v>
          </cell>
          <cell r="J1434" t="str">
            <v>W/O GIRISH,KONTHAGOWDANHALLY</v>
          </cell>
          <cell r="K1434" t="str">
            <v>KONTA GOWDANA HALLI</v>
          </cell>
          <cell r="L1434">
            <v>1</v>
          </cell>
        </row>
        <row r="1435">
          <cell r="E1435" t="str">
            <v>DMTP41</v>
          </cell>
          <cell r="F1435" t="str">
            <v>LT7(A) - Temporary Supply (28 days &amp; above renewal)</v>
          </cell>
          <cell r="G1435" t="str">
            <v>LONG DISS</v>
          </cell>
          <cell r="H1435">
            <v>8</v>
          </cell>
          <cell r="I1435" t="str">
            <v>HEMALATHA</v>
          </cell>
          <cell r="J1435" t="str">
            <v>W/O HEMARAJ,DUDDAMANDIGANAHALLY</v>
          </cell>
          <cell r="K1435" t="str">
            <v>CHANNAPATTANA</v>
          </cell>
          <cell r="L1435">
            <v>1</v>
          </cell>
        </row>
        <row r="1436">
          <cell r="E1436" t="str">
            <v>GCTP667</v>
          </cell>
          <cell r="F1436" t="str">
            <v>LT7(A) - Temporary Supply (28 days &amp; above renewal)</v>
          </cell>
          <cell r="G1436" t="str">
            <v>LONG DISS</v>
          </cell>
          <cell r="H1436">
            <v>8</v>
          </cell>
          <cell r="I1436" t="str">
            <v>THIMME GOWDA</v>
          </cell>
          <cell r="J1436" t="str">
            <v>S/O SANNE GOWDA,CHANNAPATTANA</v>
          </cell>
          <cell r="K1436" t="str">
            <v>BOMMANAYAKANA HALLI BHKL</v>
          </cell>
          <cell r="L1436">
            <v>1</v>
          </cell>
        </row>
        <row r="1437">
          <cell r="E1437" t="str">
            <v>GLTP27</v>
          </cell>
          <cell r="F1437" t="str">
            <v>LT7(A) - Temporary Supply (28 days &amp; above renewal)</v>
          </cell>
          <cell r="G1437" t="str">
            <v>LONG DISS</v>
          </cell>
          <cell r="H1437">
            <v>8</v>
          </cell>
          <cell r="I1437" t="str">
            <v>B V MURTHY</v>
          </cell>
          <cell r="J1437" t="str">
            <v>S/O LATE VENKATE GOWDA,MANACHANAHALLY</v>
          </cell>
          <cell r="K1437" t="str">
            <v>UDHUR URL</v>
          </cell>
          <cell r="L1437">
            <v>1</v>
          </cell>
        </row>
        <row r="1438">
          <cell r="E1438" t="str">
            <v>GCTP723</v>
          </cell>
          <cell r="F1438" t="str">
            <v>LT7(A) - Temporary Supply (28 days &amp; above renewal)</v>
          </cell>
          <cell r="G1438" t="str">
            <v>LONG DISS</v>
          </cell>
          <cell r="H1438">
            <v>8</v>
          </cell>
          <cell r="I1438" t="str">
            <v>ASHARANI BOOSLE</v>
          </cell>
          <cell r="J1438" t="str">
            <v>KIADB HN PURA ROAD,KIADB HN PURA ROAD</v>
          </cell>
          <cell r="K1438" t="str">
            <v>KIADB</v>
          </cell>
          <cell r="L1438">
            <v>1</v>
          </cell>
        </row>
        <row r="1439">
          <cell r="E1439" t="str">
            <v>GCTP758</v>
          </cell>
          <cell r="F1439" t="str">
            <v>LT7(A) - Temporary Supply (28 days &amp; above renewal)</v>
          </cell>
          <cell r="G1439" t="str">
            <v>LONG DISS</v>
          </cell>
          <cell r="H1439">
            <v>8</v>
          </cell>
          <cell r="I1439" t="str">
            <v>MADHU</v>
          </cell>
          <cell r="J1439" t="str">
            <v>S/O THIMMEGOWDA,M HOSAKOPPALU</v>
          </cell>
          <cell r="K1439" t="str">
            <v>CHANNAPATTANA</v>
          </cell>
          <cell r="L1439">
            <v>5</v>
          </cell>
        </row>
        <row r="1440">
          <cell r="E1440" t="str">
            <v>KNTP52</v>
          </cell>
          <cell r="F1440" t="str">
            <v>LT7(A) - Temporary Supply (28 days &amp; above renewal)</v>
          </cell>
          <cell r="G1440" t="str">
            <v>LONG DISS</v>
          </cell>
          <cell r="H1440">
            <v>8</v>
          </cell>
          <cell r="I1440" t="str">
            <v>VAGACHI VIDHYA SAMUSTE (R) KANDALI</v>
          </cell>
          <cell r="J1440" t="str">
            <v>KANDALI,</v>
          </cell>
          <cell r="K1440" t="str">
            <v>THIMMANAHALLI UTL</v>
          </cell>
          <cell r="L1440">
            <v>3</v>
          </cell>
        </row>
        <row r="1441">
          <cell r="E1441" t="str">
            <v>GCTP837</v>
          </cell>
          <cell r="F1441" t="str">
            <v>LT7(A) - Temporary Supply (28 days &amp; above renewal)</v>
          </cell>
          <cell r="G1441" t="str">
            <v>LONG DISS</v>
          </cell>
          <cell r="H1441">
            <v>8</v>
          </cell>
          <cell r="I1441" t="str">
            <v>THIMME GOWDA</v>
          </cell>
          <cell r="J1441" t="str">
            <v>S/OPUTTEGOWDA,M HOSAKOPPALU</v>
          </cell>
          <cell r="K1441" t="str">
            <v>M HOSA KOPPALU BHKL</v>
          </cell>
          <cell r="L1441">
            <v>1</v>
          </cell>
        </row>
        <row r="1442">
          <cell r="E1442" t="str">
            <v>GCTP835</v>
          </cell>
          <cell r="F1442" t="str">
            <v>LT7(A) - Temporary Supply (28 days &amp; above renewal)</v>
          </cell>
          <cell r="G1442" t="str">
            <v>LONG DISS</v>
          </cell>
          <cell r="H1442">
            <v>8</v>
          </cell>
          <cell r="I1442" t="str">
            <v>VIJAYA</v>
          </cell>
          <cell r="J1442" t="str">
            <v>W/O ANANDA,MARIYAPPANA VATARA</v>
          </cell>
          <cell r="K1442" t="str">
            <v>CHANNAPATTANA</v>
          </cell>
          <cell r="L1442">
            <v>1</v>
          </cell>
        </row>
        <row r="1443">
          <cell r="E1443" t="str">
            <v>GCTP842</v>
          </cell>
          <cell r="F1443" t="str">
            <v>LT7(A) - Temporary Supply (28 days &amp; above renewal)</v>
          </cell>
          <cell r="G1443" t="str">
            <v>LONG DISS</v>
          </cell>
          <cell r="H1443">
            <v>8</v>
          </cell>
          <cell r="I1443" t="str">
            <v>THIRUMALA  INDUSTRISS K T NARAYANA</v>
          </cell>
          <cell r="J1443" t="str">
            <v>S/OTHIRUMALAIAH,H N  PURA ROAD  KIADB</v>
          </cell>
          <cell r="K1443" t="str">
            <v>KIADB</v>
          </cell>
          <cell r="L1443">
            <v>1</v>
          </cell>
        </row>
        <row r="1444">
          <cell r="E1444" t="str">
            <v>GCTP836</v>
          </cell>
          <cell r="F1444" t="str">
            <v>LT7(A) - Temporary Supply (28 days &amp; above renewal)</v>
          </cell>
          <cell r="G1444" t="str">
            <v>LONG DISS</v>
          </cell>
          <cell r="H1444">
            <v>8</v>
          </cell>
          <cell r="I1444" t="str">
            <v>C.R DEVEGOWDA</v>
          </cell>
          <cell r="J1444" t="str">
            <v>S/O LETA RAMEGOWDA,CHANNAPATTANA</v>
          </cell>
          <cell r="K1444" t="str">
            <v>CHANNAPATTANA</v>
          </cell>
          <cell r="L1444">
            <v>1</v>
          </cell>
        </row>
        <row r="1445">
          <cell r="E1445" t="str">
            <v>GCTP838</v>
          </cell>
          <cell r="F1445" t="str">
            <v>LT7(A) - Temporary Supply (28 days &amp; above renewal)</v>
          </cell>
          <cell r="G1445" t="str">
            <v>LONG DISS</v>
          </cell>
          <cell r="H1445">
            <v>8</v>
          </cell>
          <cell r="I1445" t="str">
            <v>RAMACHANDRA</v>
          </cell>
          <cell r="J1445" t="str">
            <v>S/O LAKSHMI GOWDA,KOWSHIKA</v>
          </cell>
          <cell r="K1445" t="str">
            <v>KAUSHIKA</v>
          </cell>
          <cell r="L1445">
            <v>1</v>
          </cell>
        </row>
        <row r="1446">
          <cell r="E1446" t="str">
            <v>KNTP49</v>
          </cell>
          <cell r="F1446" t="str">
            <v>LT7(A) - Temporary Supply (28 days &amp; above renewal)</v>
          </cell>
          <cell r="G1446" t="str">
            <v>LONG DISS</v>
          </cell>
          <cell r="H1446">
            <v>8</v>
          </cell>
          <cell r="I1446" t="str">
            <v>PRABHA</v>
          </cell>
          <cell r="J1446" t="str">
            <v>W/O RANGASWAMY,ECHALAHALLY</v>
          </cell>
          <cell r="K1446" t="str">
            <v>KANDALI KNL</v>
          </cell>
          <cell r="L1446">
            <v>1</v>
          </cell>
        </row>
        <row r="1447">
          <cell r="E1447" t="str">
            <v>GCTP816</v>
          </cell>
          <cell r="F1447" t="str">
            <v>LT7(A) - Temporary Supply (28 days &amp; above renewal)</v>
          </cell>
          <cell r="G1447" t="str">
            <v>LONG DISS</v>
          </cell>
          <cell r="H1447">
            <v>8</v>
          </cell>
          <cell r="I1447" t="str">
            <v>MURTHI</v>
          </cell>
          <cell r="J1447" t="str">
            <v>S/O GANGANNA,#130 M HOSAKOPPALU</v>
          </cell>
          <cell r="K1447" t="str">
            <v>K HOSA KOPPALU BHKL</v>
          </cell>
          <cell r="L1447">
            <v>1</v>
          </cell>
        </row>
        <row r="1448">
          <cell r="E1448" t="str">
            <v>GCTP718</v>
          </cell>
          <cell r="F1448" t="str">
            <v>LT7(A) - Temporary Supply (28 days &amp; above renewal)</v>
          </cell>
          <cell r="G1448" t="str">
            <v>LONG DISS</v>
          </cell>
          <cell r="H1448">
            <v>8</v>
          </cell>
          <cell r="I1448" t="str">
            <v>BYREGOWDA</v>
          </cell>
          <cell r="J1448" t="str">
            <v>S/O BORE GOWDA,SHREE RAMANAGARA</v>
          </cell>
          <cell r="K1448" t="str">
            <v>PLL NAGARA PLL</v>
          </cell>
          <cell r="L1448">
            <v>1</v>
          </cell>
        </row>
        <row r="1449">
          <cell r="E1449" t="str">
            <v>GRTP43</v>
          </cell>
          <cell r="F1449" t="str">
            <v>LT7(A) - Temporary Supply (28 days &amp; above renewal)</v>
          </cell>
          <cell r="G1449" t="str">
            <v>LONG DISS</v>
          </cell>
          <cell r="H1449">
            <v>8</v>
          </cell>
          <cell r="I1449" t="str">
            <v>SECRETORY</v>
          </cell>
          <cell r="J1449" t="str">
            <v>GAMAPANCHAYATHI,STATUE CONSTRACCTION</v>
          </cell>
          <cell r="K1449" t="str">
            <v>GORUR</v>
          </cell>
          <cell r="L1449">
            <v>1</v>
          </cell>
        </row>
        <row r="1450">
          <cell r="E1450" t="str">
            <v>GCTP721</v>
          </cell>
          <cell r="F1450" t="str">
            <v>LT7(A) - Temporary Supply (28 days &amp; above renewal)</v>
          </cell>
          <cell r="G1450" t="str">
            <v>LONG DISS</v>
          </cell>
          <cell r="H1450">
            <v>8</v>
          </cell>
          <cell r="I1450" t="str">
            <v>M/S NVEEN ENTERPRISES</v>
          </cell>
          <cell r="J1450" t="str">
            <v>PROP SRI ST  NAVEEN,KIADB HN PURA ROAD</v>
          </cell>
          <cell r="K1450" t="str">
            <v>KIADB</v>
          </cell>
          <cell r="L1450">
            <v>1</v>
          </cell>
        </row>
        <row r="1451">
          <cell r="E1451" t="str">
            <v>GCTP722</v>
          </cell>
          <cell r="F1451" t="str">
            <v>LT7(A) - Temporary Supply (28 days &amp; above renewal)</v>
          </cell>
          <cell r="G1451" t="str">
            <v>LONG DISS</v>
          </cell>
          <cell r="H1451">
            <v>8</v>
          </cell>
          <cell r="I1451" t="str">
            <v>A RAMESH</v>
          </cell>
          <cell r="J1451" t="str">
            <v>S/O PADMANABHA,CHANNAPATANA</v>
          </cell>
          <cell r="K1451" t="str">
            <v>CHANNAPATTANA</v>
          </cell>
          <cell r="L1451">
            <v>1</v>
          </cell>
        </row>
        <row r="1452">
          <cell r="E1452" t="str">
            <v>GCTP725</v>
          </cell>
          <cell r="F1452" t="str">
            <v>LT7(A) - Temporary Supply (28 days &amp; above renewal)</v>
          </cell>
          <cell r="G1452" t="str">
            <v>LONG DISS</v>
          </cell>
          <cell r="H1452">
            <v>8</v>
          </cell>
          <cell r="I1452" t="str">
            <v>GAYETHIRI</v>
          </cell>
          <cell r="J1452" t="str">
            <v>W/O RAMESH,NAGATHAVALLY</v>
          </cell>
          <cell r="K1452" t="str">
            <v>M HOSA KOPPALU BHKL</v>
          </cell>
          <cell r="L1452">
            <v>1</v>
          </cell>
        </row>
        <row r="1453">
          <cell r="E1453" t="str">
            <v>DMTP35</v>
          </cell>
          <cell r="F1453" t="str">
            <v>LT7(A) - Temporary Supply (28 days &amp; above renewal)</v>
          </cell>
          <cell r="G1453" t="str">
            <v>LONG DISS</v>
          </cell>
          <cell r="H1453">
            <v>8</v>
          </cell>
          <cell r="I1453" t="str">
            <v>RELIANCE J I O  L T D</v>
          </cell>
          <cell r="J1453" t="str">
            <v>J I O INFOCOM L T D,DODDAMANDIGANAHALLY</v>
          </cell>
          <cell r="K1453" t="str">
            <v>DEVRAYA PATTNA DPL</v>
          </cell>
          <cell r="L1453">
            <v>5</v>
          </cell>
        </row>
        <row r="1454">
          <cell r="E1454" t="str">
            <v>KNTP46</v>
          </cell>
          <cell r="F1454" t="str">
            <v>LT7(A) - Temporary Supply (28 days &amp; above renewal)</v>
          </cell>
          <cell r="G1454" t="str">
            <v>LONG DISS</v>
          </cell>
          <cell r="H1454">
            <v>8</v>
          </cell>
          <cell r="I1454" t="str">
            <v>BHAGYA  LAKSHME</v>
          </cell>
          <cell r="J1454" t="str">
            <v>W/O CHANDRE GOWDA,ECHALAHALLY</v>
          </cell>
          <cell r="K1454" t="str">
            <v>VIDYA PEETA</v>
          </cell>
          <cell r="L1454">
            <v>1</v>
          </cell>
        </row>
        <row r="1455">
          <cell r="E1455" t="str">
            <v>GCTP800</v>
          </cell>
          <cell r="F1455" t="str">
            <v>LT7(A) - Temporary Supply (28 days &amp; above renewal)</v>
          </cell>
          <cell r="G1455" t="str">
            <v>LONG DISS</v>
          </cell>
          <cell r="H1455">
            <v>8</v>
          </cell>
          <cell r="I1455" t="str">
            <v>MALTOWN ELECTRICS</v>
          </cell>
          <cell r="J1455" t="str">
            <v>PVT LTD,HASSAN</v>
          </cell>
          <cell r="K1455" t="str">
            <v>KIADB</v>
          </cell>
          <cell r="L1455">
            <v>5</v>
          </cell>
        </row>
        <row r="1456">
          <cell r="E1456" t="str">
            <v>GRTP49</v>
          </cell>
          <cell r="F1456" t="str">
            <v>LT7(A) - Temporary Supply (28 days &amp; above renewal)</v>
          </cell>
          <cell r="G1456" t="str">
            <v>LONG DISS</v>
          </cell>
          <cell r="H1456">
            <v>8</v>
          </cell>
          <cell r="I1456" t="str">
            <v>H M RAME GOWDA</v>
          </cell>
          <cell r="J1456" t="str">
            <v>S/O MARIGOWDA,GORUR</v>
          </cell>
          <cell r="K1456" t="str">
            <v>GORUR</v>
          </cell>
          <cell r="L1456">
            <v>1</v>
          </cell>
        </row>
        <row r="1457">
          <cell r="E1457" t="str">
            <v>MHTP32</v>
          </cell>
          <cell r="F1457" t="str">
            <v>LT7(A) - Temporary Supply (28 days &amp; above renewal)</v>
          </cell>
          <cell r="G1457" t="str">
            <v>LONG DISS</v>
          </cell>
          <cell r="H1457">
            <v>8</v>
          </cell>
          <cell r="I1457" t="str">
            <v>SHIVARAMU</v>
          </cell>
          <cell r="J1457" t="str">
            <v>S/O HUNUMANTHAPPA,BSTHIHALLY</v>
          </cell>
          <cell r="K1457" t="str">
            <v>BASTHIHALLY</v>
          </cell>
          <cell r="L1457">
            <v>3</v>
          </cell>
        </row>
        <row r="1458">
          <cell r="E1458" t="str">
            <v>MHTP36</v>
          </cell>
          <cell r="F1458" t="str">
            <v>LT7(A) - Temporary Supply (28 days &amp; above renewal)</v>
          </cell>
          <cell r="G1458" t="str">
            <v>LONG DISS</v>
          </cell>
          <cell r="H1458">
            <v>8</v>
          </cell>
          <cell r="I1458" t="str">
            <v>M/S P DASARATHA RAMA REDDY</v>
          </cell>
          <cell r="J1458" t="str">
            <v>KAMASAMUDRA BRANCH,YAGACHI LIFT BANK</v>
          </cell>
          <cell r="K1458" t="str">
            <v>SATHENA HALLI SYL</v>
          </cell>
          <cell r="L1458">
            <v>7</v>
          </cell>
        </row>
        <row r="1459">
          <cell r="E1459" t="str">
            <v>KNTP53</v>
          </cell>
          <cell r="F1459" t="str">
            <v>LT7(A) - Temporary Supply (28 days &amp; above renewal)</v>
          </cell>
          <cell r="G1459" t="str">
            <v>LONG DISS</v>
          </cell>
          <cell r="H1459">
            <v>8</v>
          </cell>
          <cell r="I1459" t="str">
            <v>SATHYA</v>
          </cell>
          <cell r="J1459" t="str">
            <v>W/O DEVARAJU,MUDDENAHALLY</v>
          </cell>
          <cell r="K1459" t="str">
            <v>MUDDANA HALLI MDK</v>
          </cell>
          <cell r="L1459">
            <v>1</v>
          </cell>
        </row>
        <row r="1460">
          <cell r="E1460" t="str">
            <v>GCTP818</v>
          </cell>
          <cell r="F1460" t="str">
            <v>LT7(A) - Temporary Supply (28 days &amp; above renewal)</v>
          </cell>
          <cell r="G1460" t="str">
            <v>LONG DISS</v>
          </cell>
          <cell r="H1460">
            <v>8</v>
          </cell>
          <cell r="I1460" t="str">
            <v>K N LILAVATHI</v>
          </cell>
          <cell r="J1460" t="str">
            <v>W/O MANJEGOWDA,CHANNAPATTANA</v>
          </cell>
          <cell r="K1460" t="str">
            <v>BOMMANAYAKANA HALLI BHKL</v>
          </cell>
          <cell r="L1460">
            <v>1</v>
          </cell>
        </row>
        <row r="1461">
          <cell r="E1461" t="str">
            <v>GLTP46</v>
          </cell>
          <cell r="F1461" t="str">
            <v>LT7(A) - Temporary Supply (28 days &amp; above renewal)</v>
          </cell>
          <cell r="G1461" t="str">
            <v>LONG DISS</v>
          </cell>
          <cell r="H1461">
            <v>8</v>
          </cell>
          <cell r="I1461" t="str">
            <v>MAMATHA</v>
          </cell>
          <cell r="J1461" t="str">
            <v>W/O DHARMENDRA KUMAR,MANACHANAHALLY</v>
          </cell>
          <cell r="K1461" t="str">
            <v>HT GROUP</v>
          </cell>
          <cell r="L1461">
            <v>1</v>
          </cell>
        </row>
        <row r="1462">
          <cell r="E1462" t="str">
            <v>GCTP419</v>
          </cell>
          <cell r="F1462" t="str">
            <v>LT7(A) - Temporary Supply (28 days &amp; above renewal)</v>
          </cell>
          <cell r="G1462" t="str">
            <v>LONG DISS</v>
          </cell>
          <cell r="H1462">
            <v>8</v>
          </cell>
          <cell r="I1462" t="str">
            <v>K S GIRISHA</v>
          </cell>
          <cell r="J1462" t="str">
            <v>S/O SHAMAYYA,KIADB  HASSAN</v>
          </cell>
          <cell r="K1462" t="str">
            <v>KIADB</v>
          </cell>
          <cell r="L1462">
            <v>1</v>
          </cell>
        </row>
        <row r="1463">
          <cell r="E1463" t="str">
            <v>GCTP599</v>
          </cell>
          <cell r="F1463" t="str">
            <v>LT7(A) - Temporary Supply (28 days &amp; above renewal)</v>
          </cell>
          <cell r="G1463" t="str">
            <v>LONG DISS</v>
          </cell>
          <cell r="H1463">
            <v>8</v>
          </cell>
          <cell r="I1463" t="str">
            <v>RAGHU</v>
          </cell>
          <cell r="J1463" t="str">
            <v>S/O SANNEGOWDA,BOMMANAYAKANAHALLY</v>
          </cell>
          <cell r="K1463" t="str">
            <v>CHANNAPATTANA</v>
          </cell>
          <cell r="L1463">
            <v>1</v>
          </cell>
        </row>
        <row r="1464">
          <cell r="E1464" t="str">
            <v>GCTP579</v>
          </cell>
          <cell r="F1464" t="str">
            <v>LT7(A) - Temporary Supply (28 days &amp; above renewal)</v>
          </cell>
          <cell r="G1464" t="str">
            <v>LONG DISS</v>
          </cell>
          <cell r="H1464">
            <v>8</v>
          </cell>
          <cell r="I1464" t="str">
            <v>M S SRINIVAS MURTHI</v>
          </cell>
          <cell r="J1464" t="str">
            <v>S/O SHIVALINGEGOWDA,CHANNAPATANA</v>
          </cell>
          <cell r="K1464" t="str">
            <v>CHANNAPATTANA</v>
          </cell>
          <cell r="L1464">
            <v>1</v>
          </cell>
        </row>
        <row r="1465">
          <cell r="E1465" t="str">
            <v>GCTP763</v>
          </cell>
          <cell r="F1465" t="str">
            <v>LT7(A) - Temporary Supply (28 days &amp; above renewal)</v>
          </cell>
          <cell r="G1465" t="str">
            <v>LONG DISS</v>
          </cell>
          <cell r="H1465">
            <v>8</v>
          </cell>
          <cell r="I1465" t="str">
            <v>THIMMAMMA</v>
          </cell>
          <cell r="J1465" t="str">
            <v>W/O MAVINAKEREGOWDA,BOMMANAYAKANAHALLY</v>
          </cell>
          <cell r="K1465" t="str">
            <v>BOMMANAYAKANA HALLI BHKL</v>
          </cell>
          <cell r="L1465">
            <v>1</v>
          </cell>
        </row>
        <row r="1466">
          <cell r="E1466" t="str">
            <v>MHTP25</v>
          </cell>
          <cell r="F1466" t="str">
            <v>LT7(A) - Temporary Supply (28 days &amp; above renewal)</v>
          </cell>
          <cell r="G1466" t="str">
            <v>LONG DISS</v>
          </cell>
          <cell r="H1466">
            <v>8</v>
          </cell>
          <cell r="I1466" t="str">
            <v>GAFFAR ALLI</v>
          </cell>
          <cell r="J1466" t="str">
            <v>KITHANE GADI,M H HALLY</v>
          </cell>
          <cell r="K1466" t="str">
            <v>KITTANE GADI</v>
          </cell>
          <cell r="L1466">
            <v>1</v>
          </cell>
        </row>
        <row r="1467">
          <cell r="E1467" t="str">
            <v>GCTP746</v>
          </cell>
          <cell r="F1467" t="str">
            <v>LT7(A) - Temporary Supply (28 days &amp; above renewal)</v>
          </cell>
          <cell r="G1467" t="str">
            <v>LONG DISS</v>
          </cell>
          <cell r="H1467">
            <v>8</v>
          </cell>
          <cell r="I1467" t="str">
            <v>AR SAPTHAGIRI</v>
          </cell>
          <cell r="J1467" t="str">
            <v>M/S VISION ADVANCE,KIADB HN PURA ROAD</v>
          </cell>
          <cell r="K1467" t="str">
            <v>SAMUDRAVALLI</v>
          </cell>
          <cell r="L1467">
            <v>7</v>
          </cell>
        </row>
        <row r="1468">
          <cell r="E1468" t="str">
            <v>GCTP740</v>
          </cell>
          <cell r="F1468" t="str">
            <v>LT7(A) - Temporary Supply (28 days &amp; above renewal)</v>
          </cell>
          <cell r="G1468" t="str">
            <v>LONG DISS</v>
          </cell>
          <cell r="H1468">
            <v>8</v>
          </cell>
          <cell r="I1468" t="str">
            <v>M SSANKAR</v>
          </cell>
          <cell r="J1468" t="str">
            <v>S/O MARAYA,SRI LAXMI PVT  LTD K I A D B</v>
          </cell>
          <cell r="K1468" t="str">
            <v>KIADB</v>
          </cell>
          <cell r="L1468">
            <v>3</v>
          </cell>
        </row>
        <row r="1469">
          <cell r="E1469" t="str">
            <v>GCTP741</v>
          </cell>
          <cell r="F1469" t="str">
            <v>LT7(A) - Temporary Supply (28 days &amp; above renewal)</v>
          </cell>
          <cell r="G1469" t="str">
            <v>LONG DISS</v>
          </cell>
          <cell r="H1469">
            <v>8</v>
          </cell>
          <cell r="I1469" t="str">
            <v>YASHODHA</v>
          </cell>
          <cell r="J1469" t="str">
            <v>W/O KUMRA SHETTE,PLAT NO 208 E2  K I A D B</v>
          </cell>
          <cell r="K1469" t="str">
            <v>KIADB</v>
          </cell>
          <cell r="L1469">
            <v>1</v>
          </cell>
        </row>
        <row r="1470">
          <cell r="E1470" t="str">
            <v>GCTP744</v>
          </cell>
          <cell r="F1470" t="str">
            <v>LT7(A) - Temporary Supply (28 days &amp; above renewal)</v>
          </cell>
          <cell r="G1470" t="str">
            <v>LONG DISS</v>
          </cell>
          <cell r="H1470">
            <v>8</v>
          </cell>
          <cell r="I1470" t="str">
            <v>SMT KALAMMA</v>
          </cell>
          <cell r="J1470" t="str">
            <v>W/O KARIGOWDA,BOMMANAYAKANAHALLY,</v>
          </cell>
          <cell r="K1470" t="str">
            <v>BOMMANAYAKANA HALLI BHKL</v>
          </cell>
          <cell r="L1470">
            <v>1</v>
          </cell>
        </row>
        <row r="1471">
          <cell r="E1471" t="str">
            <v>GCTP739</v>
          </cell>
          <cell r="F1471" t="str">
            <v>LT7(A) - Temporary Supply (28 days &amp; above renewal)</v>
          </cell>
          <cell r="G1471" t="str">
            <v>LONG DISS</v>
          </cell>
          <cell r="H1471">
            <v>8</v>
          </cell>
          <cell r="I1471" t="str">
            <v>P N P POLYTEX PVT LTD</v>
          </cell>
          <cell r="J1471" t="str">
            <v>32 SEZ TEXTILE HASSAN,PERMENAHALLY</v>
          </cell>
          <cell r="K1471" t="str">
            <v>KOKKANNA GHATTA</v>
          </cell>
          <cell r="L1471">
            <v>5</v>
          </cell>
        </row>
        <row r="1472">
          <cell r="E1472" t="str">
            <v>GCTP716</v>
          </cell>
          <cell r="F1472" t="str">
            <v>LT7(A) - Temporary Supply (28 days &amp; above renewal)</v>
          </cell>
          <cell r="G1472" t="str">
            <v>LONG DISS</v>
          </cell>
          <cell r="H1472">
            <v>8</v>
          </cell>
          <cell r="I1472" t="str">
            <v>B M THIMME GOWDA</v>
          </cell>
          <cell r="J1472" t="str">
            <v>S/O MUDALAGIRI GOWDA,BOMMANAYAKANAHALLY</v>
          </cell>
          <cell r="K1472" t="str">
            <v>BOMMANAYAKANA HALLI BHKL</v>
          </cell>
          <cell r="L1472">
            <v>1</v>
          </cell>
        </row>
        <row r="1473">
          <cell r="E1473" t="str">
            <v>GCTP712</v>
          </cell>
          <cell r="F1473" t="str">
            <v>LT7(A) - Temporary Supply (28 days &amp; above renewal)</v>
          </cell>
          <cell r="G1473" t="str">
            <v>LONG DISS</v>
          </cell>
          <cell r="H1473">
            <v>8</v>
          </cell>
          <cell r="I1473" t="str">
            <v>RAMEGOWDA</v>
          </cell>
          <cell r="J1473" t="str">
            <v>S/O HANUMEGOWDA,SANKALAPURA</v>
          </cell>
          <cell r="K1473" t="str">
            <v>M HOSA KOPPALU BHKL</v>
          </cell>
          <cell r="L1473">
            <v>1</v>
          </cell>
        </row>
        <row r="1474">
          <cell r="E1474" t="str">
            <v>GCTP710</v>
          </cell>
          <cell r="F1474" t="str">
            <v>LT7(A) - Temporary Supply (28 days &amp; above renewal)</v>
          </cell>
          <cell r="G1474" t="str">
            <v>LONG DISS</v>
          </cell>
          <cell r="H1474">
            <v>8</v>
          </cell>
          <cell r="I1474" t="str">
            <v>THIRUMALA INDUSTRIS</v>
          </cell>
          <cell r="J1474" t="str">
            <v>K T NARAYANA,S/O THIRUMALAIAH</v>
          </cell>
          <cell r="K1474" t="str">
            <v>HANUMANTHA PURA HNL</v>
          </cell>
          <cell r="L1474">
            <v>1</v>
          </cell>
        </row>
        <row r="1475">
          <cell r="E1475" t="str">
            <v>HVTP34</v>
          </cell>
          <cell r="F1475" t="str">
            <v>LT7(A) - Temporary Supply (28 days &amp; above renewal)</v>
          </cell>
          <cell r="G1475" t="str">
            <v>LONG DISS</v>
          </cell>
          <cell r="H1475">
            <v>8</v>
          </cell>
          <cell r="I1475" t="str">
            <v>SAVITHRAMMA</v>
          </cell>
          <cell r="J1475" t="str">
            <v>W/O NAGARAGOWDA,MARIGUDI KOPPALU</v>
          </cell>
          <cell r="K1475" t="str">
            <v>MARIGUDDI KOPPALU</v>
          </cell>
          <cell r="L1475">
            <v>1</v>
          </cell>
        </row>
        <row r="1476">
          <cell r="E1476" t="str">
            <v>GCTP729</v>
          </cell>
          <cell r="F1476" t="str">
            <v>LT7(A) - Temporary Supply (28 days &amp; above renewal)</v>
          </cell>
          <cell r="G1476" t="str">
            <v>LONG DISS</v>
          </cell>
          <cell r="H1476">
            <v>8</v>
          </cell>
          <cell r="I1476" t="str">
            <v>G S NAGAMMA</v>
          </cell>
          <cell r="J1476" t="str">
            <v>W/O NAGARAJU,BOOMMANAYAKANAHALLY</v>
          </cell>
          <cell r="K1476" t="str">
            <v>M HOSA KOPPALU BHKL</v>
          </cell>
          <cell r="L1476">
            <v>1</v>
          </cell>
        </row>
        <row r="1477">
          <cell r="E1477" t="str">
            <v>GCTP734</v>
          </cell>
          <cell r="F1477" t="str">
            <v>LT7(A) - Temporary Supply (28 days &amp; above renewal)</v>
          </cell>
          <cell r="G1477" t="str">
            <v>LONG DISS</v>
          </cell>
          <cell r="H1477">
            <v>8</v>
          </cell>
          <cell r="I1477" t="str">
            <v>C T RANGSWAMY</v>
          </cell>
          <cell r="J1477" t="str">
            <v>S/O THIRUMALEGOWDA,CHANNAPATTANA</v>
          </cell>
          <cell r="K1477" t="str">
            <v>CHANNAPATTANA</v>
          </cell>
          <cell r="L1477">
            <v>1</v>
          </cell>
        </row>
        <row r="1478">
          <cell r="E1478" t="str">
            <v>GCTP736</v>
          </cell>
          <cell r="F1478" t="str">
            <v>LT7(A) - Temporary Supply (28 days &amp; above renewal)</v>
          </cell>
          <cell r="G1478" t="str">
            <v>LONG DISS</v>
          </cell>
          <cell r="H1478">
            <v>8</v>
          </cell>
          <cell r="I1478" t="str">
            <v>SOPHIE FERNADIS</v>
          </cell>
          <cell r="J1478" t="str">
            <v>W/O RUFIN DESOUZA,CHANNAPATTANA</v>
          </cell>
          <cell r="K1478" t="str">
            <v>CHANNAPATTANA</v>
          </cell>
          <cell r="L1478">
            <v>1</v>
          </cell>
        </row>
        <row r="1479">
          <cell r="E1479" t="str">
            <v>GCTP735</v>
          </cell>
          <cell r="F1479" t="str">
            <v>LT7(A) - Temporary Supply (28 days &amp; above renewal)</v>
          </cell>
          <cell r="G1479" t="str">
            <v>LONG DISS</v>
          </cell>
          <cell r="H1479">
            <v>8</v>
          </cell>
          <cell r="I1479" t="str">
            <v>YOGEGOWDA</v>
          </cell>
          <cell r="J1479" t="str">
            <v>S/O KALE GOWDA,CHANNAPATTANA</v>
          </cell>
          <cell r="K1479" t="str">
            <v>CHANNAPATTANA</v>
          </cell>
          <cell r="L1479">
            <v>1</v>
          </cell>
        </row>
        <row r="1480">
          <cell r="E1480" t="str">
            <v>GCTP733</v>
          </cell>
          <cell r="F1480" t="str">
            <v>LT7(A) - Temporary Supply (28 days &amp; above renewal)</v>
          </cell>
          <cell r="G1480" t="str">
            <v>LONG DISS</v>
          </cell>
          <cell r="H1480">
            <v>8</v>
          </cell>
          <cell r="I1480" t="str">
            <v>JAVAREGOWDA</v>
          </cell>
          <cell r="J1480" t="str">
            <v>S/O SIDDEGOWDA,K HOSAKOPPALU</v>
          </cell>
          <cell r="K1480" t="str">
            <v>K HOSA KOPPALU BHKL</v>
          </cell>
          <cell r="L1480">
            <v>1</v>
          </cell>
        </row>
        <row r="1481">
          <cell r="E1481" t="str">
            <v>GRTP52</v>
          </cell>
          <cell r="F1481" t="str">
            <v>LT7(A) - Temporary Supply (28 days &amp; above renewal)</v>
          </cell>
          <cell r="G1481" t="str">
            <v>LONG DISS</v>
          </cell>
          <cell r="H1481">
            <v>8</v>
          </cell>
          <cell r="I1481" t="str">
            <v>H M RAME GOWDA</v>
          </cell>
          <cell r="J1481" t="str">
            <v>GANAPATHI DEVASTHANA,GORUR</v>
          </cell>
          <cell r="K1481" t="str">
            <v>GORUR</v>
          </cell>
          <cell r="L1481">
            <v>1</v>
          </cell>
        </row>
        <row r="1482">
          <cell r="E1482" t="str">
            <v>MHTP35</v>
          </cell>
          <cell r="F1482" t="str">
            <v>LT7(A) - Temporary Supply (28 days &amp; above renewal)</v>
          </cell>
          <cell r="G1482" t="str">
            <v>LONG DISS</v>
          </cell>
          <cell r="H1482">
            <v>8</v>
          </cell>
          <cell r="I1482" t="str">
            <v>KRISHNEGOWDA</v>
          </cell>
          <cell r="J1482" t="str">
            <v>S/O CHANNEGOWDA,JAKKENAHALLY</v>
          </cell>
          <cell r="K1482" t="str">
            <v>HASSANRURAL2</v>
          </cell>
          <cell r="L1482">
            <v>1</v>
          </cell>
        </row>
        <row r="1483">
          <cell r="E1483" t="str">
            <v>GLTP45</v>
          </cell>
          <cell r="F1483" t="str">
            <v>LT7(A) - Temporary Supply (28 days &amp; above renewal)</v>
          </cell>
          <cell r="G1483" t="str">
            <v>LONG DISS</v>
          </cell>
          <cell r="H1483">
            <v>8</v>
          </cell>
          <cell r="I1483" t="str">
            <v>LALITHA</v>
          </cell>
          <cell r="J1483" t="str">
            <v>W/O MALLESH,GUDDENAHALLY</v>
          </cell>
          <cell r="K1483" t="str">
            <v>BELUR ROAD L</v>
          </cell>
          <cell r="L1483">
            <v>1</v>
          </cell>
        </row>
        <row r="1484">
          <cell r="E1484" t="str">
            <v>GCTP823</v>
          </cell>
          <cell r="F1484" t="str">
            <v>LT7(A) - Temporary Supply (28 days &amp; above renewal)</v>
          </cell>
          <cell r="G1484" t="str">
            <v>LONG DISS</v>
          </cell>
          <cell r="H1484">
            <v>8</v>
          </cell>
          <cell r="I1484" t="str">
            <v>PADDMA</v>
          </cell>
          <cell r="J1484" t="str">
            <v>W/O KRISHNEGOWDA,CHANNAPATTANA</v>
          </cell>
          <cell r="K1484" t="str">
            <v>CHANNAPATTANA</v>
          </cell>
          <cell r="L1484">
            <v>1</v>
          </cell>
        </row>
        <row r="1485">
          <cell r="E1485" t="str">
            <v>GCTP787</v>
          </cell>
          <cell r="F1485" t="str">
            <v>LT7(A) - Temporary Supply (28 days &amp; above renewal)</v>
          </cell>
          <cell r="G1485" t="str">
            <v>LONG DISS</v>
          </cell>
          <cell r="H1485">
            <v>7</v>
          </cell>
          <cell r="I1485" t="str">
            <v>MALATHI</v>
          </cell>
          <cell r="J1485" t="str">
            <v>W/O ANANDA RC,SRI RAMANAGARA</v>
          </cell>
          <cell r="K1485" t="str">
            <v>SRI RAMANAGARA</v>
          </cell>
          <cell r="L1485">
            <v>1</v>
          </cell>
        </row>
        <row r="1486">
          <cell r="E1486" t="str">
            <v>GCTP788</v>
          </cell>
          <cell r="F1486" t="str">
            <v>LT7(A) - Temporary Supply (28 days &amp; above renewal)</v>
          </cell>
          <cell r="G1486" t="str">
            <v>LONG DISS</v>
          </cell>
          <cell r="H1486">
            <v>8</v>
          </cell>
          <cell r="I1486" t="str">
            <v>HEMAKUMARI</v>
          </cell>
          <cell r="J1486" t="str">
            <v>W/O M R SURESH,CHANNAPATTANA</v>
          </cell>
          <cell r="K1486" t="str">
            <v>CHANNAPATTANA</v>
          </cell>
          <cell r="L1486">
            <v>1</v>
          </cell>
        </row>
        <row r="1487">
          <cell r="E1487" t="str">
            <v>GCTP805</v>
          </cell>
          <cell r="F1487" t="str">
            <v>LT7(A) - Temporary Supply (28 days &amp; above renewal)</v>
          </cell>
          <cell r="G1487" t="str">
            <v>LONG DISS</v>
          </cell>
          <cell r="H1487">
            <v>8</v>
          </cell>
          <cell r="I1487" t="str">
            <v>GANESH</v>
          </cell>
          <cell r="J1487" t="str">
            <v>S/O NANJE GOWDA,M HOSAKOPPALU</v>
          </cell>
          <cell r="K1487" t="str">
            <v>M HOSA KOPPALU BHKL</v>
          </cell>
          <cell r="L1487">
            <v>1</v>
          </cell>
        </row>
        <row r="1488">
          <cell r="E1488" t="str">
            <v>GCTP708</v>
          </cell>
          <cell r="F1488" t="str">
            <v>LT7(A) - Temporary Supply (28 days &amp; above renewal)</v>
          </cell>
          <cell r="G1488" t="str">
            <v>LONG DISS</v>
          </cell>
          <cell r="H1488">
            <v>8</v>
          </cell>
          <cell r="I1488" t="str">
            <v>C L PUTTAMADAPPA</v>
          </cell>
          <cell r="J1488" t="str">
            <v>S/O LAKSHMAIAH,BOOMMANAYAKANAHALLY</v>
          </cell>
          <cell r="K1488" t="str">
            <v>BOMMANAYAKANA HALLI BHKL</v>
          </cell>
          <cell r="L1488">
            <v>1</v>
          </cell>
        </row>
        <row r="1489">
          <cell r="E1489" t="str">
            <v>GCTP580</v>
          </cell>
          <cell r="F1489" t="str">
            <v>LT7(A) - Temporary Supply (28 days &amp; above renewal)</v>
          </cell>
          <cell r="G1489" t="str">
            <v>LONG DISS</v>
          </cell>
          <cell r="H1489">
            <v>9</v>
          </cell>
          <cell r="I1489" t="str">
            <v>C K LAKSHMI</v>
          </cell>
          <cell r="J1489" t="str">
            <v>W/O SHANTHEGOWDA,CHANNAPATANA</v>
          </cell>
          <cell r="K1489" t="str">
            <v>CHANNAPATTANA</v>
          </cell>
          <cell r="L1489">
            <v>1</v>
          </cell>
        </row>
        <row r="1490">
          <cell r="E1490" t="str">
            <v>MHTP37</v>
          </cell>
          <cell r="F1490" t="str">
            <v>LT7(A) - Temporary Supply (28 days &amp; above renewal)</v>
          </cell>
          <cell r="G1490" t="str">
            <v>LONG DISS</v>
          </cell>
          <cell r="H1490">
            <v>8</v>
          </cell>
          <cell r="I1490" t="str">
            <v>K R THIMMEGOWDA</v>
          </cell>
          <cell r="J1490" t="str">
            <v>S/O RANGEGOWDA,KANCHANAHALLY</v>
          </cell>
          <cell r="K1490" t="str">
            <v>KONTA GOWDANA HALLI</v>
          </cell>
          <cell r="L1490">
            <v>1</v>
          </cell>
        </row>
        <row r="1491">
          <cell r="E1491" t="str">
            <v>MHTP38</v>
          </cell>
          <cell r="F1491" t="str">
            <v>LT7(A) - Temporary Supply (28 days &amp; above renewal)</v>
          </cell>
          <cell r="G1491" t="str">
            <v>LONG DISS</v>
          </cell>
          <cell r="H1491">
            <v>8</v>
          </cell>
          <cell r="I1491" t="str">
            <v>V VENKATESH  NAYAIDU</v>
          </cell>
          <cell r="J1491" t="str">
            <v>CHANNAMBIKA DEVALA,MUTHIGEIREHALLY</v>
          </cell>
          <cell r="K1491" t="str">
            <v>MOSALE HOSAHALLI</v>
          </cell>
          <cell r="L1491">
            <v>1</v>
          </cell>
        </row>
        <row r="1492">
          <cell r="E1492" t="str">
            <v>MHTP39</v>
          </cell>
          <cell r="F1492" t="str">
            <v>LT7(A) - Temporary Supply (28 days &amp; above renewal)</v>
          </cell>
          <cell r="G1492" t="str">
            <v>LONG DISS</v>
          </cell>
          <cell r="H1492">
            <v>8</v>
          </cell>
          <cell r="I1492" t="str">
            <v>PUTTANANJAMMA</v>
          </cell>
          <cell r="J1492" t="str">
            <v>W/O G N  NAGARAJEGOWDA,M H HALLY</v>
          </cell>
          <cell r="K1492" t="str">
            <v>MOSALE HOSAHALLI</v>
          </cell>
          <cell r="L1492">
            <v>1</v>
          </cell>
        </row>
        <row r="1493">
          <cell r="E1493" t="str">
            <v>GCTP832</v>
          </cell>
          <cell r="F1493" t="str">
            <v>LT7(A) - Temporary Supply (28 days &amp; above renewal)</v>
          </cell>
          <cell r="G1493" t="str">
            <v>LONG DISS</v>
          </cell>
          <cell r="H1493">
            <v>8</v>
          </cell>
          <cell r="I1493" t="str">
            <v>PNP POLTAX</v>
          </cell>
          <cell r="J1493" t="str">
            <v>PVT LTD PLOT NO 207,H N  PURA ROAD  KIADB</v>
          </cell>
          <cell r="K1493" t="str">
            <v>KIADB</v>
          </cell>
          <cell r="L1493">
            <v>2</v>
          </cell>
        </row>
        <row r="1494">
          <cell r="E1494" t="str">
            <v>GCTP834</v>
          </cell>
          <cell r="F1494" t="str">
            <v>LT7(A) - Temporary Supply (28 days &amp; above renewal)</v>
          </cell>
          <cell r="G1494" t="str">
            <v>LONG DISS</v>
          </cell>
          <cell r="H1494">
            <v>8</v>
          </cell>
          <cell r="I1494" t="str">
            <v>H S BOGESH</v>
          </cell>
          <cell r="J1494" t="str">
            <v>S/O SHANTHAPPA,CHANNAPATTANA</v>
          </cell>
          <cell r="K1494" t="str">
            <v>GANDHINAGAR</v>
          </cell>
          <cell r="L1494">
            <v>1</v>
          </cell>
        </row>
        <row r="1495">
          <cell r="E1495" t="str">
            <v>DMTP39</v>
          </cell>
          <cell r="F1495" t="str">
            <v>LT7(A) - Temporary Supply (28 days &amp; above renewal)</v>
          </cell>
          <cell r="G1495" t="str">
            <v>LONG DISS</v>
          </cell>
          <cell r="H1495">
            <v>8</v>
          </cell>
          <cell r="I1495" t="str">
            <v>CA  LINA</v>
          </cell>
          <cell r="J1495" t="str">
            <v>W/O CHARLI,D M HALLY</v>
          </cell>
          <cell r="K1495" t="str">
            <v>DODDAMANDIGANAHALLI L</v>
          </cell>
          <cell r="L1495">
            <v>1</v>
          </cell>
        </row>
        <row r="1496">
          <cell r="E1496" t="str">
            <v>GCTP760</v>
          </cell>
          <cell r="F1496" t="str">
            <v>LT7(A) - Temporary Supply (28 days &amp; above renewal)</v>
          </cell>
          <cell r="G1496" t="str">
            <v>LONG DISS</v>
          </cell>
          <cell r="H1496">
            <v>8</v>
          </cell>
          <cell r="I1496" t="str">
            <v>M/S P N P POLYTEX PVT LTD</v>
          </cell>
          <cell r="J1496" t="str">
            <v>KIADB HN PURA ROAD HASSAN,KIADB HN PURA ROAD HASSAN</v>
          </cell>
          <cell r="K1496" t="str">
            <v>KIADB</v>
          </cell>
          <cell r="L1496">
            <v>1</v>
          </cell>
        </row>
        <row r="1497">
          <cell r="E1497" t="str">
            <v>GCTP764</v>
          </cell>
          <cell r="F1497" t="str">
            <v>LT7(A) - Temporary Supply (28 days &amp; above renewal)</v>
          </cell>
          <cell r="G1497" t="str">
            <v>LONG DISS</v>
          </cell>
          <cell r="H1497">
            <v>5</v>
          </cell>
          <cell r="I1497" t="str">
            <v>M/S JAI SRI KRISHNA STEEL WORKS PVT LTD</v>
          </cell>
          <cell r="J1497" t="str">
            <v>KIADB , HASSAN,</v>
          </cell>
          <cell r="K1497" t="str">
            <v>KIADB</v>
          </cell>
          <cell r="L1497">
            <v>30</v>
          </cell>
        </row>
        <row r="1498">
          <cell r="E1498" t="str">
            <v>HVTP37</v>
          </cell>
          <cell r="F1498" t="str">
            <v>LT7(A) - Temporary Supply (28 days &amp; above renewal)</v>
          </cell>
          <cell r="G1498" t="str">
            <v>LONG DISS</v>
          </cell>
          <cell r="H1498">
            <v>3</v>
          </cell>
          <cell r="I1498" t="str">
            <v>CHITRA B K</v>
          </cell>
          <cell r="J1498" t="str">
            <v>W/O BASSAVARAJU,NANDINI BADAVANE</v>
          </cell>
          <cell r="K1498" t="str">
            <v>CHANNAPATTANA</v>
          </cell>
          <cell r="L1498">
            <v>1</v>
          </cell>
        </row>
        <row r="1499">
          <cell r="E1499" t="str">
            <v>GLTP13</v>
          </cell>
          <cell r="F1499" t="str">
            <v>LT7(A) - Temporary Supply (28 days &amp; above renewal)</v>
          </cell>
          <cell r="G1499" t="str">
            <v>LONG DISS</v>
          </cell>
          <cell r="H1499">
            <v>8</v>
          </cell>
          <cell r="I1499" t="str">
            <v>H R GOPINATH</v>
          </cell>
          <cell r="J1499" t="str">
            <v>S/O RAMEGOWDA,ASHOKANAGAR</v>
          </cell>
          <cell r="K1499" t="str">
            <v>ASHOKNAGAR</v>
          </cell>
          <cell r="L1499">
            <v>1</v>
          </cell>
        </row>
        <row r="1500">
          <cell r="E1500" t="str">
            <v>KNTP45</v>
          </cell>
          <cell r="F1500" t="str">
            <v>LT7(A) - Temporary Supply (28 days &amp; above renewal)</v>
          </cell>
          <cell r="G1500" t="str">
            <v>LONG DISS</v>
          </cell>
          <cell r="H1500">
            <v>8</v>
          </cell>
          <cell r="I1500" t="str">
            <v>K T PRASAD</v>
          </cell>
          <cell r="J1500" t="str">
            <v>S/O LEAT THIMMEGOWDA,ECHALAHALLY</v>
          </cell>
          <cell r="K1500" t="str">
            <v>ANACHIHALLI</v>
          </cell>
          <cell r="L1500">
            <v>1</v>
          </cell>
        </row>
        <row r="1501">
          <cell r="E1501" t="str">
            <v>GCTP714</v>
          </cell>
          <cell r="F1501" t="str">
            <v>LT7(A) - Temporary Supply (28 days &amp; above renewal)</v>
          </cell>
          <cell r="G1501" t="str">
            <v>LONG DISS</v>
          </cell>
          <cell r="H1501">
            <v>8</v>
          </cell>
          <cell r="I1501" t="str">
            <v>RAJEGOWDA</v>
          </cell>
          <cell r="J1501" t="str">
            <v>S/O SIDDEGOWDA,K HOSAKOPPALU</v>
          </cell>
          <cell r="K1501" t="str">
            <v>CHANNAPATTANA</v>
          </cell>
          <cell r="L1501">
            <v>1</v>
          </cell>
        </row>
        <row r="1502">
          <cell r="E1502" t="str">
            <v>MHTP31</v>
          </cell>
          <cell r="F1502" t="str">
            <v>LT7(A) - Temporary Supply (28 days &amp; above renewal)</v>
          </cell>
          <cell r="G1502" t="str">
            <v>LONG DISS</v>
          </cell>
          <cell r="H1502">
            <v>8</v>
          </cell>
          <cell r="I1502" t="str">
            <v>V VENKATESH NAIDU</v>
          </cell>
          <cell r="J1502" t="str">
            <v>CKANNAMBIKA TEMPLE,MUTTIGE HIREHALLY</v>
          </cell>
          <cell r="K1502" t="str">
            <v>MOSALE HOSAHALLI</v>
          </cell>
          <cell r="L1502">
            <v>3</v>
          </cell>
        </row>
        <row r="1503">
          <cell r="E1503" t="str">
            <v>MHTP30</v>
          </cell>
          <cell r="F1503" t="str">
            <v>LT7(A) - Temporary Supply (28 days &amp; above renewal)</v>
          </cell>
          <cell r="G1503" t="str">
            <v>LONG DISS</v>
          </cell>
          <cell r="H1503">
            <v>8</v>
          </cell>
          <cell r="I1503" t="str">
            <v>CHANNAKESHAVA</v>
          </cell>
          <cell r="J1503" t="str">
            <v>S/O HANUMANTHAPPA,KALLLENAHALLY</v>
          </cell>
          <cell r="K1503" t="str">
            <v>SATHENA HALLI SYL</v>
          </cell>
          <cell r="L1503">
            <v>1</v>
          </cell>
        </row>
        <row r="1504">
          <cell r="E1504" t="str">
            <v>KNTP48</v>
          </cell>
          <cell r="F1504" t="str">
            <v>LT7(A) - Temporary Supply (28 days &amp; above renewal)</v>
          </cell>
          <cell r="G1504" t="str">
            <v>LONG DISS</v>
          </cell>
          <cell r="H1504">
            <v>8</v>
          </cell>
          <cell r="I1504" t="str">
            <v>DEVIRAMMA</v>
          </cell>
          <cell r="J1504" t="str">
            <v>W/O  BHADRAIHA,RAGIMUDDANAHALLY</v>
          </cell>
          <cell r="K1504" t="str">
            <v>MUDDANA HALLI MDK</v>
          </cell>
          <cell r="L1504">
            <v>1</v>
          </cell>
        </row>
        <row r="1505">
          <cell r="E1505" t="str">
            <v>MHTP33</v>
          </cell>
          <cell r="F1505" t="str">
            <v>LT7(A) - Temporary Supply (28 days &amp; above renewal)</v>
          </cell>
          <cell r="G1505" t="str">
            <v>LONG DISS</v>
          </cell>
          <cell r="H1505">
            <v>8</v>
          </cell>
          <cell r="I1505" t="str">
            <v>SAMANDLAL S/O UDAYALAL</v>
          </cell>
          <cell r="J1505" t="str">
            <v>SAGEETHA JOSHI S/O SATHISH JOSHI,KANCHANAHALLY</v>
          </cell>
          <cell r="K1505" t="str">
            <v>KONTA GOWDANA HALLI</v>
          </cell>
          <cell r="L1505">
            <v>1</v>
          </cell>
        </row>
        <row r="1506">
          <cell r="E1506" t="str">
            <v>GCTP770</v>
          </cell>
          <cell r="F1506" t="str">
            <v>LT7(A) - Temporary Supply (28 days &amp; above renewal)</v>
          </cell>
          <cell r="G1506" t="str">
            <v>LONG DISS</v>
          </cell>
          <cell r="H1506">
            <v>8</v>
          </cell>
          <cell r="I1506" t="str">
            <v>VIRABHADRAPPA</v>
          </cell>
          <cell r="J1506" t="str">
            <v>S/O VIRANNA,SANKALAPURA</v>
          </cell>
          <cell r="K1506" t="str">
            <v>K HOSA KOPPALU BHKL</v>
          </cell>
          <cell r="L1506">
            <v>1</v>
          </cell>
        </row>
        <row r="1507">
          <cell r="E1507" t="str">
            <v>DMTP37</v>
          </cell>
          <cell r="F1507" t="str">
            <v>LT7(A) - Temporary Supply (28 days &amp; above renewal)</v>
          </cell>
          <cell r="G1507" t="str">
            <v>LONG DISS</v>
          </cell>
          <cell r="H1507">
            <v>8</v>
          </cell>
          <cell r="I1507" t="str">
            <v>B A NARAYANAGOWDA</v>
          </cell>
          <cell r="J1507" t="str">
            <v>S/OLEAT AJJEGOWDA,DEVARAYAPATTANA</v>
          </cell>
          <cell r="K1507" t="str">
            <v>DODDAMANDIGANAHALLI L</v>
          </cell>
          <cell r="L1507">
            <v>1</v>
          </cell>
        </row>
        <row r="1508">
          <cell r="E1508" t="str">
            <v>GCTP822</v>
          </cell>
          <cell r="F1508" t="str">
            <v>LT7(A) - Temporary Supply (28 days &amp; above renewal)</v>
          </cell>
          <cell r="G1508" t="str">
            <v>LONG DISS</v>
          </cell>
          <cell r="H1508">
            <v>8</v>
          </cell>
          <cell r="I1508" t="str">
            <v>KAVERAMMA</v>
          </cell>
          <cell r="J1508" t="str">
            <v>W/O DHARMARAJU,CHANNAPATTANA</v>
          </cell>
          <cell r="K1508" t="str">
            <v>CHANNAPATTANA</v>
          </cell>
          <cell r="L1508">
            <v>1</v>
          </cell>
        </row>
        <row r="1509">
          <cell r="E1509" t="str">
            <v>DMTP36</v>
          </cell>
          <cell r="F1509" t="str">
            <v>LT7(A) - Temporary Supply (28 days &amp; above renewal)</v>
          </cell>
          <cell r="G1509" t="str">
            <v>LONG DISS</v>
          </cell>
          <cell r="H1509">
            <v>8</v>
          </cell>
          <cell r="I1509" t="str">
            <v>BASAVEGOWDA</v>
          </cell>
          <cell r="J1509" t="str">
            <v>S/O MALLEGOWDA,DODDAMANDIGANAHALLI</v>
          </cell>
          <cell r="K1509" t="str">
            <v>DODDAMANDIGANAHALLI L</v>
          </cell>
          <cell r="L1509">
            <v>1</v>
          </cell>
        </row>
        <row r="1510">
          <cell r="E1510" t="str">
            <v>GCTP779</v>
          </cell>
          <cell r="F1510" t="str">
            <v>LT7(A) - Temporary Supply (28 days &amp; above renewal)</v>
          </cell>
          <cell r="G1510" t="str">
            <v>LONG DISS</v>
          </cell>
          <cell r="H1510">
            <v>8</v>
          </cell>
          <cell r="I1510" t="str">
            <v>DYAVEGOWDA</v>
          </cell>
          <cell r="J1510" t="str">
            <v>S/O DYAVEGOWDA,BANASHANKARI LAYOUT</v>
          </cell>
          <cell r="K1510" t="str">
            <v>CHANNAPATTANA</v>
          </cell>
          <cell r="L1510">
            <v>1</v>
          </cell>
        </row>
        <row r="1511">
          <cell r="E1511" t="str">
            <v>GCTP313</v>
          </cell>
          <cell r="F1511" t="str">
            <v>LT7(A) - Temporary Supply (28 days &amp; above renewal)</v>
          </cell>
          <cell r="G1511" t="str">
            <v>LONG DISS</v>
          </cell>
          <cell r="H1511">
            <v>1</v>
          </cell>
          <cell r="I1511" t="str">
            <v>SAVITHRAMMA</v>
          </cell>
          <cell r="J1511" t="str">
            <v>W/O C K LAKSHME GOWDA,DEEVAMMA BADAVANE  CHANNAPATTANA  HASSAN</v>
          </cell>
          <cell r="K1511" t="str">
            <v>CHANNAPATTANA</v>
          </cell>
          <cell r="L1511">
            <v>1</v>
          </cell>
        </row>
        <row r="1512">
          <cell r="E1512" t="str">
            <v>GCTP703</v>
          </cell>
          <cell r="F1512" t="str">
            <v>LT7(A) - Temporary Supply (28 days &amp; above renewal)</v>
          </cell>
          <cell r="G1512" t="str">
            <v>LONG DISS</v>
          </cell>
          <cell r="H1512">
            <v>8</v>
          </cell>
          <cell r="I1512" t="str">
            <v>JAVARE GOWDA</v>
          </cell>
          <cell r="J1512" t="str">
            <v>S/O RANGEGOWDA,K HOSAKOPPLU</v>
          </cell>
          <cell r="K1512" t="str">
            <v>K HOSA KOPPALU BHKL</v>
          </cell>
          <cell r="L1512">
            <v>1</v>
          </cell>
        </row>
        <row r="1513">
          <cell r="E1513" t="str">
            <v>GCTP706</v>
          </cell>
          <cell r="F1513" t="str">
            <v>LT7(A) - Temporary Supply (28 days &amp; above renewal)</v>
          </cell>
          <cell r="G1513" t="str">
            <v>LONG DISS</v>
          </cell>
          <cell r="H1513">
            <v>8</v>
          </cell>
          <cell r="I1513" t="str">
            <v>CHANNEGOWDA</v>
          </cell>
          <cell r="J1513" t="str">
            <v>S/O THIMME GOWDA,BOOMMANAYAKANAHALLY</v>
          </cell>
          <cell r="K1513" t="str">
            <v>BOMMANAYAKANA HALLI BHKL</v>
          </cell>
          <cell r="L1513">
            <v>3</v>
          </cell>
        </row>
        <row r="1514">
          <cell r="E1514" t="str">
            <v>GCTP821</v>
          </cell>
          <cell r="F1514" t="str">
            <v>LT7(A) - Temporary Supply (28 days &amp; above renewal)</v>
          </cell>
          <cell r="G1514" t="str">
            <v>LONG DISS</v>
          </cell>
          <cell r="H1514">
            <v>8</v>
          </cell>
          <cell r="I1514" t="str">
            <v>RAMEGOWDA</v>
          </cell>
          <cell r="J1514" t="str">
            <v>S/O HANUMNATHEGOWDA,M HOSAKOPPALU</v>
          </cell>
          <cell r="K1514" t="str">
            <v>M HOSA KOPPALU BHKL</v>
          </cell>
          <cell r="L1514">
            <v>1</v>
          </cell>
        </row>
        <row r="1515">
          <cell r="E1515" t="str">
            <v>DMTP38</v>
          </cell>
          <cell r="F1515" t="str">
            <v>LT7(A) - Temporary Supply (28 days &amp; above renewal)</v>
          </cell>
          <cell r="G1515" t="str">
            <v>LONG DISS</v>
          </cell>
          <cell r="H1515">
            <v>8</v>
          </cell>
          <cell r="I1515" t="str">
            <v>PARAMESH</v>
          </cell>
          <cell r="J1515" t="str">
            <v>S/O MENASEGOWDA,DODDAMANDIGANAHALLI</v>
          </cell>
          <cell r="K1515" t="str">
            <v>DODDAMANDIGANAHALLI L</v>
          </cell>
          <cell r="L1515">
            <v>1</v>
          </cell>
        </row>
        <row r="1516">
          <cell r="E1516" t="str">
            <v>GCTP784</v>
          </cell>
          <cell r="F1516" t="str">
            <v>LT7(A) - Temporary Supply (28 days &amp; above renewal)</v>
          </cell>
          <cell r="G1516" t="str">
            <v>LONG DISS</v>
          </cell>
          <cell r="H1516">
            <v>8</v>
          </cell>
          <cell r="I1516" t="str">
            <v>M/S VIKRAM TRADERS</v>
          </cell>
          <cell r="J1516" t="str">
            <v>PLOT NO 121@122,K I A D B HNPURA  RAOD</v>
          </cell>
          <cell r="K1516" t="str">
            <v>M HOSA KOPPALU BHKL</v>
          </cell>
          <cell r="L1516">
            <v>8</v>
          </cell>
        </row>
        <row r="1517">
          <cell r="E1517" t="str">
            <v>GCTP785</v>
          </cell>
          <cell r="F1517" t="str">
            <v>LT7(A) - Temporary Supply (28 days &amp; above renewal)</v>
          </cell>
          <cell r="G1517" t="str">
            <v>LONG DISS</v>
          </cell>
          <cell r="H1517">
            <v>8</v>
          </cell>
          <cell r="I1517" t="str">
            <v>BHAGYAMMA</v>
          </cell>
          <cell r="J1517" t="str">
            <v>W/O VENKATESH,NAGATHAVALLI</v>
          </cell>
          <cell r="K1517" t="str">
            <v>SIGGEKOPPALU</v>
          </cell>
          <cell r="L1517">
            <v>1</v>
          </cell>
        </row>
        <row r="1518">
          <cell r="E1518" t="str">
            <v>HNTP37</v>
          </cell>
          <cell r="F1518" t="str">
            <v>LT7(A) - Temporary Supply (28 days &amp; above renewal)</v>
          </cell>
          <cell r="G1518" t="str">
            <v>LONG DISS</v>
          </cell>
          <cell r="H1518">
            <v>8</v>
          </cell>
          <cell r="I1518" t="str">
            <v>HANUMANTHE GOWDA</v>
          </cell>
          <cell r="J1518" t="str">
            <v>S/O LAKKE GOWDA,AGILE</v>
          </cell>
          <cell r="K1518" t="str">
            <v>AGILE AEG</v>
          </cell>
          <cell r="L1518">
            <v>0.5</v>
          </cell>
        </row>
        <row r="1519">
          <cell r="E1519" t="str">
            <v>HVTP28</v>
          </cell>
          <cell r="F1519" t="str">
            <v>LT7(A) - Temporary Supply (28 days &amp; above renewal)</v>
          </cell>
          <cell r="G1519" t="str">
            <v>LONG DISS</v>
          </cell>
          <cell r="H1519">
            <v>9</v>
          </cell>
          <cell r="I1519" t="str">
            <v>SHASHIDARA S/O MARIGOWDA</v>
          </cell>
          <cell r="J1519" t="str">
            <v>MARIYAPPA BADAVANE HASSAN,MARIYAPPA BADAVANE HASSAN</v>
          </cell>
          <cell r="K1519" t="str">
            <v>CHANNAPATTANA</v>
          </cell>
          <cell r="L1519">
            <v>1</v>
          </cell>
        </row>
        <row r="1520">
          <cell r="E1520" t="str">
            <v>GCTP591</v>
          </cell>
          <cell r="F1520" t="str">
            <v>LT7(A) - Temporary Supply (28 days &amp; above renewal)</v>
          </cell>
          <cell r="G1520" t="str">
            <v>LONG DISS</v>
          </cell>
          <cell r="H1520">
            <v>4</v>
          </cell>
          <cell r="I1520" t="str">
            <v>SRI SUBBA KRISHANA</v>
          </cell>
          <cell r="J1520" t="str">
            <v>S/O MANJUBHAT,POSTAL COLONY</v>
          </cell>
          <cell r="K1520" t="str">
            <v>CHANNAPATTANA</v>
          </cell>
          <cell r="L1520">
            <v>1</v>
          </cell>
        </row>
        <row r="1521">
          <cell r="E1521" t="str">
            <v>GCTP875</v>
          </cell>
          <cell r="F1521" t="str">
            <v>LT7(A) - Temporary Supply (28 days &amp; above renewal)</v>
          </cell>
          <cell r="G1521" t="str">
            <v>LONG DISS</v>
          </cell>
          <cell r="H1521">
            <v>8</v>
          </cell>
          <cell r="I1521" t="str">
            <v>ARUN KUMAR</v>
          </cell>
          <cell r="J1521" t="str">
            <v>S/O MARI GOWDA,SANKALAPURA</v>
          </cell>
          <cell r="K1521" t="str">
            <v>GANDHINAGAR</v>
          </cell>
          <cell r="L1521">
            <v>1</v>
          </cell>
        </row>
        <row r="1522">
          <cell r="E1522" t="str">
            <v>MHTP44</v>
          </cell>
          <cell r="F1522" t="str">
            <v>LT7(A) - Temporary Supply (28 days &amp; above renewal)</v>
          </cell>
          <cell r="G1522" t="str">
            <v>LONG DISS</v>
          </cell>
          <cell r="H1522">
            <v>8</v>
          </cell>
          <cell r="I1522" t="str">
            <v>NINGARAJU</v>
          </cell>
          <cell r="J1522" t="str">
            <v>S/OERAPPA,SATHENAHALLY</v>
          </cell>
          <cell r="K1522" t="str">
            <v>SATHENA HALLI SYL</v>
          </cell>
          <cell r="L1522">
            <v>1</v>
          </cell>
        </row>
        <row r="1523">
          <cell r="E1523" t="str">
            <v>GLTP58</v>
          </cell>
          <cell r="F1523" t="str">
            <v>LT7(A) - Temporary Supply (28 days &amp; above renewal)</v>
          </cell>
          <cell r="G1523" t="str">
            <v>LONG DISS</v>
          </cell>
          <cell r="H1523">
            <v>8</v>
          </cell>
          <cell r="I1523" t="str">
            <v>PRADEEP</v>
          </cell>
          <cell r="J1523" t="str">
            <v>S/O K ADAPPA,BASAVESHWARANAGARA</v>
          </cell>
          <cell r="K1523" t="str">
            <v>HOOVINA HALLI KAVALU HKL</v>
          </cell>
          <cell r="L1523">
            <v>1</v>
          </cell>
        </row>
        <row r="1524">
          <cell r="E1524" t="str">
            <v>GCTP883</v>
          </cell>
          <cell r="F1524" t="str">
            <v>LT7(A) - Temporary Supply (28 days &amp; above renewal)</v>
          </cell>
          <cell r="G1524" t="str">
            <v>LONG DISS</v>
          </cell>
          <cell r="H1524">
            <v>8</v>
          </cell>
          <cell r="I1524" t="str">
            <v>RAME GOWDA</v>
          </cell>
          <cell r="J1524" t="str">
            <v>S/O DHASEGOWDA,BYPOS ROAD B M ROAD NIHAR SHANKARANAHALLY</v>
          </cell>
          <cell r="K1524" t="str">
            <v>HULI HALLI</v>
          </cell>
          <cell r="L1524">
            <v>1</v>
          </cell>
        </row>
        <row r="1525">
          <cell r="E1525" t="str">
            <v>GCTP881</v>
          </cell>
          <cell r="F1525" t="str">
            <v>LT7(A) - Temporary Supply (28 days &amp; above renewal)</v>
          </cell>
          <cell r="G1525" t="str">
            <v>LONG DISS</v>
          </cell>
          <cell r="H1525">
            <v>8</v>
          </cell>
          <cell r="I1525" t="str">
            <v>NAGARATHNA</v>
          </cell>
          <cell r="J1525" t="str">
            <v>S/O CHANNEGOWDA,K HOSAKOPPALU</v>
          </cell>
          <cell r="K1525" t="str">
            <v>K HOSA KOPPALU BHKL</v>
          </cell>
          <cell r="L1525">
            <v>1</v>
          </cell>
        </row>
        <row r="1526">
          <cell r="E1526" t="str">
            <v>KNTP57</v>
          </cell>
          <cell r="F1526" t="str">
            <v>LT7(A) - Temporary Supply (28 days &amp; above renewal)</v>
          </cell>
          <cell r="G1526" t="str">
            <v>LONG DISS</v>
          </cell>
          <cell r="H1526">
            <v>8</v>
          </cell>
          <cell r="I1526" t="str">
            <v>KRISHNE GOWDA</v>
          </cell>
          <cell r="J1526" t="str">
            <v>S/O BORE GOWDA,ANACHIHALLY</v>
          </cell>
          <cell r="K1526" t="str">
            <v>ECHALA HALLI KANDALI</v>
          </cell>
          <cell r="L1526">
            <v>1</v>
          </cell>
        </row>
        <row r="1527">
          <cell r="E1527" t="str">
            <v>MHTP43</v>
          </cell>
          <cell r="F1527" t="str">
            <v>LT7(A) - Temporary Supply (28 days &amp; above renewal)</v>
          </cell>
          <cell r="G1527" t="str">
            <v>LONG DISS</v>
          </cell>
          <cell r="H1527">
            <v>8</v>
          </cell>
          <cell r="I1527" t="str">
            <v>M/S P DASARATHARAMA REDDY</v>
          </cell>
          <cell r="J1527" t="str">
            <v>KAMASAMUDRA BRANCH,YAGACHI LIFT BANK</v>
          </cell>
          <cell r="K1527" t="str">
            <v>SATHENA HALLI SYL</v>
          </cell>
          <cell r="L1527">
            <v>7</v>
          </cell>
        </row>
        <row r="1528">
          <cell r="E1528" t="str">
            <v>GCTP855</v>
          </cell>
          <cell r="F1528" t="str">
            <v>LT7(A) - Temporary Supply (28 days &amp; above renewal)</v>
          </cell>
          <cell r="G1528" t="str">
            <v>LONG DISS</v>
          </cell>
          <cell r="H1528">
            <v>8</v>
          </cell>
          <cell r="I1528" t="str">
            <v>NARASIMHA SHETTY</v>
          </cell>
          <cell r="J1528" t="str">
            <v>S/O SUBBASHETTY,CHANNAPATNA</v>
          </cell>
          <cell r="K1528" t="str">
            <v>BOMMANAYAKANA HALLI BHKL</v>
          </cell>
          <cell r="L1528">
            <v>1</v>
          </cell>
        </row>
        <row r="1529">
          <cell r="E1529" t="str">
            <v>GCTP860</v>
          </cell>
          <cell r="F1529" t="str">
            <v>LT7(A) - Temporary Supply (28 days &amp; above renewal)</v>
          </cell>
          <cell r="G1529" t="str">
            <v>LONG DISS</v>
          </cell>
          <cell r="H1529">
            <v>8</v>
          </cell>
          <cell r="I1529" t="str">
            <v>KARMEENIG PRARAA</v>
          </cell>
          <cell r="J1529" t="str">
            <v>W/O MATHAYIS PRARAA,CHANNAPATNA</v>
          </cell>
          <cell r="K1529" t="str">
            <v>CHANNAPATTANA</v>
          </cell>
          <cell r="L1529">
            <v>1</v>
          </cell>
        </row>
        <row r="1530">
          <cell r="E1530" t="str">
            <v>GLTP56</v>
          </cell>
          <cell r="F1530" t="str">
            <v>LT7(A) - Temporary Supply (28 days &amp; above renewal)</v>
          </cell>
          <cell r="G1530" t="str">
            <v>LONG DISS</v>
          </cell>
          <cell r="H1530">
            <v>8</v>
          </cell>
          <cell r="I1530" t="str">
            <v>SURESH</v>
          </cell>
          <cell r="J1530" t="str">
            <v>S/O MANJEGOWDA,MANACHANAHALLY HASSAN</v>
          </cell>
          <cell r="K1530" t="str">
            <v>MANICHANA HALLI MNL</v>
          </cell>
          <cell r="L1530">
            <v>1</v>
          </cell>
        </row>
        <row r="1531">
          <cell r="E1531" t="str">
            <v>GCTP879</v>
          </cell>
          <cell r="F1531" t="str">
            <v>LT7(A) - Temporary Supply (28 days &amp; above renewal)</v>
          </cell>
          <cell r="G1531" t="str">
            <v>LONG DISS</v>
          </cell>
          <cell r="H1531">
            <v>8</v>
          </cell>
          <cell r="I1531" t="str">
            <v>INDIAN OXYGEN COMPANY</v>
          </cell>
          <cell r="J1531" t="str">
            <v>MAHAMED HANEEF,S/O MOHAMED ASIF</v>
          </cell>
          <cell r="K1531" t="str">
            <v>O AND M FOUR HASSAN</v>
          </cell>
          <cell r="L1531">
            <v>1</v>
          </cell>
        </row>
        <row r="1532">
          <cell r="E1532" t="str">
            <v>KNTP58</v>
          </cell>
          <cell r="F1532" t="str">
            <v>LT7(A) - Temporary Supply (28 days &amp; above renewal)</v>
          </cell>
          <cell r="G1532" t="str">
            <v>LONG DISS</v>
          </cell>
          <cell r="H1532">
            <v>1</v>
          </cell>
          <cell r="I1532" t="str">
            <v>LAKSHMAMMA</v>
          </cell>
          <cell r="J1532" t="str">
            <v>W/O LATE THIMMEGOWDA,THIMMANAHALLY HASSAN</v>
          </cell>
          <cell r="K1532" t="str">
            <v>HOLETIMMANNAHALLI</v>
          </cell>
          <cell r="L1532">
            <v>1</v>
          </cell>
        </row>
        <row r="1533">
          <cell r="E1533" t="str">
            <v>GCTP868</v>
          </cell>
          <cell r="F1533" t="str">
            <v>LT7(A) - Temporary Supply (28 days &amp; above renewal)</v>
          </cell>
          <cell r="G1533" t="str">
            <v>LONG DISS</v>
          </cell>
          <cell r="H1533">
            <v>8</v>
          </cell>
          <cell r="I1533" t="str">
            <v>SOMASHEKAR</v>
          </cell>
          <cell r="J1533" t="str">
            <v>S/O BOREGOWDA,SANKALAPURA HASSAN</v>
          </cell>
          <cell r="K1533" t="str">
            <v>SANKALAPURA SANL</v>
          </cell>
          <cell r="L1533">
            <v>1</v>
          </cell>
        </row>
        <row r="1534">
          <cell r="E1534" t="str">
            <v>GCTP865</v>
          </cell>
          <cell r="F1534" t="str">
            <v>LT7(A) - Temporary Supply (28 days &amp; above renewal)</v>
          </cell>
          <cell r="G1534" t="str">
            <v>LONG DISS</v>
          </cell>
          <cell r="H1534">
            <v>8</v>
          </cell>
          <cell r="I1534" t="str">
            <v>S A, SHARADHAMMA</v>
          </cell>
          <cell r="J1534" t="str">
            <v>W/O S C, VERUPAKSHA,K, HOSAKOPPALU HASSAN</v>
          </cell>
          <cell r="K1534" t="str">
            <v>M HOSA KOPPALU BHKL</v>
          </cell>
          <cell r="L1534">
            <v>1</v>
          </cell>
        </row>
        <row r="1535">
          <cell r="E1535" t="str">
            <v>GCTP864</v>
          </cell>
          <cell r="F1535" t="str">
            <v>LT7(A) - Temporary Supply (28 days &amp; above renewal)</v>
          </cell>
          <cell r="G1535" t="str">
            <v>LONG DISS</v>
          </cell>
          <cell r="H1535">
            <v>8</v>
          </cell>
          <cell r="I1535" t="str">
            <v>H B,GERIJA</v>
          </cell>
          <cell r="J1535" t="str">
            <v>W/O SHIVEGOWDA,M, HOSAKOPPALU HASSAN</v>
          </cell>
          <cell r="K1535" t="str">
            <v>M HOSA KOPPALU BHKL</v>
          </cell>
          <cell r="L1535">
            <v>2</v>
          </cell>
        </row>
        <row r="1536">
          <cell r="E1536" t="str">
            <v>GCTP856</v>
          </cell>
          <cell r="F1536" t="str">
            <v>LT7(A) - Temporary Supply (28 days &amp; above renewal)</v>
          </cell>
          <cell r="G1536" t="str">
            <v>LONG DISS</v>
          </cell>
          <cell r="H1536">
            <v>8</v>
          </cell>
          <cell r="I1536" t="str">
            <v>K N LEELAVATHI</v>
          </cell>
          <cell r="J1536" t="str">
            <v>W/O MANJEGOWDA,BOMMNAYAKANAHALLY HASSAN</v>
          </cell>
          <cell r="K1536" t="str">
            <v>BOMMANAYAKANA HALLI BHKL</v>
          </cell>
          <cell r="L1536">
            <v>1</v>
          </cell>
        </row>
        <row r="1537">
          <cell r="E1537" t="str">
            <v>HVTP42</v>
          </cell>
          <cell r="F1537" t="str">
            <v>LT7(A) - Temporary Supply (28 days &amp; above renewal)</v>
          </cell>
          <cell r="G1537" t="str">
            <v>LONG DISS</v>
          </cell>
          <cell r="H1537">
            <v>8</v>
          </cell>
          <cell r="I1537" t="str">
            <v>CHITHRA</v>
          </cell>
          <cell r="J1537" t="str">
            <v>W/O BASAVARAJU,MARIYAPPA BADAVANE</v>
          </cell>
          <cell r="K1537" t="str">
            <v>HULI HALLI</v>
          </cell>
          <cell r="L1537">
            <v>1</v>
          </cell>
        </row>
        <row r="1538">
          <cell r="E1538" t="str">
            <v>GLTP59</v>
          </cell>
          <cell r="F1538" t="str">
            <v>LT7(A) - Temporary Supply (28 days &amp; above renewal)</v>
          </cell>
          <cell r="G1538" t="str">
            <v>LONG DISS</v>
          </cell>
          <cell r="H1538">
            <v>8</v>
          </cell>
          <cell r="I1538" t="str">
            <v>PRAKASH</v>
          </cell>
          <cell r="J1538" t="str">
            <v>S/O KENEHE GOWDA,MANACHANAHALYY</v>
          </cell>
          <cell r="K1538" t="str">
            <v>HOOVINA HALLI KAVALU HKL</v>
          </cell>
          <cell r="L1538">
            <v>1</v>
          </cell>
        </row>
        <row r="1539">
          <cell r="E1539" t="str">
            <v>GLTP57</v>
          </cell>
          <cell r="F1539" t="str">
            <v>LT7(A) - Temporary Supply (28 days &amp; above renewal)</v>
          </cell>
          <cell r="G1539" t="str">
            <v>LONG DISS</v>
          </cell>
          <cell r="H1539">
            <v>8</v>
          </cell>
          <cell r="I1539" t="str">
            <v>PROPOSED 66/11 KV  SUB STATION  MUSS</v>
          </cell>
          <cell r="J1539" t="str">
            <v>M/S SOMESHWARA  ELCETRICAL,UGANE IN HOOVINAHALLY  KAVAL</v>
          </cell>
          <cell r="K1539" t="str">
            <v>HOOVINA HALLI KAVALU WW</v>
          </cell>
          <cell r="L1539">
            <v>3</v>
          </cell>
        </row>
        <row r="1540">
          <cell r="E1540" t="str">
            <v>GLTP53</v>
          </cell>
          <cell r="F1540" t="str">
            <v>LT7(A) - Temporary Supply (28 days &amp; above renewal)</v>
          </cell>
          <cell r="G1540" t="str">
            <v>LONG DISS</v>
          </cell>
          <cell r="H1540">
            <v>8</v>
          </cell>
          <cell r="I1540" t="str">
            <v>SURESH</v>
          </cell>
          <cell r="J1540" t="str">
            <v>S/O RAJEGOWDA,MANACHANAHALLY</v>
          </cell>
          <cell r="K1540" t="str">
            <v>HOOVINA HALLI KAVALU HKL</v>
          </cell>
          <cell r="L1540">
            <v>1</v>
          </cell>
        </row>
        <row r="1541">
          <cell r="E1541" t="str">
            <v>GCTP857</v>
          </cell>
          <cell r="F1541" t="str">
            <v>LT7(A) - Temporary Supply (28 days &amp; above renewal)</v>
          </cell>
          <cell r="G1541" t="str">
            <v>LONG DISS</v>
          </cell>
          <cell r="H1541">
            <v>8</v>
          </cell>
          <cell r="I1541" t="str">
            <v>PUTTALAKSHMI</v>
          </cell>
          <cell r="J1541" t="str">
            <v>W/O ANNAIAHA,SRI RAMANAGARA HASSAN</v>
          </cell>
          <cell r="K1541" t="str">
            <v>PLL NAGARA PLL</v>
          </cell>
          <cell r="L1541">
            <v>1</v>
          </cell>
        </row>
        <row r="1542">
          <cell r="E1542" t="str">
            <v>GCTP893</v>
          </cell>
          <cell r="F1542" t="str">
            <v>LT7(A) - Temporary Supply (28 days &amp; above renewal)</v>
          </cell>
          <cell r="G1542" t="str">
            <v>LONG DISS</v>
          </cell>
          <cell r="H1542">
            <v>8</v>
          </cell>
          <cell r="I1542" t="str">
            <v>C K SHANTHA</v>
          </cell>
          <cell r="J1542" t="str">
            <v>W/O KALEOWDA,MARIYAPPANA BADAVANE</v>
          </cell>
          <cell r="K1542" t="str">
            <v>HULI HALLI</v>
          </cell>
          <cell r="L1542">
            <v>1</v>
          </cell>
        </row>
        <row r="1543">
          <cell r="E1543" t="str">
            <v>GCTP885</v>
          </cell>
          <cell r="F1543" t="str">
            <v>LT7(A) - Temporary Supply (28 days &amp; above renewal)</v>
          </cell>
          <cell r="G1543" t="str">
            <v>LONG DISS</v>
          </cell>
          <cell r="H1543">
            <v>8</v>
          </cell>
          <cell r="I1543" t="str">
            <v>C K RAMESH</v>
          </cell>
          <cell r="J1543" t="str">
            <v>S/O KALEGOWDA,CHANNAPATTANA</v>
          </cell>
          <cell r="K1543" t="str">
            <v>CHANNAPATTANA</v>
          </cell>
          <cell r="L1543">
            <v>1</v>
          </cell>
        </row>
        <row r="1544">
          <cell r="E1544" t="str">
            <v>GCTP887</v>
          </cell>
          <cell r="F1544" t="str">
            <v>LT7(A) - Temporary Supply (28 days &amp; above renewal)</v>
          </cell>
          <cell r="G1544" t="str">
            <v>LONG DISS</v>
          </cell>
          <cell r="H1544">
            <v>8</v>
          </cell>
          <cell r="I1544" t="str">
            <v>T P DYAVEGOWDA</v>
          </cell>
          <cell r="J1544" t="str">
            <v>S/O PUTTEGOWDA,BOMMNAYAKANAHALLY HASSAN</v>
          </cell>
          <cell r="K1544" t="str">
            <v>CHANNAPATTANA</v>
          </cell>
          <cell r="L1544">
            <v>1</v>
          </cell>
        </row>
        <row r="1545">
          <cell r="E1545" t="str">
            <v>GCTP889</v>
          </cell>
          <cell r="F1545" t="str">
            <v>LT7(A) - Temporary Supply (28 days &amp; above renewal)</v>
          </cell>
          <cell r="G1545" t="str">
            <v>LONG DISS</v>
          </cell>
          <cell r="H1545">
            <v>8</v>
          </cell>
          <cell r="I1545" t="str">
            <v>MARUTHI MOTARS</v>
          </cell>
          <cell r="J1545" t="str">
            <v>K S HARSH S/O SHIVARAMAIAH,KIADB INDUSTRIAL HN PURA ROAD HASSAN</v>
          </cell>
          <cell r="K1545" t="str">
            <v>KIADB</v>
          </cell>
          <cell r="L1545">
            <v>1</v>
          </cell>
        </row>
        <row r="1546">
          <cell r="E1546" t="str">
            <v>GCTP890</v>
          </cell>
          <cell r="F1546" t="str">
            <v>LT7(A) - Temporary Supply (28 days &amp; above renewal)</v>
          </cell>
          <cell r="G1546" t="str">
            <v>LONG DISS</v>
          </cell>
          <cell r="H1546">
            <v>8</v>
          </cell>
          <cell r="I1546" t="str">
            <v>D C GURUMURTHI</v>
          </cell>
          <cell r="J1546" t="str">
            <v>S/O CHANNEGOWDA,CHANNAPATNA</v>
          </cell>
          <cell r="K1546" t="str">
            <v>DEVAMMA LAYOUT, CHANNAPATAN</v>
          </cell>
          <cell r="L1546">
            <v>1</v>
          </cell>
        </row>
        <row r="1547">
          <cell r="E1547" t="str">
            <v>GLTP62</v>
          </cell>
          <cell r="F1547" t="str">
            <v>LT7(A) - Temporary Supply (28 days &amp; above renewal)</v>
          </cell>
          <cell r="G1547" t="str">
            <v>LONG DISS</v>
          </cell>
          <cell r="H1547">
            <v>8</v>
          </cell>
          <cell r="I1547" t="str">
            <v>KENCHEGOWDA</v>
          </cell>
          <cell r="J1547" t="str">
            <v>S/O VENKATE GOWDA,MANACHANAHALLY</v>
          </cell>
          <cell r="K1547" t="str">
            <v>HOOVINA HALLI KAVALU HKL</v>
          </cell>
          <cell r="L1547">
            <v>3</v>
          </cell>
        </row>
        <row r="1548">
          <cell r="E1548" t="str">
            <v>MHTP45</v>
          </cell>
          <cell r="F1548" t="str">
            <v>LT7(A) - Temporary Supply (28 days &amp; above renewal)</v>
          </cell>
          <cell r="G1548" t="str">
            <v>LONG DISS</v>
          </cell>
          <cell r="H1548">
            <v>8</v>
          </cell>
          <cell r="I1548" t="str">
            <v>KOMALA</v>
          </cell>
          <cell r="J1548" t="str">
            <v>W/O CHANDRU  KESHAVEGOWDA,KANCHANAHALLY</v>
          </cell>
          <cell r="K1548" t="str">
            <v>KONTA GOWDANA HALLI</v>
          </cell>
          <cell r="L1548">
            <v>1</v>
          </cell>
        </row>
        <row r="1549">
          <cell r="E1549" t="str">
            <v>GCTP894</v>
          </cell>
          <cell r="F1549" t="str">
            <v>LT7(A) - Temporary Supply (28 days &amp; above renewal)</v>
          </cell>
          <cell r="G1549" t="str">
            <v>LONG DISS</v>
          </cell>
          <cell r="H1549">
            <v>8</v>
          </cell>
          <cell r="I1549" t="str">
            <v>HUCHAMMA</v>
          </cell>
          <cell r="J1549" t="str">
            <v>W/O LATE VENKATE GOWDA,BOMMNAYAKANAHALLY</v>
          </cell>
          <cell r="K1549" t="str">
            <v>BOMMANAYAKANA HALLI BHKL</v>
          </cell>
          <cell r="L1549">
            <v>1</v>
          </cell>
        </row>
        <row r="1550">
          <cell r="E1550" t="str">
            <v>GLTP65</v>
          </cell>
          <cell r="F1550" t="str">
            <v>LT7(A) - Temporary Supply (28 days &amp; above renewal)</v>
          </cell>
          <cell r="G1550" t="str">
            <v>LONG DISS</v>
          </cell>
          <cell r="H1550">
            <v>8</v>
          </cell>
          <cell r="I1550" t="str">
            <v>B S KUMARA</v>
          </cell>
          <cell r="J1550" t="str">
            <v>S/O SIDDEGOWDA,GUDDENAHALLY</v>
          </cell>
          <cell r="K1550" t="str">
            <v>MANICHANA HALLI MNL</v>
          </cell>
          <cell r="L1550">
            <v>1</v>
          </cell>
        </row>
        <row r="1551">
          <cell r="E1551" t="str">
            <v>GLTP67</v>
          </cell>
          <cell r="F1551" t="str">
            <v>LT7(A) - Temporary Supply (28 days &amp; above renewal)</v>
          </cell>
          <cell r="G1551" t="str">
            <v>LONG DISS</v>
          </cell>
          <cell r="H1551">
            <v>8</v>
          </cell>
          <cell r="I1551" t="str">
            <v>DHARANI</v>
          </cell>
          <cell r="J1551" t="str">
            <v>S/O PUTTEGOWDA,MANCHANAHALLY</v>
          </cell>
          <cell r="K1551" t="str">
            <v>MANICHANA HALLI MNL</v>
          </cell>
          <cell r="L1551">
            <v>1.5</v>
          </cell>
        </row>
        <row r="1552">
          <cell r="E1552" t="str">
            <v>GLTP66</v>
          </cell>
          <cell r="F1552" t="str">
            <v>LT7(A) - Temporary Supply (28 days &amp; above renewal)</v>
          </cell>
          <cell r="G1552" t="str">
            <v>LONG DISS</v>
          </cell>
          <cell r="H1552">
            <v>8</v>
          </cell>
          <cell r="I1552" t="str">
            <v>PRESIDENT</v>
          </cell>
          <cell r="J1552" t="str">
            <v>SRI PRASANNA GANAPATHI DEVALAYA,ASHOKANAGARA BADAVANE</v>
          </cell>
          <cell r="K1552" t="str">
            <v>ASHOKNAGARA ,HASSAN</v>
          </cell>
          <cell r="L1552">
            <v>6</v>
          </cell>
        </row>
        <row r="1553">
          <cell r="E1553" t="str">
            <v>HNTP41</v>
          </cell>
          <cell r="F1553" t="str">
            <v>LT7(A) - Temporary Supply (28 days &amp; above renewal)</v>
          </cell>
          <cell r="G1553" t="str">
            <v>LONG DISS</v>
          </cell>
          <cell r="H1553">
            <v>8</v>
          </cell>
          <cell r="I1553" t="str">
            <v>KUMARASWAMI</v>
          </cell>
          <cell r="J1553" t="str">
            <v>S/O SOMANAYAKA,HANUMANTHAPURA</v>
          </cell>
          <cell r="K1553" t="str">
            <v>HANUMANTHA PURA HNL</v>
          </cell>
          <cell r="L1553">
            <v>1</v>
          </cell>
        </row>
        <row r="1554">
          <cell r="E1554" t="str">
            <v>GCTP902</v>
          </cell>
          <cell r="F1554" t="str">
            <v>LT7(A) - Temporary Supply (28 days &amp; above renewal)</v>
          </cell>
          <cell r="G1554" t="str">
            <v>LONG DISS</v>
          </cell>
          <cell r="H1554">
            <v>8</v>
          </cell>
          <cell r="I1554" t="str">
            <v>G P RAGAVENDRA</v>
          </cell>
          <cell r="J1554" t="str">
            <v>KIADB INDUSTRIOL ARIYA,KIADB HASSAN</v>
          </cell>
          <cell r="K1554" t="str">
            <v>CHANNAPATTANA</v>
          </cell>
          <cell r="L1554">
            <v>3</v>
          </cell>
        </row>
        <row r="1555">
          <cell r="E1555" t="str">
            <v>KKGTP55</v>
          </cell>
          <cell r="F1555" t="str">
            <v>LT7(A) - Temporary Supply (28 days &amp; above renewal)</v>
          </cell>
          <cell r="G1555" t="str">
            <v>LONG DISS</v>
          </cell>
          <cell r="H1555">
            <v>8</v>
          </cell>
          <cell r="I1555" t="str">
            <v>SHIVARAM</v>
          </cell>
          <cell r="J1555" t="str">
            <v>S/O RAMEGOWDA,SHINGAPATTANA</v>
          </cell>
          <cell r="K1555" t="str">
            <v>KOKKANNA GHATTA</v>
          </cell>
          <cell r="L1555">
            <v>1</v>
          </cell>
        </row>
        <row r="1556">
          <cell r="E1556" t="str">
            <v>KNTP62</v>
          </cell>
          <cell r="F1556" t="str">
            <v>LT7(A) - Temporary Supply (28 days &amp; above renewal)</v>
          </cell>
          <cell r="G1556" t="str">
            <v>LONG DISS</v>
          </cell>
          <cell r="H1556">
            <v>8</v>
          </cell>
          <cell r="I1556" t="str">
            <v>KENCHEGOWDA</v>
          </cell>
          <cell r="J1556" t="str">
            <v>S/O BOOREGOWDA,ANACHIHALLY</v>
          </cell>
          <cell r="K1556" t="str">
            <v>ANACHIHALLI</v>
          </cell>
          <cell r="L1556">
            <v>1</v>
          </cell>
        </row>
        <row r="1557">
          <cell r="E1557" t="str">
            <v>HVTP43</v>
          </cell>
          <cell r="F1557" t="str">
            <v>LT7(A) - Temporary Supply (28 days &amp; above renewal)</v>
          </cell>
          <cell r="G1557" t="str">
            <v>LONG DISS</v>
          </cell>
          <cell r="H1557">
            <v>8</v>
          </cell>
          <cell r="I1557" t="str">
            <v>LALITHA</v>
          </cell>
          <cell r="J1557" t="str">
            <v>W/O BOREGOWDA,CHIKKAMANDIGANAHALLY</v>
          </cell>
          <cell r="K1557" t="str">
            <v>CHIKKAMANDIGANAHALLY</v>
          </cell>
          <cell r="L1557">
            <v>1</v>
          </cell>
        </row>
        <row r="1558">
          <cell r="E1558" t="str">
            <v>HVTP44</v>
          </cell>
          <cell r="F1558" t="str">
            <v>LT7(A) - Temporary Supply (28 days &amp; above renewal)</v>
          </cell>
          <cell r="G1558" t="str">
            <v>LONG DISS</v>
          </cell>
          <cell r="H1558">
            <v>8</v>
          </cell>
          <cell r="I1558" t="str">
            <v>MANJAMMA</v>
          </cell>
          <cell r="J1558" t="str">
            <v>W/O MUDDLIGOWDA,MARGANAHALLY</v>
          </cell>
          <cell r="K1558" t="str">
            <v>MARGANAHALLI MGRL</v>
          </cell>
          <cell r="L1558">
            <v>1</v>
          </cell>
        </row>
        <row r="1559">
          <cell r="E1559" t="str">
            <v>KKGTP54</v>
          </cell>
          <cell r="F1559" t="str">
            <v>LT7(A) - Temporary Supply (28 days &amp; above renewal)</v>
          </cell>
          <cell r="G1559" t="str">
            <v>LONG DISS</v>
          </cell>
          <cell r="H1559">
            <v>8</v>
          </cell>
          <cell r="I1559" t="str">
            <v>GORUVEGOWDA</v>
          </cell>
          <cell r="J1559" t="str">
            <v>S/O LTE MELEGOWDA,KOKKANAGATTA</v>
          </cell>
          <cell r="K1559" t="str">
            <v>SANKALAPURA SANL</v>
          </cell>
          <cell r="L1559">
            <v>1</v>
          </cell>
        </row>
        <row r="1560">
          <cell r="E1560" t="str">
            <v>GCTP901</v>
          </cell>
          <cell r="F1560" t="str">
            <v>LT7(A) - Temporary Supply (28 days &amp; above renewal)</v>
          </cell>
          <cell r="G1560" t="str">
            <v>LONG DISS</v>
          </cell>
          <cell r="H1560">
            <v>8</v>
          </cell>
          <cell r="I1560" t="str">
            <v>SHOBHA M P</v>
          </cell>
          <cell r="J1560" t="str">
            <v>W/O SHANKARANANDA,CHANNAPATNA</v>
          </cell>
          <cell r="K1560" t="str">
            <v>CHANNAPATTANA</v>
          </cell>
          <cell r="L1560">
            <v>1</v>
          </cell>
        </row>
        <row r="1561">
          <cell r="E1561" t="str">
            <v>GCTP912</v>
          </cell>
          <cell r="F1561" t="str">
            <v>LT7(A) - Temporary Supply (28 days &amp; above renewal)</v>
          </cell>
          <cell r="G1561" t="str">
            <v>LONG DISS</v>
          </cell>
          <cell r="H1561">
            <v>8</v>
          </cell>
          <cell r="I1561" t="str">
            <v>TULISI</v>
          </cell>
          <cell r="J1561" t="str">
            <v>S/O SRINIVASA MURTHI,BOMMANAYAKANAHALLI</v>
          </cell>
          <cell r="K1561" t="str">
            <v>BOMMANAYAKANA HALLI BHKL</v>
          </cell>
          <cell r="L1561">
            <v>1</v>
          </cell>
        </row>
        <row r="1562">
          <cell r="E1562" t="str">
            <v>GCTP905</v>
          </cell>
          <cell r="F1562" t="str">
            <v>LT7(A) - Temporary Supply (28 days &amp; above renewal)</v>
          </cell>
          <cell r="G1562" t="str">
            <v>LONG DISS</v>
          </cell>
          <cell r="H1562">
            <v>8</v>
          </cell>
          <cell r="I1562" t="str">
            <v>RAGU D J</v>
          </cell>
          <cell r="J1562" t="str">
            <v>S/O JAVAREGOWDA,KOWSHIKA HASSAN</v>
          </cell>
          <cell r="K1562" t="str">
            <v>PLL NAGARA PLL</v>
          </cell>
          <cell r="L1562">
            <v>1</v>
          </cell>
        </row>
        <row r="1563">
          <cell r="E1563" t="str">
            <v>GCTP908</v>
          </cell>
          <cell r="F1563" t="str">
            <v>LT7(A) - Temporary Supply (28 days &amp; above renewal)</v>
          </cell>
          <cell r="G1563" t="str">
            <v>LONG DISS</v>
          </cell>
          <cell r="H1563">
            <v>8</v>
          </cell>
          <cell r="I1563" t="str">
            <v>M/S  HASSAN DIRECTOR OF COMMERCE</v>
          </cell>
          <cell r="J1563" t="str">
            <v>DIRECTOR OF COMMERCE,K I A D B  H N PURA  ROAD</v>
          </cell>
          <cell r="K1563" t="str">
            <v>KIADB</v>
          </cell>
          <cell r="L1563">
            <v>1</v>
          </cell>
        </row>
        <row r="1564">
          <cell r="E1564" t="str">
            <v>GCTP906</v>
          </cell>
          <cell r="F1564" t="str">
            <v>LT7(A) - Temporary Supply (28 days &amp; above renewal)</v>
          </cell>
          <cell r="G1564" t="str">
            <v>LONG DISS</v>
          </cell>
          <cell r="H1564">
            <v>8</v>
          </cell>
          <cell r="I1564" t="str">
            <v>DT RANGE GOWDA</v>
          </cell>
          <cell r="J1564" t="str">
            <v>S/O THIMME GOWDA,CHANNAPATNA</v>
          </cell>
          <cell r="K1564" t="str">
            <v>CHANNAPATTANA</v>
          </cell>
          <cell r="L1564">
            <v>1</v>
          </cell>
        </row>
        <row r="1565">
          <cell r="E1565" t="str">
            <v>GCTP909</v>
          </cell>
          <cell r="F1565" t="str">
            <v>LT7(A) - Temporary Supply (28 days &amp; above renewal)</v>
          </cell>
          <cell r="G1565" t="str">
            <v>LONG DISS</v>
          </cell>
          <cell r="H1565">
            <v>8</v>
          </cell>
          <cell r="I1565" t="str">
            <v>YOGISH</v>
          </cell>
          <cell r="J1565" t="str">
            <v>S/O CHINNASWAMY,SANKALAPURA HASSAN</v>
          </cell>
          <cell r="K1565" t="str">
            <v>CHANNAPATTANA</v>
          </cell>
          <cell r="L1565">
            <v>1</v>
          </cell>
        </row>
        <row r="1566">
          <cell r="E1566" t="str">
            <v>GRTP55</v>
          </cell>
          <cell r="F1566" t="str">
            <v>LT7(A) - Temporary Supply (28 days &amp; above renewal)</v>
          </cell>
          <cell r="G1566" t="str">
            <v>LONG DISS</v>
          </cell>
          <cell r="H1566">
            <v>8</v>
          </cell>
          <cell r="I1566" t="str">
            <v>SHANKARA</v>
          </cell>
          <cell r="J1566" t="str">
            <v>S/O HUCHCHAIAH,AMBEDKARNAGARA</v>
          </cell>
          <cell r="K1566" t="str">
            <v>GORUR</v>
          </cell>
          <cell r="L1566">
            <v>1</v>
          </cell>
        </row>
        <row r="1567">
          <cell r="E1567" t="str">
            <v>GCTP922</v>
          </cell>
          <cell r="F1567" t="str">
            <v>LT7(A) - Temporary Supply (28 days &amp; above renewal)</v>
          </cell>
          <cell r="G1567" t="str">
            <v>LONG DISS</v>
          </cell>
          <cell r="H1567">
            <v>8</v>
          </cell>
          <cell r="I1567" t="str">
            <v>SARASWATHI</v>
          </cell>
          <cell r="J1567" t="str">
            <v>W/O SHIVAPPA,DEVAMMABHDAVANE</v>
          </cell>
          <cell r="K1567" t="str">
            <v>CHANNAPATTANA</v>
          </cell>
          <cell r="L1567">
            <v>1</v>
          </cell>
        </row>
        <row r="1568">
          <cell r="E1568" t="str">
            <v>GLTP69</v>
          </cell>
          <cell r="F1568" t="str">
            <v>LT7(A) - Temporary Supply (28 days &amp; above renewal)</v>
          </cell>
          <cell r="G1568" t="str">
            <v>LONG DISS</v>
          </cell>
          <cell r="H1568">
            <v>8</v>
          </cell>
          <cell r="I1568" t="str">
            <v>J M GOPALAKIRSHNA</v>
          </cell>
          <cell r="J1568" t="str">
            <v>S/O MUDDHE GOWDA,MANCHANAHALLY</v>
          </cell>
          <cell r="K1568" t="str">
            <v>MANICHANA HALLI MNL</v>
          </cell>
          <cell r="L1568">
            <v>1</v>
          </cell>
        </row>
        <row r="1569">
          <cell r="E1569" t="str">
            <v>GCTP913</v>
          </cell>
          <cell r="F1569" t="str">
            <v>LT7(A) - Temporary Supply (28 days &amp; above renewal)</v>
          </cell>
          <cell r="G1569" t="str">
            <v>LONG DISS</v>
          </cell>
          <cell r="H1569">
            <v>8</v>
          </cell>
          <cell r="I1569" t="str">
            <v>SACHINK GOWDA</v>
          </cell>
          <cell r="J1569" t="str">
            <v>S/O K P KIRSHNEGOWDA,DEVAMMABHDAVANE</v>
          </cell>
          <cell r="K1569" t="str">
            <v>CHANNAPATTANA</v>
          </cell>
          <cell r="L1569">
            <v>1</v>
          </cell>
        </row>
        <row r="1570">
          <cell r="E1570" t="str">
            <v>GCTP918</v>
          </cell>
          <cell r="F1570" t="str">
            <v>LT7(A) - Temporary Supply (28 days &amp; above renewal)</v>
          </cell>
          <cell r="G1570" t="str">
            <v>LONG DISS</v>
          </cell>
          <cell r="H1570">
            <v>8</v>
          </cell>
          <cell r="I1570" t="str">
            <v>RANASWAMI</v>
          </cell>
          <cell r="J1570" t="str">
            <v>S/O RANGEGOWDA,M HOSAKOPPALU</v>
          </cell>
          <cell r="K1570" t="str">
            <v>M HOSA KOPPALU BHKL</v>
          </cell>
          <cell r="L1570">
            <v>1</v>
          </cell>
        </row>
        <row r="1571">
          <cell r="E1571" t="str">
            <v>GCTP917</v>
          </cell>
          <cell r="F1571" t="str">
            <v>LT7(A) - Temporary Supply (28 days &amp; above renewal)</v>
          </cell>
          <cell r="G1571" t="str">
            <v>LONG DISS</v>
          </cell>
          <cell r="H1571">
            <v>8</v>
          </cell>
          <cell r="I1571" t="str">
            <v>KIRSHNEGOWDA</v>
          </cell>
          <cell r="J1571" t="str">
            <v>S/O LAKKE GOWDA,BITTEGOWDA</v>
          </cell>
          <cell r="K1571" t="str">
            <v>CHANNAPATTANA</v>
          </cell>
          <cell r="L1571">
            <v>1</v>
          </cell>
        </row>
        <row r="1572">
          <cell r="E1572" t="str">
            <v>GCTP919</v>
          </cell>
          <cell r="F1572" t="str">
            <v>LT7(A) - Temporary Supply (28 days &amp; above renewal)</v>
          </cell>
          <cell r="G1572" t="str">
            <v>LONG DISS</v>
          </cell>
          <cell r="H1572">
            <v>8</v>
          </cell>
          <cell r="I1572" t="str">
            <v>HANUMANTHEGOWDA</v>
          </cell>
          <cell r="J1572" t="str">
            <v>S/O BIMEGOWDA,CHANNAPTNA</v>
          </cell>
          <cell r="K1572" t="str">
            <v>CHANNAPATTANA</v>
          </cell>
          <cell r="L1572">
            <v>1</v>
          </cell>
        </row>
        <row r="1573">
          <cell r="E1573" t="str">
            <v>GLTP72</v>
          </cell>
          <cell r="F1573" t="str">
            <v>LT7(A) - Temporary Supply (28 days &amp; above renewal)</v>
          </cell>
          <cell r="G1573" t="str">
            <v>LONG DISS</v>
          </cell>
          <cell r="H1573">
            <v>8</v>
          </cell>
          <cell r="I1573" t="str">
            <v>GAFFAR</v>
          </cell>
          <cell r="J1573" t="str">
            <v>S/O ALI,BRUNDVANANAGARA DEVEGOWDANAGARA</v>
          </cell>
          <cell r="K1573" t="str">
            <v>AGALA HALLI</v>
          </cell>
          <cell r="L1573">
            <v>1</v>
          </cell>
        </row>
        <row r="1574">
          <cell r="E1574" t="str">
            <v>DMTP46</v>
          </cell>
          <cell r="F1574" t="str">
            <v>LT7(A) - Temporary Supply (28 days &amp; above renewal)</v>
          </cell>
          <cell r="G1574" t="str">
            <v>LONG DISS</v>
          </cell>
          <cell r="H1574">
            <v>8</v>
          </cell>
          <cell r="I1574" t="str">
            <v>BHARATHRAJ</v>
          </cell>
          <cell r="J1574" t="str">
            <v>S/O JANARDHANA,DEVARAYAPATTANA</v>
          </cell>
          <cell r="K1574" t="str">
            <v>DODDAMALENAHALLI</v>
          </cell>
          <cell r="L1574">
            <v>1</v>
          </cell>
        </row>
        <row r="1575">
          <cell r="E1575" t="str">
            <v>GCTP931</v>
          </cell>
          <cell r="F1575" t="str">
            <v>LT7(A) - Temporary Supply (28 days &amp; above renewal)</v>
          </cell>
          <cell r="G1575" t="str">
            <v>LONG DISS</v>
          </cell>
          <cell r="H1575">
            <v>8</v>
          </cell>
          <cell r="I1575" t="str">
            <v>VENKATESH</v>
          </cell>
          <cell r="J1575" t="str">
            <v>S/O JAVARE GOWDA,BOMMANAYAKANAHALLI</v>
          </cell>
          <cell r="K1575" t="str">
            <v>M HOSA KOPPALU BHKL</v>
          </cell>
          <cell r="L1575">
            <v>1</v>
          </cell>
        </row>
        <row r="1576">
          <cell r="E1576" t="str">
            <v>GCTP930</v>
          </cell>
          <cell r="F1576" t="str">
            <v>LT7(A) - Temporary Supply (28 days &amp; above renewal)</v>
          </cell>
          <cell r="G1576" t="str">
            <v>LONG DISS</v>
          </cell>
          <cell r="H1576">
            <v>8</v>
          </cell>
          <cell r="I1576" t="str">
            <v>CHANNE GOWDA</v>
          </cell>
          <cell r="J1576" t="str">
            <v>S/O VELAPURIGOWDA,CHANNAPATTANA</v>
          </cell>
          <cell r="K1576" t="str">
            <v>CHANNAPATTANA</v>
          </cell>
          <cell r="L1576">
            <v>1</v>
          </cell>
        </row>
        <row r="1577">
          <cell r="E1577" t="str">
            <v>GLTP76</v>
          </cell>
          <cell r="F1577" t="str">
            <v>LT7(A) - Temporary Supply (28 days &amp; above renewal)</v>
          </cell>
          <cell r="G1577" t="str">
            <v>LONG DISS</v>
          </cell>
          <cell r="H1577">
            <v>8</v>
          </cell>
          <cell r="I1577" t="str">
            <v>RAVIKUMAR</v>
          </cell>
          <cell r="J1577" t="str">
            <v>S/O RAMACHANDRAGOWDA,MANACHANAGALLY</v>
          </cell>
          <cell r="K1577" t="str">
            <v>MANICHANA HALLI MNL</v>
          </cell>
          <cell r="L1577">
            <v>1</v>
          </cell>
        </row>
        <row r="1578">
          <cell r="E1578" t="str">
            <v>GRTP56</v>
          </cell>
          <cell r="F1578" t="str">
            <v>LT7(A) - Temporary Supply (28 days &amp; above renewal)</v>
          </cell>
          <cell r="G1578" t="str">
            <v>LONG DISS</v>
          </cell>
          <cell r="H1578">
            <v>8</v>
          </cell>
          <cell r="I1578" t="str">
            <v>AEE H D SUB DIVISION</v>
          </cell>
          <cell r="J1578" t="str">
            <v>GORUR (P) GORUR,HASSAN</v>
          </cell>
          <cell r="K1578" t="str">
            <v>GORUR</v>
          </cell>
          <cell r="L1578">
            <v>0</v>
          </cell>
        </row>
        <row r="1579">
          <cell r="E1579" t="str">
            <v>GCTP935</v>
          </cell>
          <cell r="F1579" t="str">
            <v>LT7(A) - Temporary Supply (28 days &amp; above renewal)</v>
          </cell>
          <cell r="G1579" t="str">
            <v>LONG DISS</v>
          </cell>
          <cell r="H1579">
            <v>8</v>
          </cell>
          <cell r="I1579" t="str">
            <v>H V HEMAVATHI</v>
          </cell>
          <cell r="J1579" t="str">
            <v>W/O B K RAGU,CHANNAPATTANA  DEVAMMABADAVANE</v>
          </cell>
          <cell r="K1579" t="str">
            <v>CHANNAPATTANA</v>
          </cell>
          <cell r="L1579">
            <v>1</v>
          </cell>
        </row>
        <row r="1580">
          <cell r="E1580" t="str">
            <v>GCTP936</v>
          </cell>
          <cell r="F1580" t="str">
            <v>LT7(A) - Temporary Supply (28 days &amp; above renewal)</v>
          </cell>
          <cell r="G1580" t="str">
            <v>LONG DISS</v>
          </cell>
          <cell r="H1580">
            <v>8</v>
          </cell>
          <cell r="I1580" t="str">
            <v>SUBBE GOWDA</v>
          </cell>
          <cell r="J1580" t="str">
            <v>S/O CHANNEGOWDA,K HOSAKOPPALU</v>
          </cell>
          <cell r="K1580" t="str">
            <v>CHANNAPATTANA</v>
          </cell>
          <cell r="L1580">
            <v>1</v>
          </cell>
        </row>
        <row r="1581">
          <cell r="E1581" t="str">
            <v>GCTP938</v>
          </cell>
          <cell r="F1581" t="str">
            <v>LT7(A) - Temporary Supply (28 days &amp; above renewal)</v>
          </cell>
          <cell r="G1581" t="str">
            <v>LONG DISS</v>
          </cell>
          <cell r="H1581">
            <v>8</v>
          </cell>
          <cell r="I1581" t="str">
            <v>SAKAMMA</v>
          </cell>
          <cell r="J1581" t="str">
            <v>W/O   MALLESH,SRI RAMANAGARA  KOWSHIKA</v>
          </cell>
          <cell r="K1581" t="str">
            <v>PLL NAGARA PLL</v>
          </cell>
          <cell r="L1581">
            <v>1</v>
          </cell>
        </row>
        <row r="1582">
          <cell r="E1582" t="str">
            <v>GCTP941</v>
          </cell>
          <cell r="F1582" t="str">
            <v>LT7(A) - Temporary Supply (28 days &amp; above renewal)</v>
          </cell>
          <cell r="G1582" t="str">
            <v>LONG DISS</v>
          </cell>
          <cell r="H1582">
            <v>8</v>
          </cell>
          <cell r="I1582" t="str">
            <v>C K LALITHA</v>
          </cell>
          <cell r="J1582" t="str">
            <v>W/O LATE KALE GOWDA,BITTAGOWDANAHALLY</v>
          </cell>
          <cell r="K1582" t="str">
            <v>CHANNAPATTANA</v>
          </cell>
          <cell r="L1582">
            <v>1</v>
          </cell>
        </row>
        <row r="1583">
          <cell r="E1583" t="str">
            <v>KKGTP57</v>
          </cell>
          <cell r="F1583" t="str">
            <v>LT7(A) - Temporary Supply (28 days &amp; above renewal)</v>
          </cell>
          <cell r="G1583" t="str">
            <v>LONG DISS</v>
          </cell>
          <cell r="H1583">
            <v>8</v>
          </cell>
          <cell r="I1583" t="str">
            <v>LOKESH S K</v>
          </cell>
          <cell r="J1583" t="str">
            <v>S/O KIRSHNEGOWDA,BITTAGOWDANAHALLY</v>
          </cell>
          <cell r="K1583" t="str">
            <v>KOKKANNA GHATTA</v>
          </cell>
          <cell r="L1583">
            <v>1</v>
          </cell>
        </row>
        <row r="1584">
          <cell r="E1584" t="str">
            <v>GLTP74</v>
          </cell>
          <cell r="F1584" t="str">
            <v>LT7(A) - Temporary Supply (28 days &amp; above renewal)</v>
          </cell>
          <cell r="G1584" t="str">
            <v>LONG DISS</v>
          </cell>
          <cell r="H1584">
            <v>8</v>
          </cell>
          <cell r="I1584" t="str">
            <v>SUJITHKUMAR</v>
          </cell>
          <cell r="J1584" t="str">
            <v>S/O  SAGANEGOWDA,MANACHANAHALLY</v>
          </cell>
          <cell r="K1584" t="str">
            <v>MANICHANA HALLI MNL</v>
          </cell>
          <cell r="L1584">
            <v>1</v>
          </cell>
        </row>
        <row r="1585">
          <cell r="E1585" t="str">
            <v>GCTP934</v>
          </cell>
          <cell r="F1585" t="str">
            <v>LT7(A) - Temporary Supply (28 days &amp; above renewal)</v>
          </cell>
          <cell r="G1585" t="str">
            <v>LONG DISS</v>
          </cell>
          <cell r="H1585">
            <v>8</v>
          </cell>
          <cell r="I1585" t="str">
            <v>RANGAMMA</v>
          </cell>
          <cell r="J1585" t="str">
            <v>W/O MANJE GOWDA,K HOSAKOPPALU</v>
          </cell>
          <cell r="K1585" t="str">
            <v>CHANNAPATTANA</v>
          </cell>
          <cell r="L1585">
            <v>1</v>
          </cell>
        </row>
        <row r="1586">
          <cell r="E1586" t="str">
            <v>GCTP932</v>
          </cell>
          <cell r="F1586" t="str">
            <v>LT7(A) - Temporary Supply (28 days &amp; above renewal)</v>
          </cell>
          <cell r="G1586" t="str">
            <v>LONG DISS</v>
          </cell>
          <cell r="H1586">
            <v>8</v>
          </cell>
          <cell r="I1586" t="str">
            <v>CHANDRASHEKAR  H N</v>
          </cell>
          <cell r="J1586" t="str">
            <v>S/O NINGAPPA,CHANNAPATNA</v>
          </cell>
          <cell r="K1586" t="str">
            <v>CHANNAPATTANA</v>
          </cell>
          <cell r="L1586">
            <v>1</v>
          </cell>
        </row>
        <row r="1587">
          <cell r="E1587" t="str">
            <v>MHTP47</v>
          </cell>
          <cell r="F1587" t="str">
            <v>LT7(A) - Temporary Supply (28 days &amp; above renewal)</v>
          </cell>
          <cell r="G1587" t="str">
            <v>LONG DISS</v>
          </cell>
          <cell r="H1587">
            <v>8</v>
          </cell>
          <cell r="I1587" t="str">
            <v>NAGAMMA</v>
          </cell>
          <cell r="J1587" t="str">
            <v>W/O VIJAYAKUMAR,KITTANE GADI H N PURA ROAD</v>
          </cell>
          <cell r="K1587" t="str">
            <v>KITTANE GADI</v>
          </cell>
          <cell r="L1587">
            <v>1</v>
          </cell>
        </row>
        <row r="1588">
          <cell r="E1588" t="str">
            <v>GCTP937</v>
          </cell>
          <cell r="F1588" t="str">
            <v>LT7(A) - Temporary Supply (28 days &amp; above renewal)</v>
          </cell>
          <cell r="G1588" t="str">
            <v>LONG DISS</v>
          </cell>
          <cell r="H1588">
            <v>8</v>
          </cell>
          <cell r="I1588" t="str">
            <v>SMT THIMMAMMA</v>
          </cell>
          <cell r="J1588" t="str">
            <v>W/O KALASAIAH,CHANNAPATTANA</v>
          </cell>
          <cell r="K1588" t="str">
            <v>K HOSA KOPPALU BHKL</v>
          </cell>
          <cell r="L1588">
            <v>1</v>
          </cell>
        </row>
        <row r="1589">
          <cell r="E1589" t="str">
            <v>GCTP942</v>
          </cell>
          <cell r="F1589" t="str">
            <v>LT7(A) - Temporary Supply (28 days &amp; above renewal)</v>
          </cell>
          <cell r="G1589" t="str">
            <v>LONG DISS</v>
          </cell>
          <cell r="H1589">
            <v>8</v>
          </cell>
          <cell r="I1589" t="str">
            <v>SHIVANNA</v>
          </cell>
          <cell r="J1589" t="str">
            <v>S/O MARISHETTY,BITTAGOWDANAHALLY</v>
          </cell>
          <cell r="K1589" t="str">
            <v>CHANNAPATTANA</v>
          </cell>
          <cell r="L1589">
            <v>1</v>
          </cell>
        </row>
        <row r="1590">
          <cell r="E1590" t="str">
            <v>GCTP944</v>
          </cell>
          <cell r="F1590" t="str">
            <v>LT7(A) - Temporary Supply (28 days &amp; above renewal)</v>
          </cell>
          <cell r="G1590" t="str">
            <v>LONG DISS</v>
          </cell>
          <cell r="H1590">
            <v>8</v>
          </cell>
          <cell r="I1590" t="str">
            <v>MOHAN KUMAR</v>
          </cell>
          <cell r="J1590" t="str">
            <v>S/O KIRSHNEGOWDA,SANKALAPURA</v>
          </cell>
          <cell r="K1590" t="str">
            <v>GANDHINAGAR</v>
          </cell>
          <cell r="L1590">
            <v>1</v>
          </cell>
        </row>
        <row r="1591">
          <cell r="E1591" t="str">
            <v>GCTP946</v>
          </cell>
          <cell r="F1591" t="str">
            <v>LT7(A) - Temporary Supply (28 days &amp; above renewal)</v>
          </cell>
          <cell r="G1591" t="str">
            <v>LONG DISS</v>
          </cell>
          <cell r="H1591">
            <v>8</v>
          </cell>
          <cell r="I1591" t="str">
            <v>KUSHALA</v>
          </cell>
          <cell r="J1591" t="str">
            <v>W/O VENKATESH,SRI RAMANAGARA  KOWSHIKA</v>
          </cell>
          <cell r="K1591" t="str">
            <v>PLL NAGARA PLL</v>
          </cell>
          <cell r="L1591">
            <v>1</v>
          </cell>
        </row>
        <row r="1592">
          <cell r="E1592" t="str">
            <v>GCTP948</v>
          </cell>
          <cell r="F1592" t="str">
            <v>LT7(A) - Temporary Supply (28 days &amp; above renewal)</v>
          </cell>
          <cell r="G1592" t="str">
            <v>LONG DISS</v>
          </cell>
          <cell r="H1592">
            <v>8</v>
          </cell>
          <cell r="I1592" t="str">
            <v>B T RAJEGOWDA</v>
          </cell>
          <cell r="J1592" t="str">
            <v>S/O THIMME GOWDA,BITTAGOWDANAHALLY</v>
          </cell>
          <cell r="K1592" t="str">
            <v>BITTAGOWDANAHALLY</v>
          </cell>
          <cell r="L1592">
            <v>1</v>
          </cell>
        </row>
        <row r="1593">
          <cell r="E1593" t="str">
            <v>GCTP950</v>
          </cell>
          <cell r="F1593" t="str">
            <v>LT7(A) - Temporary Supply (28 days &amp; above renewal)</v>
          </cell>
          <cell r="G1593" t="str">
            <v>LONG DISS</v>
          </cell>
          <cell r="H1593">
            <v>8</v>
          </cell>
          <cell r="I1593" t="str">
            <v>NAGARATHANA</v>
          </cell>
          <cell r="J1593" t="str">
            <v>W/O CHANNEGOWDA,K HOSAKOPPALU</v>
          </cell>
          <cell r="K1593" t="str">
            <v>K HOSA KOPPALU BHKL</v>
          </cell>
          <cell r="L1593">
            <v>1</v>
          </cell>
        </row>
        <row r="1594">
          <cell r="E1594" t="str">
            <v>GCTP973</v>
          </cell>
          <cell r="F1594" t="str">
            <v>LT7(A) - Temporary Supply (28 days &amp; above renewal)</v>
          </cell>
          <cell r="G1594" t="str">
            <v>LONG DISS</v>
          </cell>
          <cell r="H1594">
            <v>8</v>
          </cell>
          <cell r="I1594" t="str">
            <v>KRISHNEGOWDA D S</v>
          </cell>
          <cell r="J1594" t="str">
            <v>S/O SANNEGOWDA,CHANNAPATTANA HASSAN</v>
          </cell>
          <cell r="K1594" t="str">
            <v>GANDHINAGAR</v>
          </cell>
          <cell r="L1594">
            <v>1</v>
          </cell>
        </row>
        <row r="1595">
          <cell r="E1595" t="str">
            <v>GCTP953</v>
          </cell>
          <cell r="F1595" t="str">
            <v>LT7(A) - Temporary Supply (28 days &amp; above renewal)</v>
          </cell>
          <cell r="G1595" t="str">
            <v>LONG DISS</v>
          </cell>
          <cell r="H1595">
            <v>8</v>
          </cell>
          <cell r="I1595" t="str">
            <v>K J CHANDRAKALA</v>
          </cell>
          <cell r="J1595" t="str">
            <v>W/O RANGASHETTY,K HOSAKOPPALU</v>
          </cell>
          <cell r="K1595" t="str">
            <v>M HOSA KOPPALU BHKL</v>
          </cell>
          <cell r="L1595">
            <v>1</v>
          </cell>
        </row>
        <row r="1596">
          <cell r="E1596" t="str">
            <v>GCTP951</v>
          </cell>
          <cell r="F1596" t="str">
            <v>LT7(A) - Temporary Supply (28 days &amp; above renewal)</v>
          </cell>
          <cell r="G1596" t="str">
            <v>LONG DISS</v>
          </cell>
          <cell r="H1596">
            <v>8</v>
          </cell>
          <cell r="I1596" t="str">
            <v>C D NAVEEN</v>
          </cell>
          <cell r="J1596" t="str">
            <v>S/O DODDEGOWDA,GANDHINAGARA, HASSAN</v>
          </cell>
          <cell r="K1596" t="str">
            <v>CHANNAPATTANA</v>
          </cell>
          <cell r="L1596">
            <v>1</v>
          </cell>
        </row>
        <row r="1597">
          <cell r="E1597" t="str">
            <v>GCTP952</v>
          </cell>
          <cell r="F1597" t="str">
            <v>LT7(A) - Temporary Supply (28 days &amp; above renewal)</v>
          </cell>
          <cell r="G1597" t="str">
            <v>LONG DISS</v>
          </cell>
          <cell r="H1597">
            <v>8</v>
          </cell>
          <cell r="I1597" t="str">
            <v>MANJULA  M S</v>
          </cell>
          <cell r="J1597" t="str">
            <v>W/O KUMAR M,BOMMANAYAKANAHALLY</v>
          </cell>
          <cell r="K1597" t="str">
            <v>K HOSA KOPPALU BHKL</v>
          </cell>
          <cell r="L1597">
            <v>1</v>
          </cell>
        </row>
        <row r="1598">
          <cell r="E1598" t="str">
            <v>KKGTP58</v>
          </cell>
          <cell r="F1598" t="str">
            <v>LT7(A) - Temporary Supply (28 days &amp; above renewal)</v>
          </cell>
          <cell r="G1598" t="str">
            <v>LONG DISS</v>
          </cell>
          <cell r="H1598">
            <v>8</v>
          </cell>
          <cell r="I1598" t="str">
            <v>RAJE GOWDA</v>
          </cell>
          <cell r="J1598" t="str">
            <v>S/O LAET RANGEGOWDA,THATTEKERE</v>
          </cell>
          <cell r="K1598" t="str">
            <v>THATTEKERE</v>
          </cell>
          <cell r="L1598">
            <v>1</v>
          </cell>
        </row>
        <row r="1599">
          <cell r="E1599" t="str">
            <v>GLTP80</v>
          </cell>
          <cell r="F1599" t="str">
            <v>LT7(A) - Temporary Supply (28 days &amp; above renewal)</v>
          </cell>
          <cell r="G1599" t="str">
            <v>LONG DISS</v>
          </cell>
          <cell r="H1599">
            <v>8</v>
          </cell>
          <cell r="I1599" t="str">
            <v>JAGADISH</v>
          </cell>
          <cell r="J1599" t="str">
            <v>S/O SHIVAIAH,HANDINAKERE</v>
          </cell>
          <cell r="K1599" t="str">
            <v>ASHOKNAGAR</v>
          </cell>
          <cell r="L1599">
            <v>1</v>
          </cell>
        </row>
        <row r="1600">
          <cell r="E1600" t="str">
            <v>GCTP955</v>
          </cell>
          <cell r="F1600" t="str">
            <v>LT7(A) - Temporary Supply (28 days &amp; above renewal)</v>
          </cell>
          <cell r="G1600" t="str">
            <v>LONG DISS</v>
          </cell>
          <cell r="H1600">
            <v>8</v>
          </cell>
          <cell r="I1600" t="str">
            <v>HP BHAGYA</v>
          </cell>
          <cell r="J1600" t="str">
            <v>W/O GOPALA,SHREE RAMANAGARA</v>
          </cell>
          <cell r="K1600" t="str">
            <v>PLL NAGARA PLL</v>
          </cell>
          <cell r="L1600">
            <v>1</v>
          </cell>
        </row>
        <row r="1601">
          <cell r="E1601" t="str">
            <v>GCTP956</v>
          </cell>
          <cell r="F1601" t="str">
            <v>LT7(A) - Temporary Supply (28 days &amp; above renewal)</v>
          </cell>
          <cell r="G1601" t="str">
            <v>LONG DISS</v>
          </cell>
          <cell r="H1601">
            <v>8</v>
          </cell>
          <cell r="I1601" t="str">
            <v>K S GIRISH</v>
          </cell>
          <cell r="J1601" t="str">
            <v>S/O K M SHAMAIAH,KIADB INDUSTRIAL HN PURA ROAD HASSAN</v>
          </cell>
          <cell r="K1601" t="str">
            <v>DHANANAYAKANAHALLY</v>
          </cell>
          <cell r="L1601">
            <v>3</v>
          </cell>
        </row>
        <row r="1602">
          <cell r="E1602" t="str">
            <v>GCTP954</v>
          </cell>
          <cell r="F1602" t="str">
            <v>LT7(A) - Temporary Supply (28 days &amp; above renewal)</v>
          </cell>
          <cell r="G1602" t="str">
            <v>LONG DISS</v>
          </cell>
          <cell r="H1602">
            <v>8</v>
          </cell>
          <cell r="I1602" t="str">
            <v>M B MAHESH</v>
          </cell>
          <cell r="J1602" t="str">
            <v>S/O BOOGA MALLEGOWDA,K HOSAKOPPALU</v>
          </cell>
          <cell r="K1602" t="str">
            <v>K HOSA KOPPALU BHKL</v>
          </cell>
          <cell r="L1602">
            <v>1</v>
          </cell>
        </row>
        <row r="1603">
          <cell r="E1603" t="str">
            <v>GCTP957</v>
          </cell>
          <cell r="F1603" t="str">
            <v>LT7(A) - Temporary Supply (28 days &amp; above renewal)</v>
          </cell>
          <cell r="G1603" t="str">
            <v>LONG DISS</v>
          </cell>
          <cell r="H1603">
            <v>8</v>
          </cell>
          <cell r="I1603" t="str">
            <v>M SURESH</v>
          </cell>
          <cell r="J1603" t="str">
            <v>S/O MUDLIGIRIGOWDA,BOMMANAYAKANAHALLI</v>
          </cell>
          <cell r="K1603" t="str">
            <v>BOMMANAYAKANA HALLI BHKL</v>
          </cell>
          <cell r="L1603">
            <v>1</v>
          </cell>
        </row>
        <row r="1604">
          <cell r="E1604" t="str">
            <v>GLTP82</v>
          </cell>
          <cell r="F1604" t="str">
            <v>LT7(A) - Temporary Supply (28 days &amp; above renewal)</v>
          </cell>
          <cell r="G1604" t="str">
            <v>LONG DISS</v>
          </cell>
          <cell r="H1604">
            <v>8</v>
          </cell>
          <cell r="I1604" t="str">
            <v>TC DEEPA</v>
          </cell>
          <cell r="J1604" t="str">
            <v>W/O UMASHANKAR,MANACHANAHALLY HASSAN</v>
          </cell>
          <cell r="K1604" t="str">
            <v>HOOVINA HALLI KAVALU HKL</v>
          </cell>
          <cell r="L1604">
            <v>1</v>
          </cell>
        </row>
        <row r="1605">
          <cell r="E1605" t="str">
            <v>GCTP959</v>
          </cell>
          <cell r="F1605" t="str">
            <v>LT7(A) - Temporary Supply (28 days &amp; above renewal)</v>
          </cell>
          <cell r="G1605" t="str">
            <v>LONG DISS</v>
          </cell>
          <cell r="H1605">
            <v>8</v>
          </cell>
          <cell r="I1605" t="str">
            <v>VISHVANATHA H N</v>
          </cell>
          <cell r="J1605" t="str">
            <v>S/O NINGEGOWDA,H N PURA  ROAD KIADB</v>
          </cell>
          <cell r="K1605" t="str">
            <v>KIADB</v>
          </cell>
          <cell r="L1605">
            <v>1</v>
          </cell>
        </row>
        <row r="1606">
          <cell r="E1606" t="str">
            <v>GCTP960</v>
          </cell>
          <cell r="F1606" t="str">
            <v>LT7(A) - Temporary Supply (28 days &amp; above renewal)</v>
          </cell>
          <cell r="G1606" t="str">
            <v>LONG DISS</v>
          </cell>
          <cell r="H1606">
            <v>8</v>
          </cell>
          <cell r="I1606" t="str">
            <v>RUKMINI GROUPS</v>
          </cell>
          <cell r="J1606" t="str">
            <v>MANJEGOWDA PARTNER  MANJE GOWDA,H N PURA  ROAD KIADB</v>
          </cell>
          <cell r="K1606" t="str">
            <v>KIADB</v>
          </cell>
          <cell r="L1606">
            <v>1</v>
          </cell>
        </row>
        <row r="1607">
          <cell r="E1607" t="str">
            <v>GCTP961</v>
          </cell>
          <cell r="F1607" t="str">
            <v>LT7(A) - Temporary Supply (28 days &amp; above renewal)</v>
          </cell>
          <cell r="G1607" t="str">
            <v>LONG DISS</v>
          </cell>
          <cell r="H1607">
            <v>8</v>
          </cell>
          <cell r="I1607" t="str">
            <v>NARAYANA REDDI</v>
          </cell>
          <cell r="J1607" t="str">
            <v>S/O NAGEE REDDI,CHANNAPATTANA  KERE</v>
          </cell>
          <cell r="K1607" t="str">
            <v>CHANNAPATTANA</v>
          </cell>
          <cell r="L1607">
            <v>1</v>
          </cell>
        </row>
        <row r="1608">
          <cell r="E1608" t="str">
            <v>GCTP963</v>
          </cell>
          <cell r="F1608" t="str">
            <v>LT7(A) - Temporary Supply (28 days &amp; above renewal)</v>
          </cell>
          <cell r="G1608" t="str">
            <v>LONG DISS</v>
          </cell>
          <cell r="H1608">
            <v>8</v>
          </cell>
          <cell r="I1608" t="str">
            <v>YOGISH</v>
          </cell>
          <cell r="J1608" t="str">
            <v>S/O GOVINDEGOWDA,BOMMANAYAKANAHALLY</v>
          </cell>
          <cell r="K1608" t="str">
            <v>BOMMANAYAKANA HALLI BHKL</v>
          </cell>
          <cell r="L1608">
            <v>1</v>
          </cell>
        </row>
        <row r="1609">
          <cell r="E1609" t="str">
            <v>GCTP958</v>
          </cell>
          <cell r="F1609" t="str">
            <v>LT7(A) - Temporary Supply (28 days &amp; above renewal)</v>
          </cell>
          <cell r="G1609" t="str">
            <v>LONG DISS</v>
          </cell>
          <cell r="H1609">
            <v>8</v>
          </cell>
          <cell r="I1609" t="str">
            <v>RAJE GOWDA</v>
          </cell>
          <cell r="J1609" t="str">
            <v>S/OANNEGOWDA,BITTAGOWDANAHALLY</v>
          </cell>
          <cell r="K1609" t="str">
            <v>BITTAGOWDANAHALLY</v>
          </cell>
          <cell r="L1609">
            <v>1</v>
          </cell>
        </row>
        <row r="1610">
          <cell r="E1610" t="str">
            <v>GCTP964</v>
          </cell>
          <cell r="F1610" t="str">
            <v>LT7(A) - Temporary Supply (28 days &amp; above renewal)</v>
          </cell>
          <cell r="G1610" t="str">
            <v>LONG DISS</v>
          </cell>
          <cell r="H1610">
            <v>8</v>
          </cell>
          <cell r="I1610" t="str">
            <v>BALA KRISHANA</v>
          </cell>
          <cell r="J1610" t="str">
            <v>S/O SADASHIVASHETTY,SANKALPURA HASSAN</v>
          </cell>
          <cell r="K1610" t="str">
            <v>GANDHINAGAR</v>
          </cell>
          <cell r="L1610">
            <v>1</v>
          </cell>
        </row>
        <row r="1611">
          <cell r="E1611" t="str">
            <v>GCTP962</v>
          </cell>
          <cell r="F1611" t="str">
            <v>LT7(A) - Temporary Supply (28 days &amp; above renewal)</v>
          </cell>
          <cell r="G1611" t="str">
            <v>LONG DISS</v>
          </cell>
          <cell r="H1611">
            <v>8</v>
          </cell>
          <cell r="I1611" t="str">
            <v>GIDDAMMA</v>
          </cell>
          <cell r="J1611" t="str">
            <v>W/O DASEGOWDA,BITTAGOWDANAHALLY</v>
          </cell>
          <cell r="K1611" t="str">
            <v>BOMMANAYAKANA HALLI BHKL</v>
          </cell>
          <cell r="L1611">
            <v>1</v>
          </cell>
        </row>
        <row r="1612">
          <cell r="E1612" t="str">
            <v>GCTP969</v>
          </cell>
          <cell r="F1612" t="str">
            <v>LT7(A) - Temporary Supply (28 days &amp; above renewal)</v>
          </cell>
          <cell r="G1612" t="str">
            <v>LONG DISS</v>
          </cell>
          <cell r="H1612">
            <v>8</v>
          </cell>
          <cell r="I1612" t="str">
            <v>DHARMAPRAKASH</v>
          </cell>
          <cell r="J1612" t="str">
            <v>S/O EREAPPA,CHANNAPATTANA</v>
          </cell>
          <cell r="K1612" t="str">
            <v>CHANNAPATTANA</v>
          </cell>
          <cell r="L1612">
            <v>1</v>
          </cell>
        </row>
        <row r="1613">
          <cell r="E1613" t="str">
            <v>GCTP968</v>
          </cell>
          <cell r="F1613" t="str">
            <v>LT7(A) - Temporary Supply (28 days &amp; above renewal)</v>
          </cell>
          <cell r="G1613" t="str">
            <v>LONG DISS</v>
          </cell>
          <cell r="H1613">
            <v>8</v>
          </cell>
          <cell r="I1613" t="str">
            <v>N C LAKSHME GOWDA</v>
          </cell>
          <cell r="J1613" t="str">
            <v>S/O B N CHIKKEGOWDA,CHANNAPATTANA</v>
          </cell>
          <cell r="K1613" t="str">
            <v>CHANNAPATTANA</v>
          </cell>
          <cell r="L1613">
            <v>1</v>
          </cell>
        </row>
        <row r="1614">
          <cell r="E1614" t="str">
            <v>GLTP89</v>
          </cell>
          <cell r="F1614" t="str">
            <v>LT7(A) - Temporary Supply (28 days &amp; above renewal)</v>
          </cell>
          <cell r="G1614" t="str">
            <v>LONG DISS</v>
          </cell>
          <cell r="H1614">
            <v>8</v>
          </cell>
          <cell r="I1614" t="str">
            <v>K M RAGHU</v>
          </cell>
          <cell r="J1614" t="str">
            <v>S/O MALLESH GOWDA,MANACHANAHALLY</v>
          </cell>
          <cell r="K1614" t="str">
            <v>ASHOKNAGARA ,HASSAN</v>
          </cell>
          <cell r="L1614">
            <v>1</v>
          </cell>
        </row>
        <row r="1615">
          <cell r="E1615" t="str">
            <v>GCTP970</v>
          </cell>
          <cell r="F1615" t="str">
            <v>LT7(A) - Temporary Supply (28 days &amp; above renewal)</v>
          </cell>
          <cell r="G1615" t="str">
            <v>LONG DISS</v>
          </cell>
          <cell r="H1615">
            <v>8</v>
          </cell>
          <cell r="I1615" t="str">
            <v>KARIBASAPPA</v>
          </cell>
          <cell r="J1615" t="str">
            <v>S/O NANJAPPA,K HOSAKOPPALU</v>
          </cell>
          <cell r="K1615" t="str">
            <v>M HOSA KOPPALU BHKL</v>
          </cell>
          <cell r="L1615">
            <v>1</v>
          </cell>
        </row>
        <row r="1616">
          <cell r="E1616" t="str">
            <v>GCTP967</v>
          </cell>
          <cell r="F1616" t="str">
            <v>LT7(A) - Temporary Supply (28 days &amp; above renewal)</v>
          </cell>
          <cell r="G1616" t="str">
            <v>LONG DISS</v>
          </cell>
          <cell r="H1616">
            <v>8</v>
          </cell>
          <cell r="I1616" t="str">
            <v>RAVI</v>
          </cell>
          <cell r="J1616" t="str">
            <v>S/O LETA MANJEGOWDS,DEVEGOWDANAGARA</v>
          </cell>
          <cell r="K1616" t="str">
            <v>DEVEGUNDANAGARA</v>
          </cell>
          <cell r="L1616">
            <v>1</v>
          </cell>
        </row>
        <row r="1617">
          <cell r="E1617" t="str">
            <v>GCTP975</v>
          </cell>
          <cell r="F1617" t="str">
            <v>LT7(A) - Temporary Supply (28 days &amp; above renewal)</v>
          </cell>
          <cell r="G1617" t="str">
            <v>LONG DISS</v>
          </cell>
          <cell r="H1617">
            <v>8</v>
          </cell>
          <cell r="I1617" t="str">
            <v>KLENE PAKS LTD</v>
          </cell>
          <cell r="J1617" t="str">
            <v>NO #1-C P 2 TO C5 GROWTH CENTRE,DODDABAGANAHALLY</v>
          </cell>
          <cell r="K1617" t="str">
            <v>DODDABASAVANAHALLI DAL</v>
          </cell>
          <cell r="L1617">
            <v>14</v>
          </cell>
        </row>
        <row r="1618">
          <cell r="E1618" t="str">
            <v>GCTP976</v>
          </cell>
          <cell r="F1618" t="str">
            <v>LT7(A) - Temporary Supply (28 days &amp; above renewal)</v>
          </cell>
          <cell r="G1618" t="str">
            <v>LONG DISS</v>
          </cell>
          <cell r="H1618">
            <v>8</v>
          </cell>
          <cell r="I1618" t="str">
            <v>MANJAMMA</v>
          </cell>
          <cell r="J1618" t="str">
            <v>W/O  LATE THIMMEGOWDA,SRI RAMANAGARA  KOWSHIKA</v>
          </cell>
          <cell r="K1618" t="str">
            <v>PLL NAGARA PLL</v>
          </cell>
          <cell r="L1618">
            <v>1</v>
          </cell>
        </row>
        <row r="1619">
          <cell r="E1619" t="str">
            <v>GCTP974</v>
          </cell>
          <cell r="F1619" t="str">
            <v>LT7(A) - Temporary Supply (28 days &amp; above renewal)</v>
          </cell>
          <cell r="G1619" t="str">
            <v>LONG DISS</v>
          </cell>
          <cell r="H1619">
            <v>8</v>
          </cell>
          <cell r="I1619" t="str">
            <v>C R MALLIKARJUNA</v>
          </cell>
          <cell r="J1619" t="str">
            <v>S/O C S RAMACHANDRA,CHANNAPATTANA</v>
          </cell>
          <cell r="K1619" t="str">
            <v>CHANNAPATTANA</v>
          </cell>
          <cell r="L1619">
            <v>1</v>
          </cell>
        </row>
        <row r="1620">
          <cell r="E1620" t="str">
            <v>GCTP972</v>
          </cell>
          <cell r="F1620" t="str">
            <v>LT7(A) - Temporary Supply (28 days &amp; above renewal)</v>
          </cell>
          <cell r="G1620" t="str">
            <v>LONG DISS</v>
          </cell>
          <cell r="H1620">
            <v>8</v>
          </cell>
          <cell r="I1620" t="str">
            <v>SWAMY</v>
          </cell>
          <cell r="J1620" t="str">
            <v>S/O DEVEGOWDA,CHANNAPATTANA</v>
          </cell>
          <cell r="K1620" t="str">
            <v>BOMMANAYAKANA HALLI BHKL</v>
          </cell>
          <cell r="L1620">
            <v>1</v>
          </cell>
        </row>
        <row r="1621">
          <cell r="E1621" t="str">
            <v>GCTP978</v>
          </cell>
          <cell r="F1621" t="str">
            <v>LT7(A) - Temporary Supply (28 days &amp; above renewal)</v>
          </cell>
          <cell r="G1621" t="str">
            <v>LONG DISS</v>
          </cell>
          <cell r="H1621">
            <v>8</v>
          </cell>
          <cell r="I1621" t="str">
            <v>DERAJEGOWDA</v>
          </cell>
          <cell r="J1621" t="str">
            <v>S/O HONNEGOWDA,CHANNAPATTANA</v>
          </cell>
          <cell r="K1621" t="str">
            <v>CHANNAPATTANA</v>
          </cell>
          <cell r="L1621">
            <v>1</v>
          </cell>
        </row>
        <row r="1622">
          <cell r="E1622" t="str">
            <v>GCTP966</v>
          </cell>
          <cell r="F1622" t="str">
            <v>LT7(A) - Temporary Supply (28 days &amp; above renewal)</v>
          </cell>
          <cell r="G1622" t="str">
            <v>LONG DISS</v>
          </cell>
          <cell r="H1622">
            <v>8</v>
          </cell>
          <cell r="I1622" t="str">
            <v>DD LAKSHMAMMA</v>
          </cell>
          <cell r="J1622" t="str">
            <v>S/O DHSEGOWDA,DODDABASAVANAHALLY</v>
          </cell>
          <cell r="K1622" t="str">
            <v>DODDABASAVANAHALLI DAL</v>
          </cell>
          <cell r="L1622">
            <v>1</v>
          </cell>
        </row>
        <row r="1623">
          <cell r="E1623" t="str">
            <v>MHTP48</v>
          </cell>
          <cell r="F1623" t="str">
            <v>LT7(A) - Temporary Supply (28 days &amp; above renewal)</v>
          </cell>
          <cell r="G1623" t="str">
            <v>LONG DISS</v>
          </cell>
          <cell r="H1623">
            <v>8</v>
          </cell>
          <cell r="I1623" t="str">
            <v>INDRESH</v>
          </cell>
          <cell r="J1623" t="str">
            <v>W/O GAJENDRA MUKSH,KANCHANAHALLY</v>
          </cell>
          <cell r="K1623" t="str">
            <v>KANCHANAHALLI</v>
          </cell>
          <cell r="L1623">
            <v>1</v>
          </cell>
        </row>
        <row r="1624">
          <cell r="E1624" t="str">
            <v>GCTP979</v>
          </cell>
          <cell r="F1624" t="str">
            <v>LT7(A) - Temporary Supply (28 days &amp; above renewal)</v>
          </cell>
          <cell r="G1624" t="str">
            <v>LONG DISS</v>
          </cell>
          <cell r="H1624">
            <v>8</v>
          </cell>
          <cell r="I1624" t="str">
            <v>NAGARAJU</v>
          </cell>
          <cell r="J1624" t="str">
            <v>S/O PANDURANGA,HULLENAHALLY</v>
          </cell>
          <cell r="K1624" t="str">
            <v>M HOSA KOPPALU BHKL</v>
          </cell>
          <cell r="L1624">
            <v>1</v>
          </cell>
        </row>
        <row r="1625">
          <cell r="E1625" t="str">
            <v>GCTP965</v>
          </cell>
          <cell r="F1625" t="str">
            <v>LT7(A) - Temporary Supply (28 days &amp; above renewal)</v>
          </cell>
          <cell r="G1625" t="str">
            <v>LONG DISS</v>
          </cell>
          <cell r="H1625">
            <v>8</v>
          </cell>
          <cell r="I1625" t="str">
            <v>MANJAMMA</v>
          </cell>
          <cell r="J1625" t="str">
            <v>W/O GOVINDEGOWDA,NAGATHAVALLY</v>
          </cell>
          <cell r="K1625" t="str">
            <v>NAGATHVALLY</v>
          </cell>
          <cell r="L1625">
            <v>1</v>
          </cell>
        </row>
        <row r="1626">
          <cell r="E1626" t="str">
            <v>GCTP980</v>
          </cell>
          <cell r="F1626" t="str">
            <v>LT7(A) - Temporary Supply (28 days &amp; above renewal)</v>
          </cell>
          <cell r="G1626" t="str">
            <v>LONG DISS</v>
          </cell>
          <cell r="H1626">
            <v>8</v>
          </cell>
          <cell r="I1626" t="str">
            <v>DEVARAJ</v>
          </cell>
          <cell r="J1626" t="str">
            <v>S/O RAJEGOWDA,BITTGOWDANAHALLY</v>
          </cell>
          <cell r="K1626" t="str">
            <v>BOMMANAYAKANA HALLI BHKL</v>
          </cell>
          <cell r="L1626">
            <v>1</v>
          </cell>
        </row>
        <row r="1627">
          <cell r="E1627" t="str">
            <v>GCTP981</v>
          </cell>
          <cell r="F1627" t="str">
            <v>LT7(A) - Temporary Supply (28 days &amp; above renewal)</v>
          </cell>
          <cell r="G1627" t="str">
            <v>LONG DISS</v>
          </cell>
          <cell r="H1627">
            <v>8</v>
          </cell>
          <cell r="I1627" t="str">
            <v>KUMAR</v>
          </cell>
          <cell r="J1627" t="str">
            <v>S/O VENKATEGOWDA,SANKALAPURA</v>
          </cell>
          <cell r="K1627" t="str">
            <v>GANDHINAGAR</v>
          </cell>
          <cell r="L1627">
            <v>1</v>
          </cell>
        </row>
        <row r="1628">
          <cell r="E1628" t="str">
            <v>GCTP983</v>
          </cell>
          <cell r="F1628" t="str">
            <v>LT7(A) - Temporary Supply (28 days &amp; above renewal)</v>
          </cell>
          <cell r="G1628" t="str">
            <v>LONG DISS</v>
          </cell>
          <cell r="H1628">
            <v>8</v>
          </cell>
          <cell r="I1628" t="str">
            <v>PADMA</v>
          </cell>
          <cell r="J1628" t="str">
            <v>W/O SRINIVASA,BTTAGOWDANAHALLY</v>
          </cell>
          <cell r="K1628" t="str">
            <v>CHANNAPATTANA</v>
          </cell>
          <cell r="L1628">
            <v>1</v>
          </cell>
        </row>
        <row r="1629">
          <cell r="E1629" t="str">
            <v>GCTP984</v>
          </cell>
          <cell r="F1629" t="str">
            <v>LT7(A) - Temporary Supply (28 days &amp; above renewal)</v>
          </cell>
          <cell r="G1629" t="str">
            <v>LONG DISS</v>
          </cell>
          <cell r="H1629">
            <v>8</v>
          </cell>
          <cell r="I1629" t="str">
            <v>VENKTESH</v>
          </cell>
          <cell r="J1629" t="str">
            <v>S/O YALAKKIGOWDA,BITTAGOWDANAHALLY</v>
          </cell>
          <cell r="K1629" t="str">
            <v>CHANNAPATTANA</v>
          </cell>
          <cell r="L1629">
            <v>1</v>
          </cell>
        </row>
        <row r="1630">
          <cell r="E1630" t="str">
            <v>GCTP990</v>
          </cell>
          <cell r="F1630" t="str">
            <v>LT7(A) - Temporary Supply (28 days &amp; above renewal)</v>
          </cell>
          <cell r="G1630" t="str">
            <v>LONG DISS</v>
          </cell>
          <cell r="H1630">
            <v>8</v>
          </cell>
          <cell r="I1630" t="str">
            <v>SHESHIDHARA</v>
          </cell>
          <cell r="J1630" t="str">
            <v>S/O BOREGOWDA,BITTAGOWDANAHALLY</v>
          </cell>
          <cell r="K1630" t="str">
            <v>HULI HALLI</v>
          </cell>
          <cell r="L1630">
            <v>1</v>
          </cell>
        </row>
        <row r="1631">
          <cell r="E1631" t="str">
            <v>GCTP986</v>
          </cell>
          <cell r="F1631" t="str">
            <v>LT7(A) - Temporary Supply (28 days &amp; above renewal)</v>
          </cell>
          <cell r="G1631" t="str">
            <v>LONG DISS</v>
          </cell>
          <cell r="H1631">
            <v>8</v>
          </cell>
          <cell r="I1631" t="str">
            <v>SWAMI</v>
          </cell>
          <cell r="J1631" t="str">
            <v>S/O NINGEGOWDA,M HOSAKOPPALU HASSAN</v>
          </cell>
          <cell r="K1631" t="str">
            <v>M HOSA KOPPALU BHKL</v>
          </cell>
          <cell r="L1631">
            <v>1</v>
          </cell>
        </row>
        <row r="1632">
          <cell r="E1632" t="str">
            <v>GCTP987</v>
          </cell>
          <cell r="F1632" t="str">
            <v>LT7(A) - Temporary Supply (28 days &amp; above renewal)</v>
          </cell>
          <cell r="G1632" t="str">
            <v>LONG DISS</v>
          </cell>
          <cell r="H1632">
            <v>8</v>
          </cell>
          <cell r="I1632" t="str">
            <v>THIMME GOWDA</v>
          </cell>
          <cell r="J1632" t="str">
            <v>S/O THIMME GOWDA,DEVEGOWDA</v>
          </cell>
          <cell r="K1632" t="str">
            <v>GANDHINAGAR</v>
          </cell>
          <cell r="L1632">
            <v>1</v>
          </cell>
        </row>
        <row r="1633">
          <cell r="E1633" t="str">
            <v>GCTP988</v>
          </cell>
          <cell r="F1633" t="str">
            <v>LT7(A) - Temporary Supply (28 days &amp; above renewal)</v>
          </cell>
          <cell r="G1633" t="str">
            <v>LONG DISS</v>
          </cell>
          <cell r="H1633">
            <v>8</v>
          </cell>
          <cell r="I1633" t="str">
            <v>NARASIAMAGOWDA</v>
          </cell>
          <cell r="J1633" t="str">
            <v>S/O BOREGOWDA,BOMMANAYAKANAHALLY HASSAN</v>
          </cell>
          <cell r="K1633" t="str">
            <v>BOMMANAYAKANA HALLI BHKL</v>
          </cell>
          <cell r="L1633">
            <v>1</v>
          </cell>
        </row>
        <row r="1634">
          <cell r="E1634" t="str">
            <v>GCTP989</v>
          </cell>
          <cell r="F1634" t="str">
            <v>LT7(A) - Temporary Supply (28 days &amp; above renewal)</v>
          </cell>
          <cell r="G1634" t="str">
            <v>LONG DISS</v>
          </cell>
          <cell r="H1634">
            <v>8</v>
          </cell>
          <cell r="I1634" t="str">
            <v>SURTHI</v>
          </cell>
          <cell r="J1634" t="str">
            <v>W/O S J YOGISH,BOMMANAYAKANAHALLY HASSAN</v>
          </cell>
          <cell r="K1634" t="str">
            <v>M HOSA KOPPALU BHKL</v>
          </cell>
          <cell r="L1634">
            <v>1</v>
          </cell>
        </row>
        <row r="1635">
          <cell r="E1635" t="str">
            <v>HNTP45</v>
          </cell>
          <cell r="F1635" t="str">
            <v>LT7(A) - Temporary Supply (28 days &amp; above renewal)</v>
          </cell>
          <cell r="G1635" t="str">
            <v>LONG DISS</v>
          </cell>
          <cell r="H1635">
            <v>8</v>
          </cell>
          <cell r="I1635" t="str">
            <v>SUMITHRA G R</v>
          </cell>
          <cell r="J1635" t="str">
            <v>W/O MADHU S M,HANUMANTHAPURA HASSAN</v>
          </cell>
          <cell r="K1635" t="str">
            <v>HANUMANTHA PURA HNL</v>
          </cell>
          <cell r="L1635">
            <v>1</v>
          </cell>
        </row>
        <row r="1636">
          <cell r="E1636" t="str">
            <v>GCTP991</v>
          </cell>
          <cell r="F1636" t="str">
            <v>LT7(A) - Temporary Supply (28 days &amp; above renewal)</v>
          </cell>
          <cell r="G1636" t="str">
            <v>LONG DISS</v>
          </cell>
          <cell r="H1636">
            <v>8</v>
          </cell>
          <cell r="I1636" t="str">
            <v>SAMPATH KUMAR</v>
          </cell>
          <cell r="J1636" t="str">
            <v>S/O NANJEGOWDA CHARI,DEVAMMA BADAVANE</v>
          </cell>
          <cell r="K1636" t="str">
            <v>CHANNAPATTANA</v>
          </cell>
          <cell r="L1636">
            <v>1</v>
          </cell>
        </row>
        <row r="1637">
          <cell r="E1637" t="str">
            <v>KKGTP59</v>
          </cell>
          <cell r="F1637" t="str">
            <v>LT7(A) - Temporary Supply (28 days &amp; above renewal)</v>
          </cell>
          <cell r="G1637" t="str">
            <v>LONG DISS</v>
          </cell>
          <cell r="H1637">
            <v>17</v>
          </cell>
          <cell r="I1637" t="str">
            <v>YASHODHA</v>
          </cell>
          <cell r="J1637" t="str">
            <v>W/O ANNEGOWDA,KOKKANAGHATTA HASSAN</v>
          </cell>
          <cell r="K1637" t="str">
            <v>KOKKANNA GHATTA</v>
          </cell>
          <cell r="L1637">
            <v>1</v>
          </cell>
        </row>
        <row r="1638">
          <cell r="E1638" t="str">
            <v>GCTP993</v>
          </cell>
          <cell r="F1638" t="str">
            <v>LT7(A) - Temporary Supply (28 days &amp; above renewal)</v>
          </cell>
          <cell r="G1638" t="str">
            <v>LONG DISS</v>
          </cell>
          <cell r="H1638">
            <v>6</v>
          </cell>
          <cell r="I1638" t="str">
            <v>SWAMIGOWDA</v>
          </cell>
          <cell r="J1638" t="str">
            <v>S/O CHANNEGOWDA,SAMUDRAVALLI</v>
          </cell>
          <cell r="K1638" t="str">
            <v>SAMUDRAVALLI SDL</v>
          </cell>
          <cell r="L1638">
            <v>1</v>
          </cell>
        </row>
        <row r="1639">
          <cell r="E1639" t="str">
            <v>GCTP994</v>
          </cell>
          <cell r="F1639" t="str">
            <v>LT7(A) - Temporary Supply (28 days &amp; above renewal)</v>
          </cell>
          <cell r="G1639" t="str">
            <v>LONG DISS</v>
          </cell>
          <cell r="H1639">
            <v>8</v>
          </cell>
          <cell r="I1639" t="str">
            <v>JAVAREGOWDA S/O BOREGOWDA</v>
          </cell>
          <cell r="J1639" t="str">
            <v>K HOSAKOPPALU,K HOSAKOPPALU</v>
          </cell>
          <cell r="K1639" t="str">
            <v>K HOSA KOPPALU BHKL</v>
          </cell>
          <cell r="L1639">
            <v>1</v>
          </cell>
        </row>
        <row r="1640">
          <cell r="E1640" t="str">
            <v>GCTP995</v>
          </cell>
          <cell r="F1640" t="str">
            <v>LT7(A) - Temporary Supply (28 days &amp; above renewal)</v>
          </cell>
          <cell r="G1640" t="str">
            <v>LONG DISS</v>
          </cell>
          <cell r="H1640">
            <v>8</v>
          </cell>
          <cell r="I1640" t="str">
            <v>DAKSHAYINI</v>
          </cell>
          <cell r="J1640" t="str">
            <v>W/O BASAVARAJAIAH,SANKALAPURA HASSAN</v>
          </cell>
          <cell r="K1640" t="str">
            <v>SANKALAPURA</v>
          </cell>
          <cell r="L1640">
            <v>1</v>
          </cell>
        </row>
        <row r="1641">
          <cell r="E1641" t="str">
            <v>GLTP95</v>
          </cell>
          <cell r="F1641" t="str">
            <v>LT7(A) - Temporary Supply (28 days &amp; above renewal)</v>
          </cell>
          <cell r="G1641" t="str">
            <v>LONG DISS</v>
          </cell>
          <cell r="H1641">
            <v>5</v>
          </cell>
          <cell r="I1641" t="str">
            <v>K H KUMARA</v>
          </cell>
          <cell r="J1641" t="str">
            <v>S/O HANUMANTHE GOWDA,GUDDENAHALLI</v>
          </cell>
          <cell r="K1641" t="str">
            <v>BELUR ROAD L</v>
          </cell>
          <cell r="L1641">
            <v>1</v>
          </cell>
        </row>
        <row r="1642">
          <cell r="E1642" t="str">
            <v>GCTP999</v>
          </cell>
          <cell r="F1642" t="str">
            <v>LT7(A) - Temporary Supply (28 days &amp; above renewal)</v>
          </cell>
          <cell r="G1642" t="str">
            <v>LONG DISS</v>
          </cell>
          <cell r="H1642">
            <v>8</v>
          </cell>
          <cell r="I1642" t="str">
            <v>BELURE GOWDA</v>
          </cell>
          <cell r="J1642" t="str">
            <v>S/O KARIGOWDA,DEVAMMA BADAVANE</v>
          </cell>
          <cell r="K1642" t="str">
            <v>CHANNAPATTANA</v>
          </cell>
          <cell r="L1642">
            <v>1</v>
          </cell>
        </row>
        <row r="1643">
          <cell r="E1643" t="str">
            <v>GCTP997</v>
          </cell>
          <cell r="F1643" t="str">
            <v>LT7(A) - Temporary Supply (28 days &amp; above renewal)</v>
          </cell>
          <cell r="G1643" t="str">
            <v>LONG DISS</v>
          </cell>
          <cell r="H1643">
            <v>8</v>
          </cell>
          <cell r="I1643" t="str">
            <v>CHANDRAHASA</v>
          </cell>
          <cell r="J1643" t="str">
            <v>C/O A T MURTHI,SAMUDRAVALLI</v>
          </cell>
          <cell r="K1643" t="str">
            <v>GANDHINAGAR</v>
          </cell>
          <cell r="L1643">
            <v>1</v>
          </cell>
        </row>
        <row r="1644">
          <cell r="E1644" t="str">
            <v>GLTP96</v>
          </cell>
          <cell r="F1644" t="str">
            <v>LT7(A) - Temporary Supply (28 days &amp; above renewal)</v>
          </cell>
          <cell r="G1644" t="str">
            <v>LONG DISS</v>
          </cell>
          <cell r="H1644">
            <v>8</v>
          </cell>
          <cell r="I1644" t="str">
            <v>CHIRANTHAN P H</v>
          </cell>
          <cell r="J1644" t="str">
            <v>S/O KUMARASWAMY,VIDHYNAGARA</v>
          </cell>
          <cell r="K1644" t="str">
            <v>HOOVINA HALLI KAVALU HKL</v>
          </cell>
          <cell r="L1644">
            <v>1</v>
          </cell>
        </row>
        <row r="1645">
          <cell r="E1645" t="str">
            <v>GCTP1000</v>
          </cell>
          <cell r="F1645" t="str">
            <v>LT7(A) - Temporary Supply (28 days &amp; above renewal)</v>
          </cell>
          <cell r="G1645" t="str">
            <v>LONG DISS</v>
          </cell>
          <cell r="H1645">
            <v>8</v>
          </cell>
          <cell r="I1645" t="str">
            <v>P DASARATHA RAMA REDDY</v>
          </cell>
          <cell r="J1645" t="str">
            <v>P DASARATHA RAMA REDDY,CHIKKABASAVANAHALLI</v>
          </cell>
          <cell r="K1645" t="str">
            <v>DODDABASAVANAHALLI DAL</v>
          </cell>
          <cell r="L1645">
            <v>1</v>
          </cell>
        </row>
        <row r="1646">
          <cell r="E1646" t="str">
            <v>GCTP1002</v>
          </cell>
          <cell r="F1646" t="str">
            <v>LT7(A) - Temporary Supply (28 days &amp; above renewal)</v>
          </cell>
          <cell r="G1646" t="str">
            <v>LONG DISS</v>
          </cell>
          <cell r="H1646">
            <v>8</v>
          </cell>
          <cell r="I1646" t="str">
            <v>JANAKI RAMA RADDY</v>
          </cell>
          <cell r="J1646" t="str">
            <v>S/O CHANNAPPA RAMAREDDY,KIADB CHANNAPATNA</v>
          </cell>
          <cell r="K1646" t="str">
            <v>DHANANAYAKANAHALLY</v>
          </cell>
          <cell r="L1646">
            <v>3</v>
          </cell>
        </row>
        <row r="1647">
          <cell r="E1647" t="str">
            <v>GCTP1003</v>
          </cell>
          <cell r="F1647" t="str">
            <v>LT7(A) - Temporary Supply (28 days &amp; above renewal)</v>
          </cell>
          <cell r="G1647" t="str">
            <v>LONG DISS</v>
          </cell>
          <cell r="H1647">
            <v>8</v>
          </cell>
          <cell r="I1647" t="str">
            <v>C L PARAMESHA</v>
          </cell>
          <cell r="J1647" t="str">
            <v>S/O L LAKSHMEGOWDA,CHANNAPATNA</v>
          </cell>
          <cell r="K1647" t="str">
            <v>CHANNAPATTANA</v>
          </cell>
          <cell r="L1647">
            <v>1</v>
          </cell>
        </row>
        <row r="1648">
          <cell r="E1648" t="str">
            <v>GCTP1004</v>
          </cell>
          <cell r="F1648" t="str">
            <v>LT7(A) - Temporary Supply (28 days &amp; above renewal)</v>
          </cell>
          <cell r="G1648" t="str">
            <v>LONG DISS</v>
          </cell>
          <cell r="H1648">
            <v>8</v>
          </cell>
          <cell r="I1648" t="str">
            <v>KOMALA T</v>
          </cell>
          <cell r="J1648" t="str">
            <v>W/O NAGARAJA,DEVAMMA BADAVANE HASSAN</v>
          </cell>
          <cell r="K1648" t="str">
            <v>CHANNAPATTANA</v>
          </cell>
          <cell r="L1648">
            <v>1</v>
          </cell>
        </row>
        <row r="1649">
          <cell r="E1649" t="str">
            <v>GLTP97</v>
          </cell>
          <cell r="F1649" t="str">
            <v>LT7(A) - Temporary Supply (28 days &amp; above renewal)</v>
          </cell>
          <cell r="G1649" t="str">
            <v>LONG DISS</v>
          </cell>
          <cell r="H1649">
            <v>8</v>
          </cell>
          <cell r="I1649" t="str">
            <v>SUJATHA NARAYANA</v>
          </cell>
          <cell r="J1649" t="str">
            <v>W/O H G NARAYANA,HOSUR</v>
          </cell>
          <cell r="K1649" t="str">
            <v>CHINNAHALLI</v>
          </cell>
          <cell r="L1649">
            <v>1</v>
          </cell>
        </row>
        <row r="1650">
          <cell r="E1650" t="str">
            <v>GLTP98</v>
          </cell>
          <cell r="F1650" t="str">
            <v>LT7(A) - Temporary Supply (28 days &amp; above renewal)</v>
          </cell>
          <cell r="G1650" t="str">
            <v>LONG DISS</v>
          </cell>
          <cell r="H1650">
            <v>10</v>
          </cell>
          <cell r="I1650" t="str">
            <v>S R LAKSHMANA</v>
          </cell>
          <cell r="J1650" t="str">
            <v>S/O RAMEGOWDA,UDDUR</v>
          </cell>
          <cell r="K1650" t="str">
            <v>KORAHALLI</v>
          </cell>
          <cell r="L1650">
            <v>1</v>
          </cell>
        </row>
        <row r="1651">
          <cell r="E1651" t="str">
            <v>GLTP101</v>
          </cell>
          <cell r="F1651" t="str">
            <v>LT7(A) - Temporary Supply (28 days &amp; above renewal)</v>
          </cell>
          <cell r="G1651" t="str">
            <v>LONG DISS</v>
          </cell>
          <cell r="H1651">
            <v>8</v>
          </cell>
          <cell r="I1651" t="str">
            <v>PRADEEP</v>
          </cell>
          <cell r="J1651" t="str">
            <v>S/O KADAPPA,MANACHANAHALLI</v>
          </cell>
          <cell r="K1651" t="str">
            <v>HOOVINA HALLI KAVALU HKL</v>
          </cell>
          <cell r="L1651">
            <v>1</v>
          </cell>
        </row>
        <row r="1652">
          <cell r="E1652" t="str">
            <v>KNTP70</v>
          </cell>
          <cell r="F1652" t="str">
            <v>LT7(A) - Temporary Supply (28 days &amp; above renewal)</v>
          </cell>
          <cell r="G1652" t="str">
            <v>LONG DISS</v>
          </cell>
          <cell r="H1652">
            <v>8</v>
          </cell>
          <cell r="I1652" t="str">
            <v>SUJATHA R</v>
          </cell>
          <cell r="J1652" t="str">
            <v>W/O DASE GOWDA,KANDLI</v>
          </cell>
          <cell r="K1652" t="str">
            <v>DEVRAYA PATTNA DPL</v>
          </cell>
          <cell r="L1652">
            <v>1</v>
          </cell>
        </row>
        <row r="1653">
          <cell r="E1653" t="str">
            <v>GCTP1005</v>
          </cell>
          <cell r="F1653" t="str">
            <v>LT7(A) - Temporary Supply (28 days &amp; above renewal)</v>
          </cell>
          <cell r="G1653" t="str">
            <v>LONG DISS</v>
          </cell>
          <cell r="H1653">
            <v>8</v>
          </cell>
          <cell r="I1653" t="str">
            <v>C S THARANTHA</v>
          </cell>
          <cell r="J1653" t="str">
            <v>S/O SANNAMARI GOWDA,BOMMANAYAKANAHALLI</v>
          </cell>
          <cell r="K1653" t="str">
            <v>CHANNAPATTANA</v>
          </cell>
          <cell r="L1653">
            <v>1</v>
          </cell>
        </row>
        <row r="1654">
          <cell r="E1654" t="str">
            <v>GCTP1006</v>
          </cell>
          <cell r="F1654" t="str">
            <v>LT7(A) - Temporary Supply (28 days &amp; above renewal)</v>
          </cell>
          <cell r="G1654" t="str">
            <v>LONG DISS</v>
          </cell>
          <cell r="H1654">
            <v>8</v>
          </cell>
          <cell r="I1654" t="str">
            <v>YASHVANTH KUMAR</v>
          </cell>
          <cell r="J1654" t="str">
            <v>S/O BASAVARAJ,KIADB HASSAN</v>
          </cell>
          <cell r="K1654" t="str">
            <v>HANUMANTHA PURA HNL</v>
          </cell>
          <cell r="L1654">
            <v>3</v>
          </cell>
        </row>
        <row r="1655">
          <cell r="E1655" t="str">
            <v>GCTP1007</v>
          </cell>
          <cell r="F1655" t="str">
            <v>LT7(A) - Temporary Supply (28 days &amp; above renewal)</v>
          </cell>
          <cell r="G1655" t="str">
            <v>LONG DISS</v>
          </cell>
          <cell r="H1655">
            <v>8</v>
          </cell>
          <cell r="I1655" t="str">
            <v>C S BHAGYA</v>
          </cell>
          <cell r="J1655" t="str">
            <v>W/O KALEGOWDA,CHANNAPATNA</v>
          </cell>
          <cell r="K1655" t="str">
            <v>K HOSA KOPPALU BHKL</v>
          </cell>
          <cell r="L1655">
            <v>1</v>
          </cell>
        </row>
        <row r="1656">
          <cell r="E1656" t="str">
            <v>GCTP1008</v>
          </cell>
          <cell r="F1656" t="str">
            <v>LT7(A) - Temporary Supply (28 days &amp; above renewal)</v>
          </cell>
          <cell r="G1656" t="str">
            <v>LONG DISS</v>
          </cell>
          <cell r="H1656">
            <v>9</v>
          </cell>
          <cell r="I1656" t="str">
            <v>P J NAVEEN KUMAR</v>
          </cell>
          <cell r="J1656" t="str">
            <v>S/O JAVAREGOWDA,BOMMANAYAKANAHALLI</v>
          </cell>
          <cell r="K1656" t="str">
            <v>K HOSA KOPPALU BHKL</v>
          </cell>
          <cell r="L1656">
            <v>1</v>
          </cell>
        </row>
        <row r="1657">
          <cell r="E1657" t="str">
            <v>GCTP1009</v>
          </cell>
          <cell r="F1657" t="str">
            <v>LT7(A) - Temporary Supply (28 days &amp; above renewal)</v>
          </cell>
          <cell r="G1657" t="str">
            <v>LONG DISS</v>
          </cell>
          <cell r="H1657">
            <v>8</v>
          </cell>
          <cell r="I1657" t="str">
            <v>ARUN KUMAR</v>
          </cell>
          <cell r="J1657" t="str">
            <v>S/0 MARI GOWDA,SANKALAPURA</v>
          </cell>
          <cell r="K1657" t="str">
            <v>CHANNAPATTANA</v>
          </cell>
          <cell r="L1657">
            <v>1</v>
          </cell>
        </row>
        <row r="1658">
          <cell r="E1658" t="str">
            <v>GLTP102</v>
          </cell>
          <cell r="F1658" t="str">
            <v>LT7(A) - Temporary Supply (28 days &amp; above renewal)</v>
          </cell>
          <cell r="G1658" t="str">
            <v>LONG DISS</v>
          </cell>
          <cell r="H1658">
            <v>8</v>
          </cell>
          <cell r="I1658" t="str">
            <v>MANJEGOWDA</v>
          </cell>
          <cell r="J1658" t="str">
            <v>S/O JAVAREGOWDA,MANACHANAHALLI</v>
          </cell>
          <cell r="K1658" t="str">
            <v>MANICHANA HALLI MNL</v>
          </cell>
          <cell r="L1658">
            <v>1</v>
          </cell>
        </row>
        <row r="1659">
          <cell r="E1659" t="str">
            <v>GCTP1018</v>
          </cell>
          <cell r="F1659" t="str">
            <v>LT7(A) - Temporary Supply (28 days &amp; above renewal)</v>
          </cell>
          <cell r="G1659" t="str">
            <v>LONG DISS</v>
          </cell>
          <cell r="H1659">
            <v>8</v>
          </cell>
          <cell r="I1659" t="str">
            <v>SHRINIVASA</v>
          </cell>
          <cell r="J1659" t="str">
            <v>S/O THIMMAIAH,K HOSKOPPALU</v>
          </cell>
          <cell r="K1659" t="str">
            <v>K HOSA KOPPALU BHKL</v>
          </cell>
          <cell r="L1659">
            <v>1</v>
          </cell>
        </row>
        <row r="1660">
          <cell r="E1660" t="str">
            <v>GCTP1015</v>
          </cell>
          <cell r="F1660" t="str">
            <v>LT7(A) - Temporary Supply (28 days &amp; above renewal)</v>
          </cell>
          <cell r="G1660" t="str">
            <v>LONG DISS</v>
          </cell>
          <cell r="H1660">
            <v>8</v>
          </cell>
          <cell r="I1660" t="str">
            <v>YOGISH</v>
          </cell>
          <cell r="J1660" t="str">
            <v>S/O CHINNASWAMY,SANKALAPURA</v>
          </cell>
          <cell r="K1660" t="str">
            <v>CHANNAPATTANA</v>
          </cell>
          <cell r="L1660">
            <v>1</v>
          </cell>
        </row>
        <row r="1661">
          <cell r="E1661" t="str">
            <v>GCTP1014</v>
          </cell>
          <cell r="F1661" t="str">
            <v>LT7(A) - Temporary Supply (28 days &amp; above renewal)</v>
          </cell>
          <cell r="G1661" t="str">
            <v>LONG DISS</v>
          </cell>
          <cell r="H1661">
            <v>8</v>
          </cell>
          <cell r="I1661" t="str">
            <v>SWAMY</v>
          </cell>
          <cell r="J1661" t="str">
            <v>S/O DYAVEGOWDA,CHANNAPATNA</v>
          </cell>
          <cell r="K1661" t="str">
            <v>CHANNAPATTANA</v>
          </cell>
          <cell r="L1661">
            <v>1</v>
          </cell>
        </row>
        <row r="1662">
          <cell r="E1662" t="str">
            <v>GLTP103</v>
          </cell>
          <cell r="F1662" t="str">
            <v>LT7(A) - Temporary Supply (28 days &amp; above renewal)</v>
          </cell>
          <cell r="G1662" t="str">
            <v>LONG DISS</v>
          </cell>
          <cell r="H1662">
            <v>8</v>
          </cell>
          <cell r="I1662" t="str">
            <v>CHETHAN</v>
          </cell>
          <cell r="J1662" t="str">
            <v>S/O MALLAPPA,BASAVESHWARA NAGARA</v>
          </cell>
          <cell r="K1662" t="str">
            <v>HOOVINA HALLI KAVALU HKL</v>
          </cell>
          <cell r="L1662">
            <v>1</v>
          </cell>
        </row>
        <row r="1663">
          <cell r="E1663" t="str">
            <v>GCTP1023</v>
          </cell>
          <cell r="F1663" t="str">
            <v>LT7(A) - Temporary Supply (28 days &amp; above renewal)</v>
          </cell>
          <cell r="G1663" t="str">
            <v>LONG DISS</v>
          </cell>
          <cell r="H1663">
            <v>8</v>
          </cell>
          <cell r="I1663" t="str">
            <v>PAGE INDUSTRIES LTD</v>
          </cell>
          <cell r="J1663" t="str">
            <v>PAGE INDUSTRIES LTD,KIADB</v>
          </cell>
          <cell r="K1663" t="str">
            <v>KIADB</v>
          </cell>
          <cell r="L1663">
            <v>20</v>
          </cell>
        </row>
        <row r="1664">
          <cell r="E1664" t="str">
            <v>GCTP1019</v>
          </cell>
          <cell r="F1664" t="str">
            <v>LT7(A) - Temporary Supply (28 days &amp; above renewal)</v>
          </cell>
          <cell r="G1664" t="str">
            <v>LONG DISS</v>
          </cell>
          <cell r="H1664">
            <v>8</v>
          </cell>
          <cell r="I1664" t="str">
            <v>SURESH</v>
          </cell>
          <cell r="J1664" t="str">
            <v>S/O KALEGOWDA,KAUSHIKA</v>
          </cell>
          <cell r="K1664" t="str">
            <v>KAUSHIKA</v>
          </cell>
          <cell r="L1664">
            <v>1</v>
          </cell>
        </row>
        <row r="1665">
          <cell r="E1665" t="str">
            <v>GCTP1017</v>
          </cell>
          <cell r="F1665" t="str">
            <v>LT7(A) - Temporary Supply (28 days &amp; above renewal)</v>
          </cell>
          <cell r="G1665" t="str">
            <v>LONG DISS</v>
          </cell>
          <cell r="H1665">
            <v>8</v>
          </cell>
          <cell r="I1665" t="str">
            <v>RAJE GOWDA</v>
          </cell>
          <cell r="J1665" t="str">
            <v>S/O LAKKEGOWDA,BITTAGOWDANAHALLI</v>
          </cell>
          <cell r="K1665" t="str">
            <v>CHANNAPATTANA</v>
          </cell>
          <cell r="L1665">
            <v>1</v>
          </cell>
        </row>
        <row r="1666">
          <cell r="E1666" t="str">
            <v>KKGTP1021</v>
          </cell>
          <cell r="F1666" t="str">
            <v>LT7(A) - Temporary Supply (28 days &amp; above renewal)</v>
          </cell>
          <cell r="G1666" t="str">
            <v>LONG DISS</v>
          </cell>
          <cell r="H1666">
            <v>13</v>
          </cell>
          <cell r="I1666" t="str">
            <v>GOWRAMMA</v>
          </cell>
          <cell r="J1666" t="str">
            <v>W/O LATE BELUREGOWDA,MARIGUDIKOPPALU</v>
          </cell>
          <cell r="K1666" t="str">
            <v>MARIGUDIKOPPALU</v>
          </cell>
          <cell r="L1666">
            <v>1</v>
          </cell>
        </row>
        <row r="1667">
          <cell r="E1667" t="str">
            <v>GLTP108</v>
          </cell>
          <cell r="F1667" t="str">
            <v>LT7(A) - Temporary Supply (28 days &amp; above renewal)</v>
          </cell>
          <cell r="G1667" t="str">
            <v>LONG DISS</v>
          </cell>
          <cell r="H1667">
            <v>5</v>
          </cell>
          <cell r="I1667" t="str">
            <v>NAGARAJU</v>
          </cell>
          <cell r="J1667" t="str">
            <v>S/O LAKKAIAH,DEVARAYAPATNA</v>
          </cell>
          <cell r="K1667" t="str">
            <v>KANDALI WW</v>
          </cell>
          <cell r="L1667">
            <v>3</v>
          </cell>
        </row>
        <row r="1668">
          <cell r="E1668" t="str">
            <v>GLTP106</v>
          </cell>
          <cell r="F1668" t="str">
            <v>LT7(A) - Temporary Supply (28 days &amp; above renewal)</v>
          </cell>
          <cell r="G1668" t="str">
            <v>LONG DISS</v>
          </cell>
          <cell r="H1668">
            <v>8</v>
          </cell>
          <cell r="I1668" t="str">
            <v>YP SURENDRA</v>
          </cell>
          <cell r="J1668" t="str">
            <v>S/O YD PUTTASWAMIGOWDA,MANACHANAHALLI</v>
          </cell>
          <cell r="K1668" t="str">
            <v>HOOVINA HALLI KAVALU HKL</v>
          </cell>
          <cell r="L1668">
            <v>1</v>
          </cell>
        </row>
        <row r="1669">
          <cell r="E1669" t="str">
            <v>MHTP49</v>
          </cell>
          <cell r="F1669" t="str">
            <v>LT7(A) - Temporary Supply (28 days &amp; above renewal)</v>
          </cell>
          <cell r="G1669" t="str">
            <v>LONG DISS</v>
          </cell>
          <cell r="H1669">
            <v>13</v>
          </cell>
          <cell r="I1669" t="str">
            <v>M R RAMAKRISHNA REDDY</v>
          </cell>
          <cell r="J1669" t="str">
            <v>S/O L RANGE GOWDA,MARKULI</v>
          </cell>
          <cell r="K1669" t="str">
            <v>KITHANE KTN</v>
          </cell>
          <cell r="L1669">
            <v>1</v>
          </cell>
        </row>
        <row r="1670">
          <cell r="E1670" t="str">
            <v>MHTP50</v>
          </cell>
          <cell r="F1670" t="str">
            <v>LT7(A) - Temporary Supply (28 days &amp; above renewal)</v>
          </cell>
          <cell r="G1670" t="str">
            <v>LONG DISS</v>
          </cell>
          <cell r="H1670">
            <v>11</v>
          </cell>
          <cell r="I1670" t="str">
            <v>PUTTA SWAMY G D</v>
          </cell>
          <cell r="J1670" t="str">
            <v>MOHAN G D,GANIGARAHOSAHALLY</v>
          </cell>
          <cell r="K1670" t="str">
            <v>GANIGARAHOSAHALLY</v>
          </cell>
          <cell r="L1670">
            <v>1</v>
          </cell>
        </row>
        <row r="1671">
          <cell r="E1671" t="str">
            <v>GCTP1036</v>
          </cell>
          <cell r="F1671" t="str">
            <v>LT7(A) - Temporary Supply (28 days &amp; above renewal)</v>
          </cell>
          <cell r="G1671" t="str">
            <v>LONG DISS</v>
          </cell>
          <cell r="H1671">
            <v>8</v>
          </cell>
          <cell r="I1671" t="str">
            <v>ERE GOWDA</v>
          </cell>
          <cell r="J1671" t="str">
            <v>S/O KAPINAIAH,CHIKKABASAVANAHALLI</v>
          </cell>
          <cell r="K1671" t="str">
            <v>KAUSHIKA</v>
          </cell>
          <cell r="L1671">
            <v>1</v>
          </cell>
        </row>
        <row r="1672">
          <cell r="E1672" t="str">
            <v>GLTP109</v>
          </cell>
          <cell r="F1672" t="str">
            <v>LT7(A) - Temporary Supply (28 days &amp; above renewal)</v>
          </cell>
          <cell r="G1672" t="str">
            <v>LONG DISS</v>
          </cell>
          <cell r="H1672">
            <v>8</v>
          </cell>
          <cell r="I1672" t="str">
            <v>THIMAPPA GOWDA</v>
          </cell>
          <cell r="J1672" t="str">
            <v>S/O RAMEGOWDA,HOOVINA HALLI KAVALU</v>
          </cell>
          <cell r="K1672" t="str">
            <v>HOOVINA HALLI KAVALU HKL</v>
          </cell>
          <cell r="L1672">
            <v>1</v>
          </cell>
        </row>
        <row r="1673">
          <cell r="E1673" t="str">
            <v>GCTP1031</v>
          </cell>
          <cell r="F1673" t="str">
            <v>LT7(A) - Temporary Supply (28 days &amp; above renewal)</v>
          </cell>
          <cell r="G1673" t="str">
            <v>LONG DISS</v>
          </cell>
          <cell r="H1673">
            <v>8</v>
          </cell>
          <cell r="I1673" t="str">
            <v>RAJE GOWDA</v>
          </cell>
          <cell r="J1673" t="str">
            <v>S/O YALAKKI GOWDA,BITTAGOWDANAHALLI</v>
          </cell>
          <cell r="K1673" t="str">
            <v>CHANNAPATTANA</v>
          </cell>
          <cell r="L1673">
            <v>1</v>
          </cell>
        </row>
        <row r="1674">
          <cell r="E1674" t="str">
            <v>GCTP1032</v>
          </cell>
          <cell r="F1674" t="str">
            <v>LT7(A) - Temporary Supply (28 days &amp; above renewal)</v>
          </cell>
          <cell r="G1674" t="str">
            <v>LONG DISS</v>
          </cell>
          <cell r="H1674">
            <v>4</v>
          </cell>
          <cell r="I1674" t="str">
            <v>LAKSHMAMMA</v>
          </cell>
          <cell r="J1674" t="str">
            <v>W/O HANUMATHE GOWDA,M  HOSAKOPPALU</v>
          </cell>
          <cell r="K1674" t="str">
            <v>CHANNAPATTANA</v>
          </cell>
          <cell r="L1674">
            <v>1</v>
          </cell>
        </row>
        <row r="1675">
          <cell r="E1675" t="str">
            <v>GCTP1025</v>
          </cell>
          <cell r="F1675" t="str">
            <v>LT7(A) - Temporary Supply (28 days &amp; above renewal)</v>
          </cell>
          <cell r="G1675" t="str">
            <v>LONG DISS</v>
          </cell>
          <cell r="H1675">
            <v>17</v>
          </cell>
          <cell r="I1675" t="str">
            <v>GIDDAMMA</v>
          </cell>
          <cell r="J1675" t="str">
            <v>W/O CHALUVEGOWDA,SANKALAPURA</v>
          </cell>
          <cell r="K1675" t="str">
            <v>BITTAGOWDANAHALLY</v>
          </cell>
          <cell r="L1675">
            <v>1</v>
          </cell>
        </row>
        <row r="1676">
          <cell r="E1676" t="str">
            <v>GCTP1026</v>
          </cell>
          <cell r="F1676" t="str">
            <v>LT7(A) - Temporary Supply (28 days &amp; above renewal)</v>
          </cell>
          <cell r="G1676" t="str">
            <v>LONG DISS</v>
          </cell>
          <cell r="H1676">
            <v>8</v>
          </cell>
          <cell r="I1676" t="str">
            <v>CD SATISHA</v>
          </cell>
          <cell r="J1676" t="str">
            <v>S/O DEVEGOWDA,NAGATHAVALLI</v>
          </cell>
          <cell r="K1676" t="str">
            <v>CHANNAPATTANA</v>
          </cell>
          <cell r="L1676">
            <v>2</v>
          </cell>
        </row>
        <row r="1677">
          <cell r="E1677" t="str">
            <v>GLTP110</v>
          </cell>
          <cell r="F1677" t="str">
            <v>LT7(A) - Temporary Supply (28 days &amp; above renewal)</v>
          </cell>
          <cell r="G1677" t="str">
            <v>LONG DISS</v>
          </cell>
          <cell r="H1677">
            <v>6</v>
          </cell>
          <cell r="I1677" t="str">
            <v>K M PARAMESHA</v>
          </cell>
          <cell r="J1677" t="str">
            <v>AMRUTHA CONSTRASTION,LAKSHMIPURA</v>
          </cell>
          <cell r="K1677" t="str">
            <v>LAXMIPURA USL</v>
          </cell>
          <cell r="L1677">
            <v>3</v>
          </cell>
        </row>
        <row r="1678">
          <cell r="E1678" t="str">
            <v>GCTP1034</v>
          </cell>
          <cell r="F1678" t="str">
            <v>LT7(A) - Temporary Supply (28 days &amp; above renewal)</v>
          </cell>
          <cell r="G1678" t="str">
            <v>LONG DISS</v>
          </cell>
          <cell r="H1678">
            <v>5</v>
          </cell>
          <cell r="I1678" t="str">
            <v>GIRIGOWDA</v>
          </cell>
          <cell r="J1678" t="str">
            <v>S/OL RANGE GOWDA,NAGATHAVALLI</v>
          </cell>
          <cell r="K1678" t="str">
            <v>M HOSA KOPPALU BHKL</v>
          </cell>
          <cell r="L1678">
            <v>1</v>
          </cell>
        </row>
        <row r="1679">
          <cell r="E1679" t="str">
            <v>GCTP1041</v>
          </cell>
          <cell r="F1679" t="str">
            <v>LT7(A) - Temporary Supply (28 days &amp; above renewal)</v>
          </cell>
          <cell r="G1679" t="str">
            <v>LONG DISS</v>
          </cell>
          <cell r="H1679">
            <v>17</v>
          </cell>
          <cell r="I1679" t="str">
            <v>CHALUVAMMA</v>
          </cell>
          <cell r="J1679" t="str">
            <v>W/O HANUMANTHEGOWDA,BITTAGOWDANAHALLI</v>
          </cell>
          <cell r="K1679" t="str">
            <v>BITTAGOWDANAHALLY</v>
          </cell>
          <cell r="L1679">
            <v>1</v>
          </cell>
        </row>
        <row r="1680">
          <cell r="E1680" t="str">
            <v>HNTP1043</v>
          </cell>
          <cell r="F1680" t="str">
            <v>LT7(A) - Temporary Supply (28 days &amp; above renewal)</v>
          </cell>
          <cell r="G1680" t="str">
            <v>LONG DISS</v>
          </cell>
          <cell r="H1680">
            <v>8</v>
          </cell>
          <cell r="I1680" t="str">
            <v>HL RAMACHANDRA</v>
          </cell>
          <cell r="J1680" t="str">
            <v>S/O LAKKEGOWDA,HANUMANTHA PURA</v>
          </cell>
          <cell r="K1680" t="str">
            <v>HANUMANTHA PURA HNL</v>
          </cell>
          <cell r="L1680">
            <v>1</v>
          </cell>
        </row>
        <row r="1681">
          <cell r="E1681" t="str">
            <v>GLTP111</v>
          </cell>
          <cell r="F1681" t="str">
            <v>LT7(A) - Temporary Supply (28 days &amp; above renewal)</v>
          </cell>
          <cell r="G1681" t="str">
            <v>LONG DISS</v>
          </cell>
          <cell r="H1681">
            <v>8</v>
          </cell>
          <cell r="I1681" t="str">
            <v>JAGADISH</v>
          </cell>
          <cell r="J1681" t="str">
            <v>S/O SHIVAIAH,BASAVESHWARA NAGARA</v>
          </cell>
          <cell r="K1681" t="str">
            <v>ASHOKNAGAR</v>
          </cell>
          <cell r="L1681">
            <v>1</v>
          </cell>
        </row>
        <row r="1682">
          <cell r="E1682" t="str">
            <v>GCTP1040</v>
          </cell>
          <cell r="F1682" t="str">
            <v>LT7(A) - Temporary Supply (28 days &amp; above renewal)</v>
          </cell>
          <cell r="G1682" t="str">
            <v>LONG DISS</v>
          </cell>
          <cell r="H1682">
            <v>8</v>
          </cell>
          <cell r="I1682" t="str">
            <v>MUDASIR KHAN</v>
          </cell>
          <cell r="J1682" t="str">
            <v>S/O PYARU KHAN,BHANASHANKARI LAYOUT</v>
          </cell>
          <cell r="K1682" t="str">
            <v>KIADB</v>
          </cell>
          <cell r="L1682">
            <v>1</v>
          </cell>
        </row>
        <row r="1683">
          <cell r="E1683" t="str">
            <v>GCTP1038</v>
          </cell>
          <cell r="F1683" t="str">
            <v>LT7(A) - Temporary Supply (28 days &amp; above renewal)</v>
          </cell>
          <cell r="G1683" t="str">
            <v>LONG DISS</v>
          </cell>
          <cell r="H1683">
            <v>17</v>
          </cell>
          <cell r="I1683" t="str">
            <v>GIDDAMMA</v>
          </cell>
          <cell r="J1683" t="str">
            <v>C/O BORE GOWDA,CHANNAPATNA</v>
          </cell>
          <cell r="K1683" t="str">
            <v>BITTAGOWDANAHALLY</v>
          </cell>
          <cell r="L1683">
            <v>1</v>
          </cell>
        </row>
        <row r="1684">
          <cell r="E1684" t="str">
            <v>GCTP1035</v>
          </cell>
          <cell r="F1684" t="str">
            <v>LT7(A) - Temporary Supply (28 days &amp; above renewal)</v>
          </cell>
          <cell r="G1684" t="str">
            <v>LONG DISS</v>
          </cell>
          <cell r="H1684">
            <v>10</v>
          </cell>
          <cell r="I1684" t="str">
            <v>MANJUNATHA</v>
          </cell>
          <cell r="J1684" t="str">
            <v>S/O GOVINDE GOWDA,K HOSA KOPPALU</v>
          </cell>
          <cell r="K1684" t="str">
            <v>K HOSA KOPPALU BHKL</v>
          </cell>
          <cell r="L1684">
            <v>1</v>
          </cell>
        </row>
        <row r="1685">
          <cell r="E1685" t="str">
            <v>GRTP60</v>
          </cell>
          <cell r="F1685" t="str">
            <v>LT7(A) - Temporary Supply (28 days &amp; above renewal)</v>
          </cell>
          <cell r="G1685" t="str">
            <v>LONG DISS</v>
          </cell>
          <cell r="H1685">
            <v>10</v>
          </cell>
          <cell r="I1685" t="str">
            <v>VIJIKUMARA</v>
          </cell>
          <cell r="J1685" t="str">
            <v>CONVINIER OF SHREE MARIYAMMA TEMPLE,SATTIGARAHALLI</v>
          </cell>
          <cell r="K1685" t="str">
            <v>SATHIGARAHALLI KOPPAL</v>
          </cell>
          <cell r="L1685">
            <v>2.2400000000000002</v>
          </cell>
        </row>
        <row r="1686">
          <cell r="E1686" t="str">
            <v>KNTP1046</v>
          </cell>
          <cell r="F1686" t="str">
            <v>LT7(A) - Temporary Supply (28 days &amp; above renewal)</v>
          </cell>
          <cell r="G1686" t="str">
            <v>LONG DISS</v>
          </cell>
          <cell r="H1686">
            <v>8</v>
          </cell>
          <cell r="I1686" t="str">
            <v>SECRETERY</v>
          </cell>
          <cell r="J1686" t="str">
            <v>DIOCESE OF MANDYA,DEVARAYAPATNA</v>
          </cell>
          <cell r="K1686" t="str">
            <v>ECHALA HALLI KANDALI</v>
          </cell>
          <cell r="L1686">
            <v>4</v>
          </cell>
        </row>
        <row r="1687">
          <cell r="E1687" t="str">
            <v>ANTP1045</v>
          </cell>
          <cell r="F1687" t="str">
            <v>LT7(A) - Temporary Supply (28 days &amp; above renewal)</v>
          </cell>
          <cell r="G1687" t="str">
            <v>LONG DISS</v>
          </cell>
          <cell r="H1687">
            <v>8</v>
          </cell>
          <cell r="I1687" t="str">
            <v>PROJECT MANEJAR</v>
          </cell>
          <cell r="J1687" t="str">
            <v>NIRMITHI KENDRA,HALUVAGILU HASSAN</v>
          </cell>
          <cell r="K1687" t="str">
            <v>GOLLENA HALLI GL</v>
          </cell>
          <cell r="L1687">
            <v>1</v>
          </cell>
        </row>
        <row r="1688">
          <cell r="E1688" t="str">
            <v>GLTP113</v>
          </cell>
          <cell r="F1688" t="str">
            <v>LT7(A) - Temporary Supply (28 days &amp; above renewal)</v>
          </cell>
          <cell r="G1688" t="str">
            <v>LONG DISS</v>
          </cell>
          <cell r="H1688">
            <v>5</v>
          </cell>
          <cell r="I1688" t="str">
            <v>NAGARAJU</v>
          </cell>
          <cell r="J1688" t="str">
            <v>S/O KALAIAH,DEVARAYAPATNA</v>
          </cell>
          <cell r="K1688" t="str">
            <v>KANDALI WW</v>
          </cell>
          <cell r="L1688">
            <v>1</v>
          </cell>
        </row>
        <row r="1689">
          <cell r="E1689" t="str">
            <v>GCTP1052</v>
          </cell>
          <cell r="F1689" t="str">
            <v>LT7(A) - Temporary Supply (28 days &amp; above renewal)</v>
          </cell>
          <cell r="G1689" t="str">
            <v>LONG DISS</v>
          </cell>
          <cell r="H1689">
            <v>8</v>
          </cell>
          <cell r="I1689" t="str">
            <v>CHANDRA SHEKAR</v>
          </cell>
          <cell r="J1689" t="str">
            <v>S/O APPAJAIAH,CHIKKA BASAVANAHALLI</v>
          </cell>
          <cell r="K1689" t="str">
            <v>KAUSHIKA</v>
          </cell>
          <cell r="L1689">
            <v>1</v>
          </cell>
        </row>
        <row r="1690">
          <cell r="E1690" t="str">
            <v>GCTP1053</v>
          </cell>
          <cell r="F1690" t="str">
            <v>LT7(A) - Temporary Supply (28 days &amp; above renewal)</v>
          </cell>
          <cell r="G1690" t="str">
            <v>LONG DISS</v>
          </cell>
          <cell r="H1690">
            <v>7</v>
          </cell>
          <cell r="I1690" t="str">
            <v>YASHODA</v>
          </cell>
          <cell r="J1690" t="str">
            <v>W/O CHANDRE GOWDA,KAUSHIKA</v>
          </cell>
          <cell r="K1690" t="str">
            <v>PLL NAGARA PLL</v>
          </cell>
          <cell r="L1690">
            <v>1</v>
          </cell>
        </row>
        <row r="1691">
          <cell r="E1691" t="str">
            <v>HNTP1060</v>
          </cell>
          <cell r="F1691" t="str">
            <v>LT7(A) - Temporary Supply (28 days &amp; above renewal)</v>
          </cell>
          <cell r="G1691" t="str">
            <v>LONG DISS</v>
          </cell>
          <cell r="H1691">
            <v>8</v>
          </cell>
          <cell r="I1691" t="str">
            <v>KUMAREGOWDA</v>
          </cell>
          <cell r="J1691" t="str">
            <v>CHENNE GOWDA,HANUMANTHA PURA</v>
          </cell>
          <cell r="K1691" t="str">
            <v>HANUMANTHA PURA HNL</v>
          </cell>
          <cell r="L1691">
            <v>1</v>
          </cell>
        </row>
        <row r="1692">
          <cell r="E1692" t="str">
            <v>GCTP1059</v>
          </cell>
          <cell r="F1692" t="str">
            <v>LT7(A) - Temporary Supply (28 days &amp; above renewal)</v>
          </cell>
          <cell r="G1692" t="str">
            <v>LONG DISS</v>
          </cell>
          <cell r="H1692">
            <v>8</v>
          </cell>
          <cell r="I1692" t="str">
            <v>D K MOHAN KUMAR</v>
          </cell>
          <cell r="J1692" t="str">
            <v>S/O KRISHNEGOWDA,SANKALAPURA</v>
          </cell>
          <cell r="K1692" t="str">
            <v>GANDHINAGAR</v>
          </cell>
          <cell r="L1692">
            <v>1</v>
          </cell>
        </row>
        <row r="1693">
          <cell r="E1693" t="str">
            <v>GCTP1058</v>
          </cell>
          <cell r="F1693" t="str">
            <v>LT7(A) - Temporary Supply (28 days &amp; above renewal)</v>
          </cell>
          <cell r="G1693" t="str">
            <v>LONG DISS</v>
          </cell>
          <cell r="H1693">
            <v>8</v>
          </cell>
          <cell r="I1693" t="str">
            <v>DENESHA</v>
          </cell>
          <cell r="J1693" t="str">
            <v>S/O BHADREGOWDA,M HOSA KOPPALU</v>
          </cell>
          <cell r="K1693" t="str">
            <v>K HOSA KOPPALU BHKL</v>
          </cell>
          <cell r="L1693">
            <v>1</v>
          </cell>
        </row>
        <row r="1694">
          <cell r="E1694" t="str">
            <v>GCTP1057</v>
          </cell>
          <cell r="F1694" t="str">
            <v>LT7(A) - Temporary Supply (28 days &amp; above renewal)</v>
          </cell>
          <cell r="G1694" t="str">
            <v>LONG DISS</v>
          </cell>
          <cell r="H1694">
            <v>8</v>
          </cell>
          <cell r="I1694" t="str">
            <v>RUPA</v>
          </cell>
          <cell r="J1694" t="str">
            <v>W/O GOPALE GOWDA,SANKALAPURA</v>
          </cell>
          <cell r="K1694" t="str">
            <v>GANDHINAGAR</v>
          </cell>
          <cell r="L1694">
            <v>1</v>
          </cell>
        </row>
        <row r="1695">
          <cell r="E1695" t="str">
            <v>GCTP1055</v>
          </cell>
          <cell r="F1695" t="str">
            <v>LT7(A) - Temporary Supply (28 days &amp; above renewal)</v>
          </cell>
          <cell r="G1695" t="str">
            <v>LONG DISS</v>
          </cell>
          <cell r="H1695">
            <v>17</v>
          </cell>
          <cell r="I1695" t="str">
            <v>M K RANGA SWAMI</v>
          </cell>
          <cell r="J1695" t="str">
            <v>S/O KRISHNE GOWDA,BITTAGOWDANAHALLY</v>
          </cell>
          <cell r="K1695" t="str">
            <v>BITTAGOWDANAHALLY</v>
          </cell>
          <cell r="L1695">
            <v>1</v>
          </cell>
        </row>
        <row r="1696">
          <cell r="E1696" t="str">
            <v>GCTP1056</v>
          </cell>
          <cell r="F1696" t="str">
            <v>LT7(A) - Temporary Supply (28 days &amp; above renewal)</v>
          </cell>
          <cell r="G1696" t="str">
            <v>LONG DISS</v>
          </cell>
          <cell r="H1696">
            <v>8</v>
          </cell>
          <cell r="I1696" t="str">
            <v>KT KAVITHA</v>
          </cell>
          <cell r="J1696" t="str">
            <v>W/O KN CHANDRAKANTHA,CHANNAPATTANA</v>
          </cell>
          <cell r="K1696" t="str">
            <v>CHANNAPATTANA</v>
          </cell>
          <cell r="L1696">
            <v>1</v>
          </cell>
        </row>
        <row r="1697">
          <cell r="E1697" t="str">
            <v>GRTP61</v>
          </cell>
          <cell r="F1697" t="str">
            <v>LT7(A) - Temporary Supply (28 days &amp; above renewal)</v>
          </cell>
          <cell r="G1697" t="str">
            <v>LONG DISS</v>
          </cell>
          <cell r="H1697">
            <v>6</v>
          </cell>
          <cell r="I1697" t="str">
            <v>M R VENKATESHA</v>
          </cell>
          <cell r="J1697" t="str">
            <v>S/O M Y RAJU,GORUR</v>
          </cell>
          <cell r="K1697" t="str">
            <v>GORURHRP</v>
          </cell>
          <cell r="L1697">
            <v>1</v>
          </cell>
        </row>
        <row r="1698">
          <cell r="E1698" t="str">
            <v>GRTP62</v>
          </cell>
          <cell r="F1698" t="str">
            <v>LT7(A) - Temporary Supply (28 days &amp; above renewal)</v>
          </cell>
          <cell r="G1698" t="str">
            <v>LONG DISS</v>
          </cell>
          <cell r="H1698">
            <v>11</v>
          </cell>
          <cell r="I1698" t="str">
            <v>LINGA RAJU</v>
          </cell>
          <cell r="J1698" t="str">
            <v>S/O  HONNE GOWDA,SHETTIHALLI</v>
          </cell>
          <cell r="K1698" t="str">
            <v>HASSANRURAL2</v>
          </cell>
          <cell r="L1698">
            <v>1</v>
          </cell>
        </row>
        <row r="1699">
          <cell r="E1699" t="str">
            <v>MHTP53</v>
          </cell>
          <cell r="F1699" t="str">
            <v>LT7(A) - Temporary Supply (28 days &amp; above renewal)</v>
          </cell>
          <cell r="G1699" t="str">
            <v>LONG DISS</v>
          </cell>
          <cell r="H1699">
            <v>10</v>
          </cell>
          <cell r="I1699" t="str">
            <v>KA PORNIMA</v>
          </cell>
          <cell r="J1699" t="str">
            <v>W/O SHIVAKUMARA,KANCHANAHALLY</v>
          </cell>
          <cell r="K1699" t="str">
            <v>KANCHANAHALLY  KOPPALU</v>
          </cell>
          <cell r="L1699">
            <v>1</v>
          </cell>
        </row>
        <row r="1700">
          <cell r="E1700" t="str">
            <v>MHTP52</v>
          </cell>
          <cell r="F1700" t="str">
            <v>LT7(A) - Temporary Supply (28 days &amp; above renewal)</v>
          </cell>
          <cell r="G1700" t="str">
            <v>LONG DISS</v>
          </cell>
          <cell r="H1700">
            <v>3</v>
          </cell>
          <cell r="I1700" t="str">
            <v>RP PROJECTS</v>
          </cell>
          <cell r="J1700" t="str">
            <v>P BASKAR,MOSALE HOSAHALLI</v>
          </cell>
          <cell r="K1700" t="str">
            <v>MOSALE HOSAHALLI</v>
          </cell>
          <cell r="L1700">
            <v>4</v>
          </cell>
        </row>
        <row r="1701">
          <cell r="E1701" t="str">
            <v>MHTP51</v>
          </cell>
          <cell r="F1701" t="str">
            <v>LT7(A) - Temporary Supply (28 days &amp; above renewal)</v>
          </cell>
          <cell r="G1701" t="str">
            <v>LONG DISS</v>
          </cell>
          <cell r="H1701">
            <v>3</v>
          </cell>
          <cell r="I1701" t="str">
            <v>RAMESHA H</v>
          </cell>
          <cell r="J1701" t="str">
            <v>S/O HANUMANTHE GOWDA,MOSALE HOSA HALLI</v>
          </cell>
          <cell r="K1701" t="str">
            <v>MOSALE HOSA HALLI MHL</v>
          </cell>
          <cell r="L1701">
            <v>1</v>
          </cell>
        </row>
        <row r="1702">
          <cell r="E1702" t="str">
            <v>GCTP1061</v>
          </cell>
          <cell r="F1702" t="str">
            <v>LT7(A) - Temporary Supply (28 days &amp; above renewal)</v>
          </cell>
          <cell r="G1702" t="str">
            <v>LONG DISS</v>
          </cell>
          <cell r="H1702">
            <v>8</v>
          </cell>
          <cell r="I1702" t="str">
            <v>SAROJAMMA</v>
          </cell>
          <cell r="J1702" t="str">
            <v>C/O RANGASWAMY,DEVAMMA BADAVANE</v>
          </cell>
          <cell r="K1702" t="str">
            <v>CHANNAPATTANA</v>
          </cell>
          <cell r="L1702">
            <v>1</v>
          </cell>
        </row>
        <row r="1703">
          <cell r="E1703" t="str">
            <v>GCTP1066</v>
          </cell>
          <cell r="F1703" t="str">
            <v>LT7(A) - Temporary Supply (28 days &amp; above renewal)</v>
          </cell>
          <cell r="G1703" t="str">
            <v>LONG DISS</v>
          </cell>
          <cell r="H1703">
            <v>8</v>
          </cell>
          <cell r="I1703" t="str">
            <v>CL KESHAVAKUMARA</v>
          </cell>
          <cell r="J1703" t="str">
            <v>S/O LAKSHME GOWDA,CHANNAPATTANA</v>
          </cell>
          <cell r="K1703" t="str">
            <v>CHANNAPATTANA</v>
          </cell>
          <cell r="L1703">
            <v>1</v>
          </cell>
        </row>
        <row r="1704">
          <cell r="E1704" t="str">
            <v>GRTP64</v>
          </cell>
          <cell r="F1704" t="str">
            <v>LT7(A) - Temporary Supply (28 days &amp; above renewal)</v>
          </cell>
          <cell r="G1704" t="str">
            <v>LONG DISS</v>
          </cell>
          <cell r="H1704">
            <v>8</v>
          </cell>
          <cell r="I1704" t="str">
            <v>MOHAN DASA</v>
          </cell>
          <cell r="J1704" t="str">
            <v>S/O SANNAIAH,JODIMALLAPANAHALLI</v>
          </cell>
          <cell r="K1704" t="str">
            <v>JODIMALAPNAHALLI</v>
          </cell>
          <cell r="L1704">
            <v>2.2400000000000002</v>
          </cell>
        </row>
        <row r="1705">
          <cell r="E1705" t="str">
            <v>KNTP1071</v>
          </cell>
          <cell r="F1705" t="str">
            <v>LT7(A) - Temporary Supply (28 days &amp; above renewal)</v>
          </cell>
          <cell r="G1705" t="str">
            <v>LONG DISS</v>
          </cell>
          <cell r="H1705">
            <v>8</v>
          </cell>
          <cell r="I1705" t="str">
            <v>NINGE GOWDA</v>
          </cell>
          <cell r="J1705" t="str">
            <v>S/O THAYI MANJAMMA,MUDDANAHALLI</v>
          </cell>
          <cell r="K1705" t="str">
            <v>DEVRAYA PATTNA DPL</v>
          </cell>
          <cell r="L1705">
            <v>1</v>
          </cell>
        </row>
        <row r="1706">
          <cell r="E1706" t="str">
            <v>KNTP1073</v>
          </cell>
          <cell r="F1706" t="str">
            <v>LT7(A) - Temporary Supply (28 days &amp; above renewal)</v>
          </cell>
          <cell r="G1706" t="str">
            <v>LONG DISS</v>
          </cell>
          <cell r="H1706">
            <v>8</v>
          </cell>
          <cell r="I1706" t="str">
            <v>KN PRAKAH .KN PRASHANTHA</v>
          </cell>
          <cell r="J1706" t="str">
            <v>S/O NAGARAJU,KANDLI</v>
          </cell>
          <cell r="K1706" t="str">
            <v>DEVRAYA PATTNA DPL</v>
          </cell>
          <cell r="L1706">
            <v>1</v>
          </cell>
        </row>
        <row r="1707">
          <cell r="E1707" t="str">
            <v>GCTP1074</v>
          </cell>
          <cell r="F1707" t="str">
            <v>LT7(A) - Temporary Supply (28 days &amp; above renewal)</v>
          </cell>
          <cell r="G1707" t="str">
            <v>LONG DISS</v>
          </cell>
          <cell r="H1707">
            <v>8</v>
          </cell>
          <cell r="I1707" t="str">
            <v>N R NAGARAJU</v>
          </cell>
          <cell r="J1707" t="str">
            <v>S/O RAME GOWDA,NAGAVATHAHALLI</v>
          </cell>
          <cell r="K1707" t="str">
            <v>M HOSA KOPPALU BHKL</v>
          </cell>
          <cell r="L1707">
            <v>1</v>
          </cell>
        </row>
        <row r="1708">
          <cell r="E1708" t="str">
            <v>GCTP1078</v>
          </cell>
          <cell r="F1708" t="str">
            <v>LT7(A) - Temporary Supply (28 days &amp; above renewal)</v>
          </cell>
          <cell r="G1708" t="str">
            <v>LONG DISS</v>
          </cell>
          <cell r="H1708">
            <v>4</v>
          </cell>
          <cell r="I1708" t="str">
            <v>H V RAMESH</v>
          </cell>
          <cell r="J1708" t="str">
            <v>S/O VASANTHA,BOMMANAYAKANA HALLI</v>
          </cell>
          <cell r="K1708" t="str">
            <v>CHANNAPATTANA</v>
          </cell>
          <cell r="L1708">
            <v>1</v>
          </cell>
        </row>
        <row r="1709">
          <cell r="E1709" t="str">
            <v>GLTP118</v>
          </cell>
          <cell r="F1709" t="str">
            <v>LT7(A) - Temporary Supply (28 days &amp; above renewal)</v>
          </cell>
          <cell r="G1709" t="str">
            <v>LONG DISS</v>
          </cell>
          <cell r="H1709">
            <v>8</v>
          </cell>
          <cell r="I1709" t="str">
            <v>SATISHA</v>
          </cell>
          <cell r="J1709" t="str">
            <v>S/O NARASIMMANAIDU,ASHOKA NAGARA</v>
          </cell>
          <cell r="K1709" t="str">
            <v>ASHOKNAGARA ,HASSAN</v>
          </cell>
          <cell r="L1709">
            <v>1</v>
          </cell>
        </row>
        <row r="1710">
          <cell r="E1710" t="str">
            <v>GCTP1079</v>
          </cell>
          <cell r="F1710" t="str">
            <v>LT7(A) - Temporary Supply (28 days &amp; above renewal)</v>
          </cell>
          <cell r="G1710" t="str">
            <v>LONG DISS</v>
          </cell>
          <cell r="H1710">
            <v>9</v>
          </cell>
          <cell r="I1710" t="str">
            <v>JANAKI</v>
          </cell>
          <cell r="J1710" t="str">
            <v>W/O SHAMANNA,K HOSA KOPPALU</v>
          </cell>
          <cell r="K1710" t="str">
            <v>K HOSA KOPPALU BHKL</v>
          </cell>
          <cell r="L1710">
            <v>2</v>
          </cell>
        </row>
        <row r="1711">
          <cell r="E1711" t="str">
            <v>GLTP123</v>
          </cell>
          <cell r="F1711" t="str">
            <v>LT7(A) - Temporary Supply (28 days &amp; above renewal)</v>
          </cell>
          <cell r="G1711" t="str">
            <v>LONG DISS</v>
          </cell>
          <cell r="H1711">
            <v>8</v>
          </cell>
          <cell r="I1711" t="str">
            <v>H D HARSHA</v>
          </cell>
          <cell r="J1711" t="str">
            <v>S/O H R DODDAIAH,BASAVESHVARA NAGARA</v>
          </cell>
          <cell r="K1711" t="str">
            <v>HOOVINA HALLI KAVALU HKL</v>
          </cell>
          <cell r="L1711">
            <v>2</v>
          </cell>
        </row>
        <row r="1712">
          <cell r="E1712" t="str">
            <v>GLTP120</v>
          </cell>
          <cell r="F1712" t="str">
            <v>LT7(A) - Temporary Supply (28 days &amp; above renewal)</v>
          </cell>
          <cell r="G1712" t="str">
            <v>LONG DISS</v>
          </cell>
          <cell r="H1712">
            <v>5</v>
          </cell>
          <cell r="I1712" t="str">
            <v>B T SHANKARE GOWDA</v>
          </cell>
          <cell r="J1712" t="str">
            <v>S/O THIMME GOWDA,GUDDENAHALLI</v>
          </cell>
          <cell r="K1712" t="str">
            <v>BELUR ROAD L</v>
          </cell>
          <cell r="L1712">
            <v>1</v>
          </cell>
        </row>
        <row r="1713">
          <cell r="E1713" t="str">
            <v>GCTP1081</v>
          </cell>
          <cell r="F1713" t="str">
            <v>LT7(A) - Temporary Supply (28 days &amp; above renewal)</v>
          </cell>
          <cell r="G1713" t="str">
            <v>LONG DISS</v>
          </cell>
          <cell r="H1713">
            <v>7</v>
          </cell>
          <cell r="I1713" t="str">
            <v>MANJAMMA</v>
          </cell>
          <cell r="J1713" t="str">
            <v>W/O NARAYANAGOWDA,SRIRAMANAGARA</v>
          </cell>
          <cell r="K1713" t="str">
            <v>PLL NAGARA PLL</v>
          </cell>
          <cell r="L1713">
            <v>1</v>
          </cell>
        </row>
        <row r="1714">
          <cell r="E1714" t="str">
            <v>GRTP65</v>
          </cell>
          <cell r="F1714" t="str">
            <v>LT7(A) - Temporary Supply (28 days &amp; above renewal)</v>
          </cell>
          <cell r="G1714" t="str">
            <v>LONG DISS</v>
          </cell>
          <cell r="H1714">
            <v>8</v>
          </cell>
          <cell r="I1714" t="str">
            <v>AEE H D SUB DIVISION</v>
          </cell>
          <cell r="J1714" t="str">
            <v>AEE H D SUB DIVISION,GORUR</v>
          </cell>
          <cell r="K1714" t="str">
            <v>GORUR</v>
          </cell>
          <cell r="L1714">
            <v>8</v>
          </cell>
        </row>
        <row r="1715">
          <cell r="E1715" t="str">
            <v>GCTP1082</v>
          </cell>
          <cell r="F1715" t="str">
            <v>LT7(A) - Temporary Supply (28 days &amp; above renewal)</v>
          </cell>
          <cell r="G1715" t="str">
            <v>LONG DISS</v>
          </cell>
          <cell r="H1715">
            <v>8</v>
          </cell>
          <cell r="I1715" t="str">
            <v>UMESH G R</v>
          </cell>
          <cell r="J1715" t="str">
            <v>S/O RANGE GOWDA,BOMMANAYAKANA HALLI</v>
          </cell>
          <cell r="K1715" t="str">
            <v>K HOSA KOPPALU BHKL</v>
          </cell>
          <cell r="L1715">
            <v>2</v>
          </cell>
        </row>
        <row r="1716">
          <cell r="E1716" t="str">
            <v>GCTP1084</v>
          </cell>
          <cell r="F1716" t="str">
            <v>LT7(A) - Temporary Supply (28 days &amp; above renewal)</v>
          </cell>
          <cell r="G1716" t="str">
            <v>LONG DISS</v>
          </cell>
          <cell r="H1716">
            <v>8</v>
          </cell>
          <cell r="I1716" t="str">
            <v>JAYANTHI</v>
          </cell>
          <cell r="J1716" t="str">
            <v>W/O K LINGA RAJU,BITTAGOWDANAHALLI</v>
          </cell>
          <cell r="K1716" t="str">
            <v>HULI HALLI</v>
          </cell>
          <cell r="L1716">
            <v>1</v>
          </cell>
        </row>
        <row r="1717">
          <cell r="E1717" t="str">
            <v>GCTP1089</v>
          </cell>
          <cell r="F1717" t="str">
            <v>LT7(A) - Temporary Supply (28 days &amp; above renewal)</v>
          </cell>
          <cell r="G1717" t="str">
            <v>LONG DISS</v>
          </cell>
          <cell r="H1717">
            <v>8</v>
          </cell>
          <cell r="I1717" t="str">
            <v>M T KRISHNE GOWDA</v>
          </cell>
          <cell r="J1717" t="str">
            <v>S/O THIMME GOWDA,BOMMANAYAKANA HALLI</v>
          </cell>
          <cell r="K1717" t="str">
            <v>K HOSA KOPPALU BHKL</v>
          </cell>
          <cell r="L1717">
            <v>1</v>
          </cell>
        </row>
        <row r="1718">
          <cell r="E1718" t="str">
            <v>GCTP1090</v>
          </cell>
          <cell r="F1718" t="str">
            <v>LT7(A) - Temporary Supply (28 days &amp; above renewal)</v>
          </cell>
          <cell r="G1718" t="str">
            <v>LONG DISS</v>
          </cell>
          <cell r="H1718">
            <v>8</v>
          </cell>
          <cell r="I1718" t="str">
            <v>SATHYABAMA</v>
          </cell>
          <cell r="J1718" t="str">
            <v>W/O CHANDRE GOWDA,M HOSAKOPPALU, HASSAN</v>
          </cell>
          <cell r="K1718" t="str">
            <v>CHANNAPATTANA</v>
          </cell>
          <cell r="L1718">
            <v>1</v>
          </cell>
        </row>
        <row r="1719">
          <cell r="E1719" t="str">
            <v>KNTP1091</v>
          </cell>
          <cell r="F1719" t="str">
            <v>LT7(A) - Temporary Supply (28 days &amp; above renewal)</v>
          </cell>
          <cell r="G1719" t="str">
            <v>LONG DISS</v>
          </cell>
          <cell r="H1719">
            <v>8</v>
          </cell>
          <cell r="I1719" t="str">
            <v>N RAMACHANDRA</v>
          </cell>
          <cell r="J1719" t="str">
            <v>M/S EKADANTHA DOORS &amp; WINDOWS,THIMMANAHALLI</v>
          </cell>
          <cell r="K1719" t="str">
            <v>DEVRAYA PATTNA DPL</v>
          </cell>
          <cell r="L1719">
            <v>2</v>
          </cell>
        </row>
        <row r="1720">
          <cell r="E1720" t="str">
            <v>MHTP54</v>
          </cell>
          <cell r="F1720" t="str">
            <v>LT7(A) - Temporary Supply (28 days &amp; above renewal)</v>
          </cell>
          <cell r="G1720" t="str">
            <v>LONG DISS</v>
          </cell>
          <cell r="H1720">
            <v>8</v>
          </cell>
          <cell r="I1720" t="str">
            <v>H C PARAMESHA</v>
          </cell>
          <cell r="J1720" t="str">
            <v>S/O CHANDRE GOWDA,AMMAGOWDANAHALLI</v>
          </cell>
          <cell r="K1720" t="str">
            <v>AMMAGOWDANAHALLY</v>
          </cell>
          <cell r="L1720">
            <v>1</v>
          </cell>
        </row>
        <row r="1721">
          <cell r="E1721" t="str">
            <v>MHTP55</v>
          </cell>
          <cell r="F1721" t="str">
            <v>LT7(A) - Temporary Supply (28 days &amp; above renewal)</v>
          </cell>
          <cell r="G1721" t="str">
            <v>LONG DISS</v>
          </cell>
          <cell r="H1721">
            <v>15</v>
          </cell>
          <cell r="I1721" t="str">
            <v>S NAGARATHNA</v>
          </cell>
          <cell r="J1721" t="str">
            <v>W/O ANATHAPADMANABA,KITHANE</v>
          </cell>
          <cell r="K1721" t="str">
            <v>MADAPURA KTN</v>
          </cell>
          <cell r="L1721">
            <v>3</v>
          </cell>
        </row>
        <row r="1722">
          <cell r="E1722" t="str">
            <v>MHTP57</v>
          </cell>
          <cell r="F1722" t="str">
            <v>LT7(A) - Temporary Supply (28 days &amp; above renewal)</v>
          </cell>
          <cell r="G1722" t="str">
            <v>LONG DISS</v>
          </cell>
          <cell r="H1722">
            <v>3</v>
          </cell>
          <cell r="I1722" t="str">
            <v>G R SHIVANAJAPPA</v>
          </cell>
          <cell r="J1722" t="str">
            <v>S/O G R RAMALINGAPPA,MOSALE HOSAHALLI</v>
          </cell>
          <cell r="K1722" t="str">
            <v>MOSALE HOSAHALLI</v>
          </cell>
          <cell r="L1722">
            <v>1</v>
          </cell>
        </row>
        <row r="1723">
          <cell r="E1723" t="str">
            <v>GCTP1093</v>
          </cell>
          <cell r="F1723" t="str">
            <v>LT7(A) - Temporary Supply (28 days &amp; above renewal)</v>
          </cell>
          <cell r="G1723" t="str">
            <v>LONG DISS</v>
          </cell>
          <cell r="H1723">
            <v>8</v>
          </cell>
          <cell r="I1723" t="str">
            <v>NINGE GOWDA</v>
          </cell>
          <cell r="J1723" t="str">
            <v>S/O BIRE GOWDA,M HOSAKOPPALU</v>
          </cell>
          <cell r="K1723" t="str">
            <v>K HOSA KOPPALU BHKL</v>
          </cell>
          <cell r="L1723">
            <v>1</v>
          </cell>
        </row>
        <row r="1724">
          <cell r="E1724" t="str">
            <v>MHTP56</v>
          </cell>
          <cell r="F1724" t="str">
            <v>LT7(A) - Temporary Supply (28 days &amp; above renewal)</v>
          </cell>
          <cell r="G1724" t="str">
            <v>LONG DISS</v>
          </cell>
          <cell r="H1724">
            <v>3</v>
          </cell>
          <cell r="I1724" t="str">
            <v>BHASKAR</v>
          </cell>
          <cell r="J1724" t="str">
            <v>R P PROJECT,MOSALE HOSA HALLI</v>
          </cell>
          <cell r="K1724" t="str">
            <v>MOSALE HOSAHALLI</v>
          </cell>
          <cell r="L1724">
            <v>15</v>
          </cell>
        </row>
        <row r="1725">
          <cell r="E1725" t="str">
            <v>GCTP1107</v>
          </cell>
          <cell r="F1725" t="str">
            <v>LT7(A) - Temporary Supply (28 days &amp; above renewal)</v>
          </cell>
          <cell r="G1725" t="str">
            <v>LONG DISS</v>
          </cell>
          <cell r="H1725">
            <v>17</v>
          </cell>
          <cell r="I1725" t="str">
            <v>MANJAMMA</v>
          </cell>
          <cell r="J1725" t="str">
            <v>W/O THIMME GOWDA,CHAKKA BASAVANA HALLI</v>
          </cell>
          <cell r="K1725" t="str">
            <v>BITTAGOWDANAHALLY</v>
          </cell>
          <cell r="L1725">
            <v>1</v>
          </cell>
        </row>
        <row r="1726">
          <cell r="E1726" t="str">
            <v>GCTP1106</v>
          </cell>
          <cell r="F1726" t="str">
            <v>LT7(A) - Temporary Supply (28 days &amp; above renewal)</v>
          </cell>
          <cell r="G1726" t="str">
            <v>LONG DISS</v>
          </cell>
          <cell r="H1726">
            <v>17</v>
          </cell>
          <cell r="I1726" t="str">
            <v>S R LOKESH</v>
          </cell>
          <cell r="J1726" t="str">
            <v>S/O RANGE GOWDA,SANKALAPURA</v>
          </cell>
          <cell r="K1726" t="str">
            <v>BITTAGOWDANAHALLY</v>
          </cell>
          <cell r="L1726">
            <v>1</v>
          </cell>
        </row>
        <row r="1727">
          <cell r="E1727" t="str">
            <v>GCTP1102</v>
          </cell>
          <cell r="F1727" t="str">
            <v>LT7(A) - Temporary Supply (28 days &amp; above renewal)</v>
          </cell>
          <cell r="G1727" t="str">
            <v>LONG DISS</v>
          </cell>
          <cell r="H1727">
            <v>8</v>
          </cell>
          <cell r="I1727" t="str">
            <v>SURESH</v>
          </cell>
          <cell r="J1727" t="str">
            <v>S/O LAKKAIAH,CHANNAPATANA</v>
          </cell>
          <cell r="K1727" t="str">
            <v>K HOSA KOPPALU BHKL</v>
          </cell>
          <cell r="L1727">
            <v>1</v>
          </cell>
        </row>
        <row r="1728">
          <cell r="E1728" t="str">
            <v>GCTP1101</v>
          </cell>
          <cell r="F1728" t="str">
            <v>LT7(A) - Temporary Supply (28 days &amp; above renewal)</v>
          </cell>
          <cell r="G1728" t="str">
            <v>LONG DISS</v>
          </cell>
          <cell r="H1728">
            <v>8</v>
          </cell>
          <cell r="I1728" t="str">
            <v>DEVARAJU(PUTTARAJU)</v>
          </cell>
          <cell r="J1728" t="str">
            <v>S/O THIMME GOWDA,BITTAGOWDANAHALLI</v>
          </cell>
          <cell r="K1728" t="str">
            <v>KAUSHIKA</v>
          </cell>
          <cell r="L1728">
            <v>1</v>
          </cell>
        </row>
        <row r="1729">
          <cell r="E1729" t="str">
            <v>GCTP1099</v>
          </cell>
          <cell r="F1729" t="str">
            <v>LT7(A) - Temporary Supply (28 days &amp; above renewal)</v>
          </cell>
          <cell r="G1729" t="str">
            <v>LONG DISS</v>
          </cell>
          <cell r="H1729">
            <v>8</v>
          </cell>
          <cell r="I1729" t="str">
            <v>J G SRILAKSHMI</v>
          </cell>
          <cell r="J1729" t="str">
            <v>W/O A S NARAYANASHARMA,KIADB</v>
          </cell>
          <cell r="K1729" t="str">
            <v>KIADB</v>
          </cell>
          <cell r="L1729">
            <v>2</v>
          </cell>
        </row>
        <row r="1730">
          <cell r="E1730" t="str">
            <v>GCTP1111</v>
          </cell>
          <cell r="F1730" t="str">
            <v>LT7(A) - Temporary Supply (28 days &amp; above renewal)</v>
          </cell>
          <cell r="G1730" t="str">
            <v>LONG DISS</v>
          </cell>
          <cell r="H1730">
            <v>8</v>
          </cell>
          <cell r="I1730" t="str">
            <v>PREETHAM GOWDA</v>
          </cell>
          <cell r="J1730" t="str">
            <v>PRAKUL ENTERPRISE,KIADB</v>
          </cell>
          <cell r="K1730" t="str">
            <v>KAUSHIKA</v>
          </cell>
          <cell r="L1730">
            <v>5</v>
          </cell>
        </row>
        <row r="1731">
          <cell r="E1731" t="str">
            <v>KNTP1114</v>
          </cell>
          <cell r="F1731" t="str">
            <v>LT7(A) - Temporary Supply (28 days &amp; above renewal)</v>
          </cell>
          <cell r="G1731" t="str">
            <v>LONG DISS</v>
          </cell>
          <cell r="H1731">
            <v>8</v>
          </cell>
          <cell r="I1731" t="str">
            <v>HOMBALAMMA</v>
          </cell>
          <cell r="J1731" t="str">
            <v>C/O CHANNE GOWDA,HOLETHIMMANAHALLI</v>
          </cell>
          <cell r="K1731" t="str">
            <v>DEVRAYA PATTNA DPL</v>
          </cell>
          <cell r="L1731">
            <v>1</v>
          </cell>
        </row>
        <row r="1732">
          <cell r="E1732" t="str">
            <v>GCTP1113</v>
          </cell>
          <cell r="F1732" t="str">
            <v>LT7(A) - Temporary Supply (28 days &amp; above renewal)</v>
          </cell>
          <cell r="G1732" t="str">
            <v>LONG DISS</v>
          </cell>
          <cell r="H1732">
            <v>8</v>
          </cell>
          <cell r="I1732" t="str">
            <v>C T MANJUNATHA</v>
          </cell>
          <cell r="J1732" t="str">
            <v>S/O LATE C G  THIMMEGOWDA,CHANNAPATTANA</v>
          </cell>
          <cell r="K1732" t="str">
            <v>CHANNAPATTANA</v>
          </cell>
          <cell r="L1732">
            <v>1</v>
          </cell>
        </row>
        <row r="1733">
          <cell r="E1733" t="str">
            <v>GCTP1112</v>
          </cell>
          <cell r="F1733" t="str">
            <v>LT7(A) - Temporary Supply (28 days &amp; above renewal)</v>
          </cell>
          <cell r="G1733" t="str">
            <v>LONG DISS</v>
          </cell>
          <cell r="H1733">
            <v>8</v>
          </cell>
          <cell r="I1733" t="str">
            <v>T R VENKATESH</v>
          </cell>
          <cell r="J1733" t="str">
            <v>S/O T R RAMEGOWDA,BOMMANAYAKANA HALLI</v>
          </cell>
          <cell r="K1733" t="str">
            <v>K HOSA KOPPALU BHKL</v>
          </cell>
          <cell r="L1733">
            <v>1</v>
          </cell>
        </row>
        <row r="1734">
          <cell r="E1734" t="str">
            <v>GCTP1110</v>
          </cell>
          <cell r="F1734" t="str">
            <v>LT7(A) - Temporary Supply (28 days &amp; above renewal)</v>
          </cell>
          <cell r="G1734" t="str">
            <v>LONG DISS</v>
          </cell>
          <cell r="H1734">
            <v>4</v>
          </cell>
          <cell r="I1734" t="str">
            <v>N T VENKATESH</v>
          </cell>
          <cell r="J1734" t="str">
            <v>S/O LATE THIMMEGOWDA,BOMMANAYAKANA HALLI</v>
          </cell>
          <cell r="K1734" t="str">
            <v>M HOSA KOPPALU BHKL</v>
          </cell>
          <cell r="L1734">
            <v>1</v>
          </cell>
        </row>
        <row r="1735">
          <cell r="E1735" t="str">
            <v>GCTP1116</v>
          </cell>
          <cell r="F1735" t="str">
            <v>LT7(A) - Temporary Supply (28 days &amp; above renewal)</v>
          </cell>
          <cell r="G1735" t="str">
            <v>LONG DISS</v>
          </cell>
          <cell r="H1735">
            <v>9</v>
          </cell>
          <cell r="I1735" t="str">
            <v>H N MANJULA</v>
          </cell>
          <cell r="J1735" t="str">
            <v>W/O H R VASANTHA KUMARA,BOMMANAYAKANA HALLI</v>
          </cell>
          <cell r="K1735" t="str">
            <v>K HOSA KOPPALU BHKL</v>
          </cell>
          <cell r="L1735">
            <v>1</v>
          </cell>
        </row>
        <row r="1736">
          <cell r="E1736" t="str">
            <v>GCTP1118</v>
          </cell>
          <cell r="F1736" t="str">
            <v>LT7(A) - Temporary Supply (28 days &amp; above renewal)</v>
          </cell>
          <cell r="G1736" t="str">
            <v>LONG DISS</v>
          </cell>
          <cell r="H1736">
            <v>10</v>
          </cell>
          <cell r="I1736" t="str">
            <v>PUTTASWAMI GOWDA</v>
          </cell>
          <cell r="J1736" t="str">
            <v>S/O BOREGOWDA,K HOSAKOPPALU</v>
          </cell>
          <cell r="K1736" t="str">
            <v>K HOSA KOPPALU BHKL</v>
          </cell>
          <cell r="L1736">
            <v>1</v>
          </cell>
        </row>
        <row r="1737">
          <cell r="E1737" t="str">
            <v>GLTP125</v>
          </cell>
          <cell r="F1737" t="str">
            <v>LT7(A) - Temporary Supply (28 days &amp; above renewal)</v>
          </cell>
          <cell r="G1737" t="str">
            <v>LONG DISS</v>
          </cell>
          <cell r="H1737">
            <v>8</v>
          </cell>
          <cell r="I1737" t="str">
            <v>DK MALLEKARJUNA</v>
          </cell>
          <cell r="J1737" t="str">
            <v>S/O KENGAPPA,ASHOKA NAGARA</v>
          </cell>
          <cell r="K1737" t="str">
            <v>HOOVINA HALLI KAVALU HKL</v>
          </cell>
          <cell r="L1737">
            <v>1</v>
          </cell>
        </row>
        <row r="1738">
          <cell r="E1738" t="str">
            <v>GCTP1121</v>
          </cell>
          <cell r="F1738" t="str">
            <v>LT7(A) - Temporary Supply (28 days &amp; above renewal)</v>
          </cell>
          <cell r="G1738" t="str">
            <v>LONG DISS</v>
          </cell>
          <cell r="H1738">
            <v>8</v>
          </cell>
          <cell r="I1738" t="str">
            <v>G C SHIVANNA</v>
          </cell>
          <cell r="J1738" t="str">
            <v>S/O CHENNE GOWDA,K HOSA KOPPALU</v>
          </cell>
          <cell r="K1738" t="str">
            <v>K HOSA KOPPALU BHKL</v>
          </cell>
          <cell r="L1738">
            <v>1</v>
          </cell>
        </row>
        <row r="1739">
          <cell r="E1739" t="str">
            <v>GCTP1128</v>
          </cell>
          <cell r="F1739" t="str">
            <v>LT7(A) - Temporary Supply (28 days &amp; above renewal)</v>
          </cell>
          <cell r="G1739" t="str">
            <v>LONG DISS</v>
          </cell>
          <cell r="H1739">
            <v>9</v>
          </cell>
          <cell r="I1739" t="str">
            <v>HANUMANTHE GOWDA</v>
          </cell>
          <cell r="J1739" t="str">
            <v>S/O GUNDE GOWDA,K HOSA KOPPALU</v>
          </cell>
          <cell r="K1739" t="str">
            <v>K HOSA KOPPALU BHKL</v>
          </cell>
          <cell r="L1739">
            <v>1</v>
          </cell>
        </row>
        <row r="1740">
          <cell r="E1740" t="str">
            <v>GCTP1124</v>
          </cell>
          <cell r="F1740" t="str">
            <v>LT7(A) - Temporary Supply (28 days &amp; above renewal)</v>
          </cell>
          <cell r="G1740" t="str">
            <v>LONG DISS</v>
          </cell>
          <cell r="H1740">
            <v>8</v>
          </cell>
          <cell r="I1740" t="str">
            <v>B N HEMESH</v>
          </cell>
          <cell r="J1740" t="str">
            <v>M/S OPTO INFRASTRUCTURE,KIADB</v>
          </cell>
          <cell r="K1740" t="str">
            <v>KAUSHIKA</v>
          </cell>
          <cell r="L1740">
            <v>2</v>
          </cell>
        </row>
        <row r="1741">
          <cell r="E1741" t="str">
            <v>HVTP1125</v>
          </cell>
          <cell r="F1741" t="str">
            <v>LT7(A) - Temporary Supply (28 days &amp; above renewal)</v>
          </cell>
          <cell r="G1741" t="str">
            <v>LONG DISS</v>
          </cell>
          <cell r="H1741">
            <v>8</v>
          </cell>
          <cell r="I1741" t="str">
            <v>SUSHILA</v>
          </cell>
          <cell r="J1741" t="str">
            <v>W/O LATE VENKATE GOWDA,THATTEKERE</v>
          </cell>
          <cell r="K1741" t="str">
            <v>DODDAMANDIGANAHALLI L</v>
          </cell>
          <cell r="L1741">
            <v>4</v>
          </cell>
        </row>
        <row r="1742">
          <cell r="E1742" t="str">
            <v>GCTP1127</v>
          </cell>
          <cell r="F1742" t="str">
            <v>LT7(A) - Temporary Supply (28 days &amp; above renewal)</v>
          </cell>
          <cell r="G1742" t="str">
            <v>LONG DISS</v>
          </cell>
          <cell r="H1742">
            <v>8</v>
          </cell>
          <cell r="I1742" t="str">
            <v>DEEPA</v>
          </cell>
          <cell r="J1742" t="str">
            <v>W/O MANJUNATHA N,M HOSAKOPPALU</v>
          </cell>
          <cell r="K1742" t="str">
            <v>CHANNAPATTANA</v>
          </cell>
          <cell r="L1742">
            <v>1</v>
          </cell>
        </row>
        <row r="1743">
          <cell r="E1743" t="str">
            <v>GCTP1122</v>
          </cell>
          <cell r="F1743" t="str">
            <v>LT7(A) - Temporary Supply (28 days &amp; above renewal)</v>
          </cell>
          <cell r="G1743" t="str">
            <v>LONG DISS</v>
          </cell>
          <cell r="H1743">
            <v>8</v>
          </cell>
          <cell r="I1743" t="str">
            <v>MAHESHA</v>
          </cell>
          <cell r="J1743" t="str">
            <v>S/O RAJASHEKARA,SANKALAPURA</v>
          </cell>
          <cell r="K1743" t="str">
            <v>GANDHINAGAR</v>
          </cell>
          <cell r="L1743">
            <v>1</v>
          </cell>
        </row>
        <row r="1744">
          <cell r="E1744" t="str">
            <v>GCTP1123</v>
          </cell>
          <cell r="F1744" t="str">
            <v>LT7(A) - Temporary Supply (28 days &amp; above renewal)</v>
          </cell>
          <cell r="G1744" t="str">
            <v>LONG DISS</v>
          </cell>
          <cell r="H1744">
            <v>3</v>
          </cell>
          <cell r="I1744" t="str">
            <v>CHIKKAMMA</v>
          </cell>
          <cell r="J1744" t="str">
            <v>W/O RANGAIAH,CHANNAPATTANA</v>
          </cell>
          <cell r="K1744" t="str">
            <v>CHANNAPATTANA</v>
          </cell>
          <cell r="L1744">
            <v>1</v>
          </cell>
        </row>
        <row r="1745">
          <cell r="E1745" t="str">
            <v>HVTP1131</v>
          </cell>
          <cell r="F1745" t="str">
            <v>LT7(A) - Temporary Supply (28 days &amp; above renewal)</v>
          </cell>
          <cell r="G1745" t="str">
            <v>LONG DISS</v>
          </cell>
          <cell r="H1745">
            <v>8</v>
          </cell>
          <cell r="I1745" t="str">
            <v>SOMASHEKAR</v>
          </cell>
          <cell r="J1745" t="str">
            <v>S/O DEVEGOWDA,CHIKKAMANDIGANAHALLI</v>
          </cell>
          <cell r="K1745" t="str">
            <v>CHIKKAMANDIGANAHALLY</v>
          </cell>
          <cell r="L1745">
            <v>1</v>
          </cell>
        </row>
        <row r="1746">
          <cell r="E1746" t="str">
            <v>GCTP1129</v>
          </cell>
          <cell r="F1746" t="str">
            <v>LT7(A) - Temporary Supply (28 days &amp; above renewal)</v>
          </cell>
          <cell r="G1746" t="str">
            <v>LONG DISS</v>
          </cell>
          <cell r="H1746">
            <v>8</v>
          </cell>
          <cell r="I1746" t="str">
            <v>KP ROOPADEVI</v>
          </cell>
          <cell r="J1746" t="str">
            <v>W/O SHIVARAMU,BITTAGOWDANAHALLI</v>
          </cell>
          <cell r="K1746" t="str">
            <v>CHANNAPATTANA</v>
          </cell>
          <cell r="L1746">
            <v>1</v>
          </cell>
        </row>
        <row r="1747">
          <cell r="E1747" t="str">
            <v>GLTP128</v>
          </cell>
          <cell r="F1747" t="str">
            <v>LT7(A) - Temporary Supply (28 days &amp; above renewal)</v>
          </cell>
          <cell r="G1747" t="str">
            <v>LONG DISS</v>
          </cell>
          <cell r="H1747">
            <v>8</v>
          </cell>
          <cell r="I1747" t="str">
            <v>FAYAZULLA P B</v>
          </cell>
          <cell r="J1747" t="str">
            <v>S/O BASHASAB,MANACHANALLI</v>
          </cell>
          <cell r="K1747" t="str">
            <v>ASHOKNAGAR</v>
          </cell>
          <cell r="L1747">
            <v>1</v>
          </cell>
        </row>
        <row r="1748">
          <cell r="E1748" t="str">
            <v>GLTP131</v>
          </cell>
          <cell r="F1748" t="str">
            <v>LT7(A) - Temporary Supply (28 days &amp; above renewal)</v>
          </cell>
          <cell r="G1748" t="str">
            <v>LONG DISS</v>
          </cell>
          <cell r="H1748">
            <v>8</v>
          </cell>
          <cell r="I1748" t="str">
            <v>P SWAMI</v>
          </cell>
          <cell r="J1748" t="str">
            <v>S/O PUTTE GOWDA,MANACHANALLI</v>
          </cell>
          <cell r="K1748" t="str">
            <v>MANICHANA HALLI MNL</v>
          </cell>
          <cell r="L1748">
            <v>1</v>
          </cell>
        </row>
        <row r="1749">
          <cell r="E1749" t="str">
            <v>GLTP129</v>
          </cell>
          <cell r="F1749" t="str">
            <v>LT7(A) - Temporary Supply (28 days &amp; above renewal)</v>
          </cell>
          <cell r="G1749" t="str">
            <v>LONG DISS</v>
          </cell>
          <cell r="H1749">
            <v>5</v>
          </cell>
          <cell r="I1749" t="str">
            <v>HOOVEGOWDA</v>
          </cell>
          <cell r="J1749" t="str">
            <v>S/O LATE MUDDE GOWDA,DEVARAYAPATNA</v>
          </cell>
          <cell r="K1749" t="str">
            <v>KANDALI WW</v>
          </cell>
          <cell r="L1749">
            <v>1</v>
          </cell>
        </row>
        <row r="1750">
          <cell r="E1750" t="str">
            <v>GLTP126</v>
          </cell>
          <cell r="F1750" t="str">
            <v>LT7(A) - Temporary Supply (28 days &amp; above renewal)</v>
          </cell>
          <cell r="G1750" t="str">
            <v>LONG DISS</v>
          </cell>
          <cell r="H1750">
            <v>3</v>
          </cell>
          <cell r="I1750" t="str">
            <v>ERAMMA</v>
          </cell>
          <cell r="J1750" t="str">
            <v>W/O LATE NANJAIAH,IBBANE</v>
          </cell>
          <cell r="K1750" t="str">
            <v>IDHNI</v>
          </cell>
          <cell r="L1750">
            <v>1</v>
          </cell>
        </row>
        <row r="1751">
          <cell r="E1751" t="str">
            <v>GRTP66</v>
          </cell>
          <cell r="F1751" t="str">
            <v>LT7(A) - Temporary Supply (28 days &amp; above renewal)</v>
          </cell>
          <cell r="G1751" t="str">
            <v>LONG DISS</v>
          </cell>
          <cell r="H1751">
            <v>4</v>
          </cell>
          <cell r="I1751" t="str">
            <v>PUTTATHAYAMMA</v>
          </cell>
          <cell r="J1751" t="str">
            <v>W/O PUTTARAJU,GORUR</v>
          </cell>
          <cell r="K1751" t="str">
            <v>GORUR</v>
          </cell>
          <cell r="L1751">
            <v>5</v>
          </cell>
        </row>
        <row r="1752">
          <cell r="E1752" t="str">
            <v>GCTP1115</v>
          </cell>
          <cell r="F1752" t="str">
            <v>LT7(A) - Temporary Supply (28 days &amp; above renewal)</v>
          </cell>
          <cell r="G1752" t="str">
            <v>LONG DISS</v>
          </cell>
          <cell r="H1752">
            <v>8</v>
          </cell>
          <cell r="I1752" t="str">
            <v>THIMMAMMA</v>
          </cell>
          <cell r="J1752" t="str">
            <v>W/O LATE KALASAIAH,CHANNAPATTANA</v>
          </cell>
          <cell r="K1752" t="str">
            <v>K HOSA KOPPALU BHKL</v>
          </cell>
          <cell r="L1752">
            <v>1</v>
          </cell>
        </row>
        <row r="1753">
          <cell r="E1753" t="str">
            <v>HVTP1120</v>
          </cell>
          <cell r="F1753" t="str">
            <v>LT7(A) - Temporary Supply (28 days &amp; above renewal)</v>
          </cell>
          <cell r="G1753" t="str">
            <v>LONG DISS</v>
          </cell>
          <cell r="H1753">
            <v>8</v>
          </cell>
          <cell r="I1753" t="str">
            <v>CHANDRASHEKAR</v>
          </cell>
          <cell r="J1753" t="str">
            <v>S/O SHIVALINGAPPA,CHIKKAMANDIGANAHALLI</v>
          </cell>
          <cell r="K1753" t="str">
            <v>HULI HALLI</v>
          </cell>
          <cell r="L1753">
            <v>1</v>
          </cell>
        </row>
        <row r="1754">
          <cell r="E1754" t="str">
            <v>GCTP1133</v>
          </cell>
          <cell r="F1754" t="str">
            <v>LT7(A) - Temporary Supply (28 days &amp; above renewal)</v>
          </cell>
          <cell r="G1754" t="str">
            <v>LONG DISS</v>
          </cell>
          <cell r="H1754">
            <v>8</v>
          </cell>
          <cell r="I1754" t="str">
            <v>H R JAGADESH</v>
          </cell>
          <cell r="J1754" t="str">
            <v>S/O RAMANNA,BOMMANAYAKANAHALLI</v>
          </cell>
          <cell r="K1754" t="str">
            <v>CHANNAPATTANA</v>
          </cell>
          <cell r="L1754">
            <v>1</v>
          </cell>
        </row>
        <row r="1755">
          <cell r="E1755" t="str">
            <v>GCTP1135</v>
          </cell>
          <cell r="F1755" t="str">
            <v>LT7(A) - Temporary Supply (28 days &amp; above renewal)</v>
          </cell>
          <cell r="G1755" t="str">
            <v>LONG DISS</v>
          </cell>
          <cell r="H1755">
            <v>8</v>
          </cell>
          <cell r="I1755" t="str">
            <v>SHIVARAMA</v>
          </cell>
          <cell r="J1755" t="str">
            <v>S/O SHAKUNI GOWDA,BITTAGOWDANAHALLI</v>
          </cell>
          <cell r="K1755" t="str">
            <v>KAUSHIKA</v>
          </cell>
          <cell r="L1755">
            <v>1</v>
          </cell>
        </row>
        <row r="1756">
          <cell r="E1756" t="str">
            <v>GCTP1138</v>
          </cell>
          <cell r="F1756" t="str">
            <v>LT7(A) - Temporary Supply (28 days &amp; above renewal)</v>
          </cell>
          <cell r="G1756" t="str">
            <v>LONG DISS</v>
          </cell>
          <cell r="H1756">
            <v>7</v>
          </cell>
          <cell r="I1756" t="str">
            <v>M/S DASARATHA RAMA REDDY</v>
          </cell>
          <cell r="J1756" t="str">
            <v>M/S DASARATHA RAMA REDDY,KIADB</v>
          </cell>
          <cell r="K1756" t="str">
            <v>PLL NAGARA PLL</v>
          </cell>
          <cell r="L1756">
            <v>3</v>
          </cell>
        </row>
        <row r="1757">
          <cell r="E1757" t="str">
            <v>GCTP1139</v>
          </cell>
          <cell r="F1757" t="str">
            <v>LT7(A) - Temporary Supply (28 days &amp; above renewal)</v>
          </cell>
          <cell r="G1757" t="str">
            <v>LONG DISS</v>
          </cell>
          <cell r="H1757">
            <v>8</v>
          </cell>
          <cell r="I1757" t="str">
            <v>RENUKA</v>
          </cell>
          <cell r="J1757" t="str">
            <v>W/O NAGARAJU,K  HOSAKOPALU</v>
          </cell>
          <cell r="K1757" t="str">
            <v>CHANNAPATTANA</v>
          </cell>
          <cell r="L1757">
            <v>1</v>
          </cell>
        </row>
        <row r="1758">
          <cell r="E1758" t="str">
            <v>DMTP1144</v>
          </cell>
          <cell r="F1758" t="str">
            <v>LT7(A) - Temporary Supply (28 days &amp; above renewal)</v>
          </cell>
          <cell r="G1758" t="str">
            <v>LONG DISS</v>
          </cell>
          <cell r="H1758">
            <v>8</v>
          </cell>
          <cell r="I1758" t="str">
            <v>SIDDE GOWDA</v>
          </cell>
          <cell r="J1758" t="str">
            <v>S/O SANCHI GOWDA,DEVARAYAPATNA</v>
          </cell>
          <cell r="K1758" t="str">
            <v>DODDAMANDIGANAHALLI L</v>
          </cell>
          <cell r="L1758">
            <v>2</v>
          </cell>
        </row>
        <row r="1759">
          <cell r="E1759" t="str">
            <v>MHTP60</v>
          </cell>
          <cell r="F1759" t="str">
            <v>LT7(A) - Temporary Supply (28 days &amp; above renewal)</v>
          </cell>
          <cell r="G1759" t="str">
            <v>LONG DISS</v>
          </cell>
          <cell r="H1759">
            <v>8</v>
          </cell>
          <cell r="I1759" t="str">
            <v>RAJU</v>
          </cell>
          <cell r="J1759" t="str">
            <v>S/O CHIKKE GOWDA,HANCHIHALLI</v>
          </cell>
          <cell r="K1759" t="str">
            <v>HANCHIHALLI HALENAHALLI</v>
          </cell>
          <cell r="L1759">
            <v>1</v>
          </cell>
        </row>
        <row r="1760">
          <cell r="E1760" t="str">
            <v>MHTP62</v>
          </cell>
          <cell r="F1760" t="str">
            <v>LT7(A) - Temporary Supply (28 days &amp; above renewal)</v>
          </cell>
          <cell r="G1760" t="str">
            <v>LONG DISS</v>
          </cell>
          <cell r="H1760">
            <v>9</v>
          </cell>
          <cell r="I1760" t="str">
            <v>PUTTA SWAMY</v>
          </cell>
          <cell r="J1760" t="str">
            <v>S/O CHALUVAIAH,SATHENAHALLI</v>
          </cell>
          <cell r="K1760" t="str">
            <v>MARENAHALLI</v>
          </cell>
          <cell r="L1760">
            <v>1</v>
          </cell>
        </row>
        <row r="1761">
          <cell r="E1761" t="str">
            <v>MHTP63</v>
          </cell>
          <cell r="F1761" t="str">
            <v>LT7(A) - Temporary Supply (28 days &amp; above renewal)</v>
          </cell>
          <cell r="G1761" t="str">
            <v>LONG DISS</v>
          </cell>
          <cell r="H1761">
            <v>12</v>
          </cell>
          <cell r="I1761" t="str">
            <v>KIRANA M/S SOMA ENTERPRISES LTD</v>
          </cell>
          <cell r="J1761" t="str">
            <v>KIRANA M/S SOMA ENTERPRISES LTD,AMBUGA</v>
          </cell>
          <cell r="K1761" t="str">
            <v>MOSALE THIMMANNAHALLI</v>
          </cell>
          <cell r="L1761">
            <v>4</v>
          </cell>
        </row>
        <row r="1762">
          <cell r="E1762" t="str">
            <v>GLTP132</v>
          </cell>
          <cell r="F1762" t="str">
            <v>LT7(A) - Temporary Supply (28 days &amp; above renewal)</v>
          </cell>
          <cell r="G1762" t="str">
            <v>LONG DISS</v>
          </cell>
          <cell r="H1762">
            <v>8</v>
          </cell>
          <cell r="I1762" t="str">
            <v>HH NAGARAJA</v>
          </cell>
          <cell r="J1762" t="str">
            <v>S/O HONNE GOWDA,MANACHANAHALLI</v>
          </cell>
          <cell r="K1762" t="str">
            <v>MANICHANA HALLI MNL</v>
          </cell>
          <cell r="L1762">
            <v>1</v>
          </cell>
        </row>
        <row r="1763">
          <cell r="E1763" t="str">
            <v>GCTP1150</v>
          </cell>
          <cell r="F1763" t="str">
            <v>LT7(A) - Temporary Supply (28 days &amp; above renewal)</v>
          </cell>
          <cell r="G1763" t="str">
            <v>LONG DISS</v>
          </cell>
          <cell r="H1763">
            <v>3</v>
          </cell>
          <cell r="I1763" t="str">
            <v>KRISHNE GOWDA</v>
          </cell>
          <cell r="J1763" t="str">
            <v>S/O SWAMI GOWDA,CHANNAPTNA</v>
          </cell>
          <cell r="K1763" t="str">
            <v>CHANNAPATTANA</v>
          </cell>
          <cell r="L1763">
            <v>1</v>
          </cell>
        </row>
        <row r="1764">
          <cell r="E1764" t="str">
            <v>GCTP1151</v>
          </cell>
          <cell r="F1764" t="str">
            <v>LT7(A) - Temporary Supply (28 days &amp; above renewal)</v>
          </cell>
          <cell r="G1764" t="str">
            <v>LONG DISS</v>
          </cell>
          <cell r="H1764">
            <v>4</v>
          </cell>
          <cell r="I1764" t="str">
            <v>C M MANJE GOWDA</v>
          </cell>
          <cell r="J1764" t="str">
            <v>S/O MALLE GOWDA,BOMMANAYAKANAHALLI</v>
          </cell>
          <cell r="K1764" t="str">
            <v>DEVAMMA LAYOUT, CHANNAPATAN</v>
          </cell>
          <cell r="L1764">
            <v>1</v>
          </cell>
        </row>
        <row r="1765">
          <cell r="E1765" t="str">
            <v>KNTP1154</v>
          </cell>
          <cell r="F1765" t="str">
            <v>LT7(A) - Temporary Supply (28 days &amp; above renewal)</v>
          </cell>
          <cell r="G1765" t="str">
            <v>LONG DISS</v>
          </cell>
          <cell r="H1765">
            <v>8</v>
          </cell>
          <cell r="I1765" t="str">
            <v>GOWRAMMA</v>
          </cell>
          <cell r="J1765" t="str">
            <v>W/O NAGARAJA,KANDALI</v>
          </cell>
          <cell r="K1765" t="str">
            <v>ECHALA HALLI KANDALI</v>
          </cell>
          <cell r="L1765">
            <v>1</v>
          </cell>
        </row>
        <row r="1766">
          <cell r="E1766" t="str">
            <v>GCTP1155</v>
          </cell>
          <cell r="F1766" t="str">
            <v>LT7(A) - Temporary Supply (28 days &amp; above renewal)</v>
          </cell>
          <cell r="G1766" t="str">
            <v>LONG DISS</v>
          </cell>
          <cell r="H1766">
            <v>8</v>
          </cell>
          <cell r="I1766" t="str">
            <v>VENKATESH</v>
          </cell>
          <cell r="J1766" t="str">
            <v>S/O YALAKKI GOWDA,BITTAGOWDANAHALLI</v>
          </cell>
          <cell r="K1766" t="str">
            <v>CHANNAPATTANA</v>
          </cell>
          <cell r="L1766">
            <v>1</v>
          </cell>
        </row>
        <row r="1767">
          <cell r="E1767" t="str">
            <v>GLTP134</v>
          </cell>
          <cell r="F1767" t="str">
            <v>LT7(A) - Temporary Supply (28 days &amp; above renewal)</v>
          </cell>
          <cell r="G1767" t="str">
            <v>LONG DISS</v>
          </cell>
          <cell r="H1767">
            <v>8</v>
          </cell>
          <cell r="I1767" t="str">
            <v>MANJE GOWDA</v>
          </cell>
          <cell r="J1767" t="str">
            <v>S/O LATE RANGE GOWDA,BASAVESHVARA NAGARA</v>
          </cell>
          <cell r="K1767" t="str">
            <v>HOOVINA HALLI KAVALU HKL</v>
          </cell>
          <cell r="L1767">
            <v>1</v>
          </cell>
        </row>
        <row r="1768">
          <cell r="E1768" t="str">
            <v>GLTP133</v>
          </cell>
          <cell r="F1768" t="str">
            <v>LT7(A) - Temporary Supply (28 days &amp; above renewal)</v>
          </cell>
          <cell r="G1768" t="str">
            <v>LONG DISS</v>
          </cell>
          <cell r="H1768">
            <v>5</v>
          </cell>
          <cell r="I1768" t="str">
            <v>H P THEJAVATHI</v>
          </cell>
          <cell r="J1768" t="str">
            <v>W/O KJ VARADARAJU,GUDDENAHALLI</v>
          </cell>
          <cell r="K1768" t="str">
            <v>BELUR ROAD L</v>
          </cell>
          <cell r="L1768">
            <v>1</v>
          </cell>
        </row>
        <row r="1769">
          <cell r="E1769" t="str">
            <v>GRTP68</v>
          </cell>
          <cell r="F1769" t="str">
            <v>LT7(A) - Temporary Supply (28 days &amp; above renewal)</v>
          </cell>
          <cell r="G1769" t="str">
            <v>LONG DISS</v>
          </cell>
          <cell r="H1769">
            <v>15</v>
          </cell>
          <cell r="I1769" t="str">
            <v>RANGA SWAMY</v>
          </cell>
          <cell r="J1769" t="str">
            <v>S/O PAPAIAH,0</v>
          </cell>
          <cell r="K1769" t="str">
            <v>BYADARAHALLI</v>
          </cell>
          <cell r="L1769">
            <v>1</v>
          </cell>
        </row>
        <row r="1770">
          <cell r="E1770" t="str">
            <v>GCTP1156</v>
          </cell>
          <cell r="F1770" t="str">
            <v>LT7(A) - Temporary Supply (28 days &amp; above renewal)</v>
          </cell>
          <cell r="G1770" t="str">
            <v>LONG DISS</v>
          </cell>
          <cell r="H1770">
            <v>8</v>
          </cell>
          <cell r="I1770" t="str">
            <v>N R CHAITHRA</v>
          </cell>
          <cell r="J1770" t="str">
            <v>W/O B S INDRESH,BOMMANAYAKANAHALLI</v>
          </cell>
          <cell r="K1770" t="str">
            <v>K HOSA KOPPALU BHKL</v>
          </cell>
          <cell r="L1770">
            <v>1</v>
          </cell>
        </row>
        <row r="1771">
          <cell r="E1771" t="str">
            <v>GCTP1161</v>
          </cell>
          <cell r="F1771" t="str">
            <v>LT7(A) - Temporary Supply (28 days &amp; above renewal)</v>
          </cell>
          <cell r="G1771" t="str">
            <v>LONG DISS</v>
          </cell>
          <cell r="H1771">
            <v>8</v>
          </cell>
          <cell r="I1771" t="str">
            <v>S B DYAVE GOWDA</v>
          </cell>
          <cell r="J1771" t="str">
            <v>S/O LATE DYAVEGOWDA,CHANNAPATNA</v>
          </cell>
          <cell r="K1771" t="str">
            <v>CHANNAPATTANA</v>
          </cell>
          <cell r="L1771">
            <v>1</v>
          </cell>
        </row>
        <row r="1772">
          <cell r="E1772" t="str">
            <v>GCTP1169</v>
          </cell>
          <cell r="F1772" t="str">
            <v>LT7(A) - Temporary Supply (28 days &amp; above renewal)</v>
          </cell>
          <cell r="G1772" t="str">
            <v>LONG DISS</v>
          </cell>
          <cell r="H1772">
            <v>17</v>
          </cell>
          <cell r="I1772" t="str">
            <v>RAVI</v>
          </cell>
          <cell r="J1772" t="str">
            <v>S/O HONNEGOWDA,BITTAGOWDANAHALLI</v>
          </cell>
          <cell r="K1772" t="str">
            <v>BITTAGOWDANAHALLY</v>
          </cell>
          <cell r="L1772">
            <v>1</v>
          </cell>
        </row>
        <row r="1773">
          <cell r="E1773" t="str">
            <v>GCTP1170</v>
          </cell>
          <cell r="F1773" t="str">
            <v>LT7(A) - Temporary Supply (28 days &amp; above renewal)</v>
          </cell>
          <cell r="G1773" t="str">
            <v>LONG DISS</v>
          </cell>
          <cell r="H1773">
            <v>7</v>
          </cell>
          <cell r="I1773" t="str">
            <v>BORAMMA</v>
          </cell>
          <cell r="J1773" t="str">
            <v>W/O LATE GANGE GOWDA,KOWSHIKA</v>
          </cell>
          <cell r="K1773" t="str">
            <v>PLL NAGARA PLL</v>
          </cell>
          <cell r="L1773">
            <v>1</v>
          </cell>
        </row>
        <row r="1774">
          <cell r="E1774" t="str">
            <v>GCTP1171</v>
          </cell>
          <cell r="F1774" t="str">
            <v>LT7(A) - Temporary Supply (28 days &amp; above renewal)</v>
          </cell>
          <cell r="G1774" t="str">
            <v>LONG DISS</v>
          </cell>
          <cell r="H1774">
            <v>7</v>
          </cell>
          <cell r="I1774" t="str">
            <v>MANJAMMA</v>
          </cell>
          <cell r="J1774" t="str">
            <v>W/O NARAYANAGOWDA,KOWSHIKA</v>
          </cell>
          <cell r="K1774" t="str">
            <v>PLL NAGARA PLL</v>
          </cell>
          <cell r="L1774">
            <v>1</v>
          </cell>
        </row>
        <row r="1775">
          <cell r="E1775" t="str">
            <v>GCTP1178</v>
          </cell>
          <cell r="F1775" t="str">
            <v>LT7(A) - Temporary Supply (28 days &amp; above renewal)</v>
          </cell>
          <cell r="G1775" t="str">
            <v>LONG DISS</v>
          </cell>
          <cell r="H1775">
            <v>8</v>
          </cell>
          <cell r="I1775" t="str">
            <v>K S GIRISHA</v>
          </cell>
          <cell r="J1775" t="str">
            <v>S/O SHAMAIAH,KIADB</v>
          </cell>
          <cell r="K1775" t="str">
            <v>DHANANAYAKANAHALLY</v>
          </cell>
          <cell r="L1775">
            <v>15</v>
          </cell>
        </row>
        <row r="1776">
          <cell r="E1776" t="str">
            <v>GCTP1174</v>
          </cell>
          <cell r="F1776" t="str">
            <v>LT7(A) - Temporary Supply (28 days &amp; above renewal)</v>
          </cell>
          <cell r="G1776" t="str">
            <v>LONG DISS</v>
          </cell>
          <cell r="H1776">
            <v>8</v>
          </cell>
          <cell r="I1776" t="str">
            <v>RUKMINI GROUPS PROP</v>
          </cell>
          <cell r="J1776" t="str">
            <v>MANJE GOWDA,KIADB</v>
          </cell>
          <cell r="K1776" t="str">
            <v>KIADB</v>
          </cell>
          <cell r="L1776">
            <v>3</v>
          </cell>
        </row>
        <row r="1777">
          <cell r="E1777" t="str">
            <v>KKGTP1173</v>
          </cell>
          <cell r="F1777" t="str">
            <v>LT7(A) - Temporary Supply (28 days &amp; above renewal)</v>
          </cell>
          <cell r="G1777" t="str">
            <v>LONG DISS</v>
          </cell>
          <cell r="H1777">
            <v>17</v>
          </cell>
          <cell r="I1777" t="str">
            <v>RUKMINI</v>
          </cell>
          <cell r="J1777" t="str">
            <v>W/O SHIVANNA,KOKKANAGATTA</v>
          </cell>
          <cell r="K1777" t="str">
            <v>KOKKANNA GHATTA</v>
          </cell>
          <cell r="L1777">
            <v>1</v>
          </cell>
        </row>
        <row r="1778">
          <cell r="E1778" t="str">
            <v>GCTP1172</v>
          </cell>
          <cell r="F1778" t="str">
            <v>LT7(A) - Temporary Supply (28 days &amp; above renewal)</v>
          </cell>
          <cell r="G1778" t="str">
            <v>LONG DISS</v>
          </cell>
          <cell r="H1778">
            <v>8</v>
          </cell>
          <cell r="I1778" t="str">
            <v>PANKAJAMMA</v>
          </cell>
          <cell r="J1778" t="str">
            <v>W/O RAJEGOWDA,CHANNAPATNA</v>
          </cell>
          <cell r="K1778" t="str">
            <v>CHANNAPATTANA</v>
          </cell>
          <cell r="L1778">
            <v>1</v>
          </cell>
        </row>
        <row r="1779">
          <cell r="E1779" t="str">
            <v>GCTP1182</v>
          </cell>
          <cell r="F1779" t="str">
            <v>LT7(A) - Temporary Supply (28 days &amp; above renewal)</v>
          </cell>
          <cell r="G1779" t="str">
            <v>LONG DISS</v>
          </cell>
          <cell r="H1779">
            <v>8</v>
          </cell>
          <cell r="I1779" t="str">
            <v>SHILA</v>
          </cell>
          <cell r="J1779" t="str">
            <v>W/O CHANNABASAPPA,DEVAMMA BADAVANE</v>
          </cell>
          <cell r="K1779" t="str">
            <v>K HOSA KOPPALU BHKL</v>
          </cell>
          <cell r="L1779">
            <v>1</v>
          </cell>
        </row>
        <row r="1780">
          <cell r="E1780" t="str">
            <v>GCTP1183</v>
          </cell>
          <cell r="F1780" t="str">
            <v>LT7(A) - Temporary Supply (28 days &amp; above renewal)</v>
          </cell>
          <cell r="G1780" t="str">
            <v>LONG DISS</v>
          </cell>
          <cell r="H1780">
            <v>8</v>
          </cell>
          <cell r="I1780" t="str">
            <v>SUNEETHA</v>
          </cell>
          <cell r="J1780" t="str">
            <v>W/O DARMEGOWDA,CHANNAPATNA. HASSAN</v>
          </cell>
          <cell r="K1780" t="str">
            <v>K HOSA KOPPALU BHKL</v>
          </cell>
          <cell r="L1780">
            <v>1</v>
          </cell>
        </row>
        <row r="1781">
          <cell r="E1781" t="str">
            <v>GCTP1184</v>
          </cell>
          <cell r="F1781" t="str">
            <v>LT7(A) - Temporary Supply (28 days &amp; above renewal)</v>
          </cell>
          <cell r="G1781" t="str">
            <v>LONG DISS</v>
          </cell>
          <cell r="H1781">
            <v>9</v>
          </cell>
          <cell r="I1781" t="str">
            <v>H K VIJAY KUMAR</v>
          </cell>
          <cell r="J1781" t="str">
            <v>S/O KRISHNAPPA,K HOSAKOPPALU, HASSAN</v>
          </cell>
          <cell r="K1781" t="str">
            <v>K HOSA KOPPALU BHKL</v>
          </cell>
          <cell r="L1781">
            <v>1</v>
          </cell>
        </row>
        <row r="1782">
          <cell r="E1782" t="str">
            <v>GCTP1185</v>
          </cell>
          <cell r="F1782" t="str">
            <v>LT7(A) - Temporary Supply (28 days &amp; above renewal)</v>
          </cell>
          <cell r="G1782" t="str">
            <v>LONG DISS</v>
          </cell>
          <cell r="H1782">
            <v>8</v>
          </cell>
          <cell r="I1782" t="str">
            <v>UDASALAMMA TEMPLE</v>
          </cell>
          <cell r="J1782" t="str">
            <v>DEVAMMA BADAVANE,CHANNAPATNA. HASSAN</v>
          </cell>
          <cell r="K1782" t="str">
            <v>CHANNAPATTANA</v>
          </cell>
          <cell r="L1782">
            <v>1</v>
          </cell>
        </row>
        <row r="1783">
          <cell r="E1783" t="str">
            <v>KNTP1186</v>
          </cell>
          <cell r="F1783" t="str">
            <v>LT7(A) - Temporary Supply (28 days &amp; above renewal)</v>
          </cell>
          <cell r="G1783" t="str">
            <v>LONG DISS</v>
          </cell>
          <cell r="H1783">
            <v>8</v>
          </cell>
          <cell r="I1783" t="str">
            <v>E R MALLIKARJUNA</v>
          </cell>
          <cell r="J1783" t="str">
            <v>S/O LATE RANGE GOWDA,ECHALAHALLI</v>
          </cell>
          <cell r="K1783" t="str">
            <v>DEVRAYA PATTNA DPL</v>
          </cell>
          <cell r="L1783">
            <v>1</v>
          </cell>
        </row>
        <row r="1784">
          <cell r="E1784" t="str">
            <v>KNTP1187</v>
          </cell>
          <cell r="F1784" t="str">
            <v>LT7(A) - Temporary Supply (28 days &amp; above renewal)</v>
          </cell>
          <cell r="G1784" t="str">
            <v>LONG DISS</v>
          </cell>
          <cell r="H1784">
            <v>8</v>
          </cell>
          <cell r="I1784" t="str">
            <v>SLV CONCRETE</v>
          </cell>
          <cell r="J1784" t="str">
            <v>RMC PLANT,DEVARAYAPATNA</v>
          </cell>
          <cell r="K1784" t="str">
            <v>DEVRAYA PATTNA DPL</v>
          </cell>
          <cell r="L1784">
            <v>5</v>
          </cell>
        </row>
        <row r="1785">
          <cell r="E1785" t="str">
            <v>GCTP1188</v>
          </cell>
          <cell r="F1785" t="str">
            <v>LT7(A) - Temporary Supply (28 days &amp; above renewal)</v>
          </cell>
          <cell r="G1785" t="str">
            <v>LONG DISS</v>
          </cell>
          <cell r="H1785">
            <v>9</v>
          </cell>
          <cell r="I1785" t="str">
            <v>C K  UMESHA</v>
          </cell>
          <cell r="J1785" t="str">
            <v>S/O KEMPE GOWDA,M HOSAKOPPALU, HASSAN</v>
          </cell>
          <cell r="K1785" t="str">
            <v>CHANNAPATTANA</v>
          </cell>
          <cell r="L1785">
            <v>1</v>
          </cell>
        </row>
        <row r="1786">
          <cell r="E1786" t="str">
            <v>GCTP1189</v>
          </cell>
          <cell r="F1786" t="str">
            <v>LT7(A) - Temporary Supply (28 days &amp; above renewal)</v>
          </cell>
          <cell r="G1786" t="str">
            <v>LONG DISS</v>
          </cell>
          <cell r="H1786">
            <v>7</v>
          </cell>
          <cell r="I1786" t="str">
            <v>RADHA</v>
          </cell>
          <cell r="J1786" t="str">
            <v>W/O MALLESH,SRI RAMANAGARA, KOWSHIKA</v>
          </cell>
          <cell r="K1786" t="str">
            <v>PLL NAGARA PLL</v>
          </cell>
          <cell r="L1786">
            <v>1</v>
          </cell>
        </row>
        <row r="1787">
          <cell r="E1787" t="str">
            <v>GRTP70</v>
          </cell>
          <cell r="F1787" t="str">
            <v>LT7(A) - Temporary Supply (28 days &amp; above renewal)</v>
          </cell>
          <cell r="G1787" t="str">
            <v>LONG DISS</v>
          </cell>
          <cell r="H1787">
            <v>8</v>
          </cell>
          <cell r="I1787" t="str">
            <v>BHAGYA</v>
          </cell>
          <cell r="J1787" t="str">
            <v>W/O GANGADHARA,GORUR</v>
          </cell>
          <cell r="K1787" t="str">
            <v>GORUR</v>
          </cell>
          <cell r="L1787">
            <v>1</v>
          </cell>
        </row>
        <row r="1788">
          <cell r="E1788" t="str">
            <v>GLTP140</v>
          </cell>
          <cell r="F1788" t="str">
            <v>LT7(A) - Temporary Supply (28 days &amp; above renewal)</v>
          </cell>
          <cell r="G1788" t="str">
            <v>LONG DISS</v>
          </cell>
          <cell r="H1788">
            <v>5</v>
          </cell>
          <cell r="I1788" t="str">
            <v>NAGARAJU</v>
          </cell>
          <cell r="J1788" t="str">
            <v>S/O KALAIAH,DEVARAYA PATTANA</v>
          </cell>
          <cell r="K1788" t="str">
            <v>KANDALI WW</v>
          </cell>
          <cell r="L1788">
            <v>1</v>
          </cell>
        </row>
        <row r="1789">
          <cell r="E1789" t="str">
            <v>GCTP1194</v>
          </cell>
          <cell r="F1789" t="str">
            <v>LT7(A) - Temporary Supply (28 days &amp; above renewal)</v>
          </cell>
          <cell r="G1789" t="str">
            <v>LONG DISS</v>
          </cell>
          <cell r="H1789">
            <v>8</v>
          </cell>
          <cell r="I1789" t="str">
            <v>SUDHAKARA</v>
          </cell>
          <cell r="J1789" t="str">
            <v>CSI VICKERS MEMORIAL CHURCH,M HOSAKOPPALU</v>
          </cell>
          <cell r="K1789" t="str">
            <v>CHANNAPATTANA</v>
          </cell>
          <cell r="L1789">
            <v>1</v>
          </cell>
        </row>
        <row r="1790">
          <cell r="E1790" t="str">
            <v>GCTP1196</v>
          </cell>
          <cell r="F1790" t="str">
            <v>LT7(A) - Temporary Supply (28 days &amp; above renewal)</v>
          </cell>
          <cell r="G1790" t="str">
            <v>LONG DISS</v>
          </cell>
          <cell r="H1790">
            <v>8</v>
          </cell>
          <cell r="I1790" t="str">
            <v>G R RANGASWAMY</v>
          </cell>
          <cell r="J1790" t="str">
            <v>S/O RANGE GOWDA,CHANNAPATNA</v>
          </cell>
          <cell r="K1790" t="str">
            <v>DHANANAYAKANAHALLY</v>
          </cell>
          <cell r="L1790">
            <v>1</v>
          </cell>
        </row>
        <row r="1791">
          <cell r="E1791" t="str">
            <v>GRTP71</v>
          </cell>
          <cell r="F1791" t="str">
            <v>LT7(A) - Temporary Supply (28 days &amp; above renewal)</v>
          </cell>
          <cell r="G1791" t="str">
            <v>LONG DISS</v>
          </cell>
          <cell r="H1791">
            <v>3</v>
          </cell>
          <cell r="I1791" t="str">
            <v>AEE KAVERI  NIRAVARI NIGAMA</v>
          </cell>
          <cell r="J1791" t="str">
            <v>HRP GORUR,GORUR</v>
          </cell>
          <cell r="K1791" t="str">
            <v>GORUR WW</v>
          </cell>
          <cell r="L1791">
            <v>0</v>
          </cell>
        </row>
        <row r="1792">
          <cell r="E1792" t="str">
            <v>GCTP1193</v>
          </cell>
          <cell r="F1792" t="str">
            <v>LT7(A) - Temporary Supply (28 days &amp; above renewal)</v>
          </cell>
          <cell r="G1792" t="str">
            <v>LONG DISS</v>
          </cell>
          <cell r="H1792">
            <v>8</v>
          </cell>
          <cell r="I1792" t="str">
            <v>JAYAMMA</v>
          </cell>
          <cell r="J1792" t="str">
            <v>S/O LATE PUTTARAJU,CHANNAPATNA</v>
          </cell>
          <cell r="K1792" t="str">
            <v>K HOSA KOPPALU BHKL</v>
          </cell>
          <cell r="L1792">
            <v>1</v>
          </cell>
        </row>
        <row r="1793">
          <cell r="E1793" t="str">
            <v>GCTP1192</v>
          </cell>
          <cell r="F1793" t="str">
            <v>LT7(A) - Temporary Supply (28 days &amp; above renewal)</v>
          </cell>
          <cell r="G1793" t="str">
            <v>LONG DISS</v>
          </cell>
          <cell r="H1793">
            <v>8</v>
          </cell>
          <cell r="I1793" t="str">
            <v>PRISIDENT</v>
          </cell>
          <cell r="J1793" t="str">
            <v>MALNAD GRANITE,KIADB</v>
          </cell>
          <cell r="K1793" t="str">
            <v>KIADB</v>
          </cell>
          <cell r="L1793">
            <v>1</v>
          </cell>
        </row>
        <row r="1794">
          <cell r="E1794" t="str">
            <v>KKGTP1191</v>
          </cell>
          <cell r="F1794" t="str">
            <v>LT7(A) - Temporary Supply (28 days &amp; above renewal)</v>
          </cell>
          <cell r="G1794" t="str">
            <v>LONG DISS</v>
          </cell>
          <cell r="H1794">
            <v>17</v>
          </cell>
          <cell r="I1794" t="str">
            <v>LALITHAMMA</v>
          </cell>
          <cell r="J1794" t="str">
            <v>W/O N P SWAMY,MARIGUDI KOPPALU</v>
          </cell>
          <cell r="K1794" t="str">
            <v>KOKKANNA GHATTA</v>
          </cell>
          <cell r="L1794">
            <v>1</v>
          </cell>
        </row>
        <row r="1795">
          <cell r="E1795" t="str">
            <v>GCTP1200</v>
          </cell>
          <cell r="F1795" t="str">
            <v>LT7(A) - Temporary Supply (28 days &amp; above renewal)</v>
          </cell>
          <cell r="G1795" t="str">
            <v>LONG DISS</v>
          </cell>
          <cell r="H1795">
            <v>8</v>
          </cell>
          <cell r="I1795" t="str">
            <v>ROOPASHRI B R</v>
          </cell>
          <cell r="J1795" t="str">
            <v>W/O BOJAPPA,BITTAGOWDANAHALLI</v>
          </cell>
          <cell r="K1795" t="str">
            <v>KAUSHIKA</v>
          </cell>
          <cell r="L1795">
            <v>1</v>
          </cell>
        </row>
        <row r="1796">
          <cell r="E1796" t="str">
            <v>GCTP1198</v>
          </cell>
          <cell r="F1796" t="str">
            <v>LT7(A) - Temporary Supply (28 days &amp; above renewal)</v>
          </cell>
          <cell r="G1796" t="str">
            <v>LONG DISS</v>
          </cell>
          <cell r="H1796">
            <v>8</v>
          </cell>
          <cell r="I1796" t="str">
            <v>GOWTHAMA SP</v>
          </cell>
          <cell r="J1796" t="str">
            <v>S/O PARAMESHA,CHANNAPTNA</v>
          </cell>
          <cell r="K1796" t="str">
            <v>CHANNAPATTANA</v>
          </cell>
          <cell r="L1796">
            <v>1</v>
          </cell>
        </row>
        <row r="1797">
          <cell r="E1797" t="str">
            <v>GRTP72</v>
          </cell>
          <cell r="F1797" t="str">
            <v>LT7(A) - Temporary Supply (28 days &amp; above renewal)</v>
          </cell>
          <cell r="G1797" t="str">
            <v>LONG DISS</v>
          </cell>
          <cell r="H1797">
            <v>18</v>
          </cell>
          <cell r="I1797" t="str">
            <v>SWAMY GOWDA</v>
          </cell>
          <cell r="J1797" t="str">
            <v>S/O LATE MANJE GOWDA,DODDABIKANAHALLI</v>
          </cell>
          <cell r="K1797" t="str">
            <v>DODABEEKANAHALLI</v>
          </cell>
          <cell r="L1797">
            <v>1</v>
          </cell>
        </row>
        <row r="1798">
          <cell r="E1798" t="str">
            <v>GCTP1202</v>
          </cell>
          <cell r="F1798" t="str">
            <v>LT7(A) - Temporary Supply (28 days &amp; above renewal)</v>
          </cell>
          <cell r="G1798" t="str">
            <v>LONG DISS</v>
          </cell>
          <cell r="H1798">
            <v>8</v>
          </cell>
          <cell r="I1798" t="str">
            <v>AJAYA M V</v>
          </cell>
          <cell r="J1798" t="str">
            <v>S/OVENKATESH,M HOSAKOPPALU</v>
          </cell>
          <cell r="K1798" t="str">
            <v>CHANNAPATTANA</v>
          </cell>
          <cell r="L1798">
            <v>1</v>
          </cell>
        </row>
        <row r="1799">
          <cell r="E1799" t="str">
            <v>KKGTP1206</v>
          </cell>
          <cell r="F1799" t="str">
            <v>LT7(A) - Temporary Supply (28 days &amp; above renewal)</v>
          </cell>
          <cell r="G1799" t="str">
            <v>LONG DISS</v>
          </cell>
          <cell r="H1799">
            <v>8</v>
          </cell>
          <cell r="I1799" t="str">
            <v>RANGE GOWDA</v>
          </cell>
          <cell r="J1799" t="str">
            <v>S/O KODIGOWDA,KOKKANAGATTA</v>
          </cell>
          <cell r="K1799" t="str">
            <v>KOKKANNA GHATTA</v>
          </cell>
          <cell r="L1799">
            <v>1</v>
          </cell>
        </row>
        <row r="1800">
          <cell r="E1800" t="str">
            <v>GCTP1208</v>
          </cell>
          <cell r="F1800" t="str">
            <v>LT7(A) - Temporary Supply (28 days &amp; above renewal)</v>
          </cell>
          <cell r="G1800" t="str">
            <v>LONG DISS</v>
          </cell>
          <cell r="H1800">
            <v>4</v>
          </cell>
          <cell r="I1800" t="str">
            <v>A L ESHWARA</v>
          </cell>
          <cell r="J1800" t="str">
            <v>S/O LATE LAKKA SHATTI,BOMMANAYAKANAHALLI</v>
          </cell>
          <cell r="K1800" t="str">
            <v>CHANNAPATTANA</v>
          </cell>
          <cell r="L1800">
            <v>1</v>
          </cell>
        </row>
        <row r="1801">
          <cell r="E1801" t="str">
            <v>GCTP1209</v>
          </cell>
          <cell r="F1801" t="str">
            <v>LT7(A) - Temporary Supply (28 days &amp; above renewal)</v>
          </cell>
          <cell r="G1801" t="str">
            <v>LONG DISS</v>
          </cell>
          <cell r="H1801">
            <v>8</v>
          </cell>
          <cell r="I1801" t="str">
            <v>C R NAGARAJU</v>
          </cell>
          <cell r="J1801" t="str">
            <v>M/O LINGAMMA,DYAVAMMA BADAVANE</v>
          </cell>
          <cell r="K1801" t="str">
            <v>DHANANAYAKANAHALLY</v>
          </cell>
          <cell r="L1801">
            <v>1</v>
          </cell>
        </row>
        <row r="1802">
          <cell r="E1802" t="str">
            <v>GCTP1204</v>
          </cell>
          <cell r="F1802" t="str">
            <v>LT7(A) - Temporary Supply (28 days &amp; above renewal)</v>
          </cell>
          <cell r="G1802" t="str">
            <v>LONG DISS</v>
          </cell>
          <cell r="H1802">
            <v>8</v>
          </cell>
          <cell r="I1802" t="str">
            <v>SHEKARA</v>
          </cell>
          <cell r="J1802" t="str">
            <v>S/O SANNA SWAMY,CHANNAPATNA</v>
          </cell>
          <cell r="K1802" t="str">
            <v>K HOSA KOPPALU BHKL</v>
          </cell>
          <cell r="L1802">
            <v>1</v>
          </cell>
        </row>
        <row r="1803">
          <cell r="E1803" t="str">
            <v>GCTP1203</v>
          </cell>
          <cell r="F1803" t="str">
            <v>LT7(A) - Temporary Supply (28 days &amp; above renewal)</v>
          </cell>
          <cell r="G1803" t="str">
            <v>LONG DISS</v>
          </cell>
          <cell r="H1803">
            <v>8</v>
          </cell>
          <cell r="I1803" t="str">
            <v>H M SURESH KUMAR</v>
          </cell>
          <cell r="J1803" t="str">
            <v>S/O H M MALLE GOWDA,CHANNAPATNA</v>
          </cell>
          <cell r="K1803" t="str">
            <v>CHANNAPATTANA</v>
          </cell>
          <cell r="L1803">
            <v>2</v>
          </cell>
        </row>
        <row r="1804">
          <cell r="E1804" t="str">
            <v>GLTP143</v>
          </cell>
          <cell r="F1804" t="str">
            <v>LT7(A) - Temporary Supply (28 days &amp; above renewal)</v>
          </cell>
          <cell r="G1804" t="str">
            <v>LONG DISS</v>
          </cell>
          <cell r="H1804">
            <v>8</v>
          </cell>
          <cell r="I1804" t="str">
            <v>SUJATHA</v>
          </cell>
          <cell r="J1804" t="str">
            <v>W/O H S NARAYANA,CHINENAHALLI</v>
          </cell>
          <cell r="K1804" t="str">
            <v>CHINNAHALLI</v>
          </cell>
          <cell r="L1804">
            <v>2</v>
          </cell>
        </row>
        <row r="1805">
          <cell r="E1805" t="str">
            <v>MHTP65</v>
          </cell>
          <cell r="F1805" t="str">
            <v>LT7(A) - Temporary Supply (28 days &amp; above renewal)</v>
          </cell>
          <cell r="G1805" t="str">
            <v>LONG DISS</v>
          </cell>
          <cell r="H1805">
            <v>11</v>
          </cell>
          <cell r="I1805" t="str">
            <v>THIMAMMA</v>
          </cell>
          <cell r="J1805" t="str">
            <v>W/O MARIYAIAH,GANIGARA HOSAHALLI</v>
          </cell>
          <cell r="K1805" t="str">
            <v>VALLABAI ROAD</v>
          </cell>
          <cell r="L1805">
            <v>1</v>
          </cell>
        </row>
        <row r="1806">
          <cell r="E1806" t="str">
            <v>GCTP1216</v>
          </cell>
          <cell r="F1806" t="str">
            <v>LT7(A) - Temporary Supply (28 days &amp; above renewal)</v>
          </cell>
          <cell r="G1806" t="str">
            <v>LONG DISS</v>
          </cell>
          <cell r="H1806">
            <v>5</v>
          </cell>
          <cell r="I1806" t="str">
            <v>GIRI GOWDA</v>
          </cell>
          <cell r="J1806" t="str">
            <v>S/O RANGE GOWDA,M HOSAKOPPALU</v>
          </cell>
          <cell r="K1806" t="str">
            <v>M HOSA KOPPALU BHKL</v>
          </cell>
          <cell r="L1806">
            <v>1</v>
          </cell>
        </row>
        <row r="1807">
          <cell r="E1807" t="str">
            <v>GCTP1215</v>
          </cell>
          <cell r="F1807" t="str">
            <v>LT7(A) - Temporary Supply (28 days &amp; above renewal)</v>
          </cell>
          <cell r="G1807" t="str">
            <v>LONG DISS</v>
          </cell>
          <cell r="H1807">
            <v>8</v>
          </cell>
          <cell r="I1807" t="str">
            <v>H M SURESH KUMAR</v>
          </cell>
          <cell r="J1807" t="str">
            <v>S/O MALLEGOWDA,CHANNAPATNA</v>
          </cell>
          <cell r="K1807" t="str">
            <v>CHANNAPATTANA</v>
          </cell>
          <cell r="L1807">
            <v>2</v>
          </cell>
        </row>
        <row r="1808">
          <cell r="E1808" t="str">
            <v>GCTP1213</v>
          </cell>
          <cell r="F1808" t="str">
            <v>LT7(A) - Temporary Supply (28 days &amp; above renewal)</v>
          </cell>
          <cell r="G1808" t="str">
            <v>LONG DISS</v>
          </cell>
          <cell r="H1808">
            <v>8</v>
          </cell>
          <cell r="I1808" t="str">
            <v>SUDHARANI</v>
          </cell>
          <cell r="J1808" t="str">
            <v>W/O A V RAMESHA,NAGATHAVALLI</v>
          </cell>
          <cell r="K1808" t="str">
            <v>DHANANAYAKANAHALLY</v>
          </cell>
          <cell r="L1808">
            <v>1</v>
          </cell>
        </row>
        <row r="1809">
          <cell r="E1809" t="str">
            <v>GCTP1227</v>
          </cell>
          <cell r="F1809" t="str">
            <v>LT7(A) - Temporary Supply (28 days &amp; above renewal)</v>
          </cell>
          <cell r="G1809" t="str">
            <v>LONG DISS</v>
          </cell>
          <cell r="H1809">
            <v>8</v>
          </cell>
          <cell r="I1809" t="str">
            <v>CHANDRA MATHI</v>
          </cell>
          <cell r="J1809" t="str">
            <v>W/O BASAVE GOWDA,BITTAGOWDANAHALLI</v>
          </cell>
          <cell r="K1809" t="str">
            <v>CHANNAPATTANA</v>
          </cell>
          <cell r="L1809">
            <v>1</v>
          </cell>
        </row>
        <row r="1810">
          <cell r="E1810" t="str">
            <v>KKGTP1226</v>
          </cell>
          <cell r="F1810" t="str">
            <v>LT7(A) - Temporary Supply (28 days &amp; above renewal)</v>
          </cell>
          <cell r="G1810" t="str">
            <v>LONG DISS</v>
          </cell>
          <cell r="H1810">
            <v>17</v>
          </cell>
          <cell r="I1810" t="str">
            <v>H D DINESH KUMAR</v>
          </cell>
          <cell r="J1810" t="str">
            <v>S/O DYAVAPPA GOWDA,SANKALAPURA</v>
          </cell>
          <cell r="K1810" t="str">
            <v>KOKKANNA GHATTA</v>
          </cell>
          <cell r="L1810">
            <v>1</v>
          </cell>
        </row>
        <row r="1811">
          <cell r="E1811" t="str">
            <v>GCTP1221</v>
          </cell>
          <cell r="F1811" t="str">
            <v>LT7(A) - Temporary Supply (28 days &amp; above renewal)</v>
          </cell>
          <cell r="G1811" t="str">
            <v>LONG DISS</v>
          </cell>
          <cell r="H1811">
            <v>7</v>
          </cell>
          <cell r="I1811" t="str">
            <v>KARISHETTI</v>
          </cell>
          <cell r="J1811" t="str">
            <v>S/O THIMMA SHETTI,KOWSHIKA</v>
          </cell>
          <cell r="K1811" t="str">
            <v>PLL NAGARA PLL</v>
          </cell>
          <cell r="L1811">
            <v>1</v>
          </cell>
        </row>
        <row r="1812">
          <cell r="E1812" t="str">
            <v>GCTP1220</v>
          </cell>
          <cell r="F1812" t="str">
            <v>LT7(A) - Temporary Supply (28 days &amp; above renewal)</v>
          </cell>
          <cell r="G1812" t="str">
            <v>LONG DISS</v>
          </cell>
          <cell r="H1812">
            <v>10</v>
          </cell>
          <cell r="I1812" t="str">
            <v>NAGARAJU</v>
          </cell>
          <cell r="J1812" t="str">
            <v>S/O LATE THIMMAIAH,0</v>
          </cell>
          <cell r="K1812" t="str">
            <v>K HOSA KOPPALU BHKL</v>
          </cell>
          <cell r="L1812">
            <v>1</v>
          </cell>
        </row>
        <row r="1813">
          <cell r="E1813" t="str">
            <v>HNTP1218</v>
          </cell>
          <cell r="F1813" t="str">
            <v>LT7(A) - Temporary Supply (28 days &amp; above renewal)</v>
          </cell>
          <cell r="G1813" t="str">
            <v>LONG DISS</v>
          </cell>
          <cell r="H1813">
            <v>8</v>
          </cell>
          <cell r="I1813" t="str">
            <v>LATHAMANI</v>
          </cell>
          <cell r="J1813" t="str">
            <v>W/O CHANDRASHEKAR,HANUMANTHAPURA</v>
          </cell>
          <cell r="K1813" t="str">
            <v>HANUMANTHA PURA HNL</v>
          </cell>
          <cell r="L1813">
            <v>1</v>
          </cell>
        </row>
        <row r="1814">
          <cell r="E1814" t="str">
            <v>GCTP1224</v>
          </cell>
          <cell r="F1814" t="str">
            <v>LT7(A) - Temporary Supply (28 days &amp; above renewal)</v>
          </cell>
          <cell r="G1814" t="str">
            <v>LONG DISS</v>
          </cell>
          <cell r="H1814">
            <v>8</v>
          </cell>
          <cell r="I1814" t="str">
            <v>JAGANATHA H</v>
          </cell>
          <cell r="J1814" t="str">
            <v>S/O HAUMANTHE GOWDA,M HOSAKOPPALU</v>
          </cell>
          <cell r="K1814" t="str">
            <v>K HOSA KOPPALU BHKL</v>
          </cell>
          <cell r="L1814">
            <v>1</v>
          </cell>
        </row>
        <row r="1815">
          <cell r="E1815" t="str">
            <v>GLTP147</v>
          </cell>
          <cell r="F1815" t="str">
            <v>LT7(A) - Temporary Supply (28 days &amp; above renewal)</v>
          </cell>
          <cell r="G1815" t="str">
            <v>LONG DISS</v>
          </cell>
          <cell r="H1815">
            <v>11</v>
          </cell>
          <cell r="I1815" t="str">
            <v>G S ANANDA</v>
          </cell>
          <cell r="J1815" t="str">
            <v>S/O G R SHRINIVASAIAH,HOOVINAHALLI KAVALU</v>
          </cell>
          <cell r="K1815" t="str">
            <v>HOSURU</v>
          </cell>
          <cell r="L1815">
            <v>1</v>
          </cell>
        </row>
        <row r="1816">
          <cell r="E1816" t="str">
            <v>GLTP148</v>
          </cell>
          <cell r="F1816" t="str">
            <v>LT7(A) - Temporary Supply (28 days &amp; above renewal)</v>
          </cell>
          <cell r="G1816" t="str">
            <v>LONG DISS</v>
          </cell>
          <cell r="H1816">
            <v>9</v>
          </cell>
          <cell r="I1816" t="str">
            <v>JAYARAM</v>
          </cell>
          <cell r="J1816" t="str">
            <v>S/O SUBBE GOWDA,AREKAL HOSAHALLI</v>
          </cell>
          <cell r="K1816" t="str">
            <v>AREKAL HOSA HALLI AKHL</v>
          </cell>
          <cell r="L1816">
            <v>1</v>
          </cell>
        </row>
        <row r="1817">
          <cell r="E1817" t="str">
            <v>GCTP1234</v>
          </cell>
          <cell r="F1817" t="str">
            <v>LT7(A) - Temporary Supply (28 days &amp; above renewal)</v>
          </cell>
          <cell r="G1817" t="str">
            <v>LONG DISS</v>
          </cell>
          <cell r="H1817">
            <v>17</v>
          </cell>
          <cell r="I1817" t="str">
            <v>M T GOVINDA RAJU</v>
          </cell>
          <cell r="J1817" t="str">
            <v>S/O LATE THIMMEGOWDA,BETTAGOWDANAHALLI</v>
          </cell>
          <cell r="K1817" t="str">
            <v>HULLENAHALLY</v>
          </cell>
          <cell r="L1817">
            <v>1</v>
          </cell>
        </row>
        <row r="1818">
          <cell r="E1818" t="str">
            <v>MHTP66</v>
          </cell>
          <cell r="F1818" t="str">
            <v>LT7(A) - Temporary Supply (28 days &amp; above renewal)</v>
          </cell>
          <cell r="G1818" t="str">
            <v>LONG DISS</v>
          </cell>
          <cell r="H1818">
            <v>3</v>
          </cell>
          <cell r="I1818" t="str">
            <v>P BHASKAR</v>
          </cell>
          <cell r="J1818" t="str">
            <v>R P PROJECTS,M H HALLI</v>
          </cell>
          <cell r="K1818" t="str">
            <v>MOSALE HOSA HALLI MHL</v>
          </cell>
          <cell r="L1818">
            <v>15</v>
          </cell>
        </row>
        <row r="1819">
          <cell r="E1819" t="str">
            <v>GLTP149</v>
          </cell>
          <cell r="F1819" t="str">
            <v>LT7(A) - Temporary Supply (28 days &amp; above renewal)</v>
          </cell>
          <cell r="G1819" t="str">
            <v>LONG DISS</v>
          </cell>
          <cell r="H1819">
            <v>8</v>
          </cell>
          <cell r="I1819" t="str">
            <v>M T THIMME GOWDA</v>
          </cell>
          <cell r="J1819" t="str">
            <v>S/O K THIMME GOWDA,MANACHANAHALLI</v>
          </cell>
          <cell r="K1819" t="str">
            <v>UDHUR URL</v>
          </cell>
          <cell r="L1819">
            <v>2</v>
          </cell>
        </row>
        <row r="1820">
          <cell r="E1820" t="str">
            <v>GCTP1239</v>
          </cell>
          <cell r="F1820" t="str">
            <v>LT7(A) - Temporary Supply (28 days &amp; above renewal)</v>
          </cell>
          <cell r="G1820" t="str">
            <v>LONG DISS</v>
          </cell>
          <cell r="H1820">
            <v>17</v>
          </cell>
          <cell r="I1820" t="str">
            <v>KUMARA</v>
          </cell>
          <cell r="J1820" t="str">
            <v>S/O NANJEGOWDA,SANKLAPURA, HN PURA ROAD HASSAN</v>
          </cell>
          <cell r="K1820" t="str">
            <v>BITTAGOWDANAHALLY</v>
          </cell>
          <cell r="L1820">
            <v>1</v>
          </cell>
        </row>
        <row r="1821">
          <cell r="E1821" t="str">
            <v>GLTP150</v>
          </cell>
          <cell r="F1821" t="str">
            <v>LT7(A) - Temporary Supply (28 days &amp; above renewal)</v>
          </cell>
          <cell r="G1821" t="str">
            <v>LONG DISS</v>
          </cell>
          <cell r="H1821">
            <v>8</v>
          </cell>
          <cell r="I1821" t="str">
            <v>PRASANNA</v>
          </cell>
          <cell r="J1821" t="str">
            <v>S/O THIMMEGOWDA,MANACHANAHALLI</v>
          </cell>
          <cell r="K1821" t="str">
            <v>MANICHANA HALLI MNL</v>
          </cell>
          <cell r="L1821">
            <v>1</v>
          </cell>
        </row>
        <row r="1822">
          <cell r="E1822" t="str">
            <v>GCTP1238</v>
          </cell>
          <cell r="F1822" t="str">
            <v>LT7(A) - Temporary Supply (28 days &amp; above renewal)</v>
          </cell>
          <cell r="G1822" t="str">
            <v>LONG DISS</v>
          </cell>
          <cell r="H1822">
            <v>4</v>
          </cell>
          <cell r="I1822" t="str">
            <v>N H VENKATESH</v>
          </cell>
          <cell r="J1822" t="str">
            <v>S/O HANUMEGOWDA,BOMMANAYAKANAHALLY, HASSAN</v>
          </cell>
          <cell r="K1822" t="str">
            <v>BOMMANAYAKANA HALLI BHKL</v>
          </cell>
          <cell r="L1822">
            <v>1</v>
          </cell>
        </row>
        <row r="1823">
          <cell r="E1823" t="str">
            <v>GCTP1237</v>
          </cell>
          <cell r="F1823" t="str">
            <v>LT7(A) - Temporary Supply (28 days &amp; above renewal)</v>
          </cell>
          <cell r="G1823" t="str">
            <v>LONG DISS</v>
          </cell>
          <cell r="H1823">
            <v>8</v>
          </cell>
          <cell r="I1823" t="str">
            <v>GAYITHRI</v>
          </cell>
          <cell r="J1823" t="str">
            <v>W/O RAVI,K HOSAKOPPALU, HASSAN</v>
          </cell>
          <cell r="K1823" t="str">
            <v>K HOSA KOPPALU BHKL</v>
          </cell>
          <cell r="L1823">
            <v>1</v>
          </cell>
        </row>
        <row r="1824">
          <cell r="E1824" t="str">
            <v>KKGTP1242</v>
          </cell>
          <cell r="F1824" t="str">
            <v>LT7(A) - Temporary Supply (28 days &amp; above renewal)</v>
          </cell>
          <cell r="G1824" t="str">
            <v>LONG DISS</v>
          </cell>
          <cell r="H1824">
            <v>8</v>
          </cell>
          <cell r="I1824" t="str">
            <v>S K SOMASHEKAR</v>
          </cell>
          <cell r="J1824" t="str">
            <v>S/O  KARIGOWDA,THATTKERE</v>
          </cell>
          <cell r="K1824" t="str">
            <v>KOKKANNA GHATTA</v>
          </cell>
          <cell r="L1824">
            <v>1</v>
          </cell>
        </row>
        <row r="1825">
          <cell r="E1825" t="str">
            <v>GCTP1243</v>
          </cell>
          <cell r="F1825" t="str">
            <v>LT7(A) - Temporary Supply (28 days &amp; above renewal)</v>
          </cell>
          <cell r="G1825" t="str">
            <v>LONG DISS</v>
          </cell>
          <cell r="H1825">
            <v>5</v>
          </cell>
          <cell r="I1825" t="str">
            <v>PUTTASWAMYGOWDA</v>
          </cell>
          <cell r="J1825" t="str">
            <v>S/O DYAVGOWDA,SAMUDRAVALLY</v>
          </cell>
          <cell r="K1825" t="str">
            <v>M HOSA KOPPALU BHKL</v>
          </cell>
          <cell r="L1825">
            <v>1</v>
          </cell>
        </row>
        <row r="1826">
          <cell r="E1826" t="str">
            <v>GCTP1244</v>
          </cell>
          <cell r="F1826" t="str">
            <v>LT7(A) - Temporary Supply (28 days &amp; above renewal)</v>
          </cell>
          <cell r="G1826" t="str">
            <v>LONG DISS</v>
          </cell>
          <cell r="H1826">
            <v>5</v>
          </cell>
          <cell r="I1826" t="str">
            <v>N C YOGESH</v>
          </cell>
          <cell r="J1826" t="str">
            <v>S/O CHANNEGOWDA,NAGATHVALLY</v>
          </cell>
          <cell r="K1826" t="str">
            <v>M HOSA KOPPALU BHKL</v>
          </cell>
          <cell r="L1826">
            <v>1</v>
          </cell>
        </row>
        <row r="1827">
          <cell r="E1827" t="str">
            <v>GLTP157</v>
          </cell>
          <cell r="F1827" t="str">
            <v>LT7(A) - Temporary Supply (28 days &amp; above renewal)</v>
          </cell>
          <cell r="G1827" t="str">
            <v>LONG DISS</v>
          </cell>
          <cell r="H1827">
            <v>8</v>
          </cell>
          <cell r="I1827" t="str">
            <v>R KUMAR</v>
          </cell>
          <cell r="J1827" t="str">
            <v>LATE RANGAPPA,MANICHANAHALLY</v>
          </cell>
          <cell r="K1827" t="str">
            <v>MANICHANA HALLI MNL</v>
          </cell>
          <cell r="L1827">
            <v>1</v>
          </cell>
        </row>
        <row r="1828">
          <cell r="E1828" t="str">
            <v>DMTP1247</v>
          </cell>
          <cell r="F1828" t="str">
            <v>LT7(A) - Temporary Supply (28 days &amp; above renewal)</v>
          </cell>
          <cell r="G1828" t="str">
            <v>LONG DISS</v>
          </cell>
          <cell r="H1828">
            <v>8</v>
          </cell>
          <cell r="I1828" t="str">
            <v>SHIVAPPA</v>
          </cell>
          <cell r="J1828" t="str">
            <v>S/O NINGAPPA SHETTY,DODDAMANDIGANAHALLY, HASSAN</v>
          </cell>
          <cell r="K1828" t="str">
            <v>DODDAMANDIGANAHALLI L</v>
          </cell>
          <cell r="L1828">
            <v>1</v>
          </cell>
        </row>
        <row r="1829">
          <cell r="E1829" t="str">
            <v>GCTP1250</v>
          </cell>
          <cell r="F1829" t="str">
            <v>LT7(A) - Temporary Supply (28 days &amp; above renewal)</v>
          </cell>
          <cell r="G1829" t="str">
            <v>LONG DISS</v>
          </cell>
          <cell r="H1829">
            <v>8</v>
          </cell>
          <cell r="I1829" t="str">
            <v>M C SHANTHAMMA</v>
          </cell>
          <cell r="J1829" t="str">
            <v>W/O LT THIMMEGOWDA,M HOSAKOPPALU, HASSAN</v>
          </cell>
          <cell r="K1829" t="str">
            <v>K HOSA KOPPALU BHKL</v>
          </cell>
          <cell r="L1829">
            <v>1</v>
          </cell>
        </row>
        <row r="1830">
          <cell r="E1830" t="str">
            <v>HVTP1251</v>
          </cell>
          <cell r="F1830" t="str">
            <v>LT7(A) - Temporary Supply (28 days &amp; above renewal)</v>
          </cell>
          <cell r="G1830" t="str">
            <v>LONG DISS</v>
          </cell>
          <cell r="H1830">
            <v>8</v>
          </cell>
          <cell r="I1830" t="str">
            <v>H B KRISHNEGOWDA</v>
          </cell>
          <cell r="J1830" t="str">
            <v>S/O LT BETTEGOWDA,CHIKKAMANDIGANAHALLY</v>
          </cell>
          <cell r="K1830" t="str">
            <v>DODDAMANDIGANAHALLI L</v>
          </cell>
          <cell r="L1830">
            <v>1</v>
          </cell>
        </row>
        <row r="1831">
          <cell r="E1831" t="str">
            <v>HNTP1252</v>
          </cell>
          <cell r="F1831" t="str">
            <v>LT7(A) - Temporary Supply (28 days &amp; above renewal)</v>
          </cell>
          <cell r="G1831" t="str">
            <v>LONG DISS</v>
          </cell>
          <cell r="H1831">
            <v>8</v>
          </cell>
          <cell r="I1831" t="str">
            <v xml:space="preserve">M RAVI </v>
          </cell>
          <cell r="J1831" t="str">
            <v>S/O MANJEGOWDA,HANUMANTHA PURA</v>
          </cell>
          <cell r="K1831" t="str">
            <v>HANUMANTHA PURA HNL</v>
          </cell>
          <cell r="L1831">
            <v>4</v>
          </cell>
        </row>
        <row r="1832">
          <cell r="E1832" t="str">
            <v>GCTP1253</v>
          </cell>
          <cell r="F1832" t="str">
            <v>LT7(A) - Temporary Supply (28 days &amp; above renewal)</v>
          </cell>
          <cell r="G1832" t="str">
            <v>LONG DISS</v>
          </cell>
          <cell r="H1832">
            <v>8</v>
          </cell>
          <cell r="I1832" t="str">
            <v>ASHOKA KUMAR</v>
          </cell>
          <cell r="J1832" t="str">
            <v>S/ORADHESHYAMA DEEKSHID,SANKLAPURA, HN PURA ROAD HASSAN</v>
          </cell>
          <cell r="K1832" t="str">
            <v>M HOSA KOPPALU BHKL</v>
          </cell>
          <cell r="L1832">
            <v>1</v>
          </cell>
        </row>
        <row r="1833">
          <cell r="E1833" t="str">
            <v>GLTP156</v>
          </cell>
          <cell r="F1833" t="str">
            <v>LT7(A) - Temporary Supply (28 days &amp; above renewal)</v>
          </cell>
          <cell r="G1833" t="str">
            <v>LONG DISS</v>
          </cell>
          <cell r="H1833">
            <v>8</v>
          </cell>
          <cell r="I1833" t="str">
            <v>KALAVATHI</v>
          </cell>
          <cell r="J1833" t="str">
            <v>W/O KUMAR,MANACHANAHALLY, BELUR ROAD</v>
          </cell>
          <cell r="K1833" t="str">
            <v>MANACHANAHALLY</v>
          </cell>
          <cell r="L1833">
            <v>1</v>
          </cell>
        </row>
        <row r="1834">
          <cell r="E1834" t="str">
            <v>GCTP1255</v>
          </cell>
          <cell r="F1834" t="str">
            <v>LT7(A) - Temporary Supply (28 days &amp; above renewal)</v>
          </cell>
          <cell r="G1834" t="str">
            <v>LONG DISS</v>
          </cell>
          <cell r="H1834">
            <v>17</v>
          </cell>
          <cell r="I1834" t="str">
            <v>B R MALLIKARJUNA</v>
          </cell>
          <cell r="J1834" t="str">
            <v>S/O B C RAME GOWDA,HULLENAHALLI</v>
          </cell>
          <cell r="K1834" t="str">
            <v>BITTAGOWDANAHALLY</v>
          </cell>
          <cell r="L1834">
            <v>1</v>
          </cell>
        </row>
        <row r="1835">
          <cell r="E1835" t="str">
            <v>GCTP1254</v>
          </cell>
          <cell r="F1835" t="str">
            <v>LT7(A) - Temporary Supply (28 days &amp; above renewal)</v>
          </cell>
          <cell r="G1835" t="str">
            <v>LONG DISS</v>
          </cell>
          <cell r="H1835">
            <v>8</v>
          </cell>
          <cell r="I1835" t="str">
            <v>H D SUDEEP</v>
          </cell>
          <cell r="J1835" t="str">
            <v>S/O HT DHARMAPPA,CHANNAPATNA</v>
          </cell>
          <cell r="K1835" t="str">
            <v>DHANANAYAKANAHALLY</v>
          </cell>
          <cell r="L1835">
            <v>3</v>
          </cell>
        </row>
        <row r="1836">
          <cell r="E1836" t="str">
            <v>GCTP1258</v>
          </cell>
          <cell r="F1836" t="str">
            <v>LT7(A) - Temporary Supply (28 days &amp; above renewal)</v>
          </cell>
          <cell r="G1836" t="str">
            <v>LONG DISS</v>
          </cell>
          <cell r="H1836">
            <v>8</v>
          </cell>
          <cell r="I1836" t="str">
            <v>H PAPE GOWDA</v>
          </cell>
          <cell r="J1836" t="str">
            <v>S/O LATE HANUMANTHE GOWDA,NAGATHAVALLI</v>
          </cell>
          <cell r="K1836" t="str">
            <v>CHANNAPATTANA</v>
          </cell>
          <cell r="L1836">
            <v>1</v>
          </cell>
        </row>
        <row r="1837">
          <cell r="E1837" t="str">
            <v>GCTP1265</v>
          </cell>
          <cell r="F1837" t="str">
            <v>LT7(A) - Temporary Supply (28 days &amp; above renewal)</v>
          </cell>
          <cell r="G1837" t="str">
            <v>LONG DISS</v>
          </cell>
          <cell r="H1837">
            <v>17</v>
          </cell>
          <cell r="I1837" t="str">
            <v>DEVARAJERGOWDA</v>
          </cell>
          <cell r="J1837" t="str">
            <v>U/O MR DEVARAJU,HULLENAHALLY, BITTAGOWDANAHALLY</v>
          </cell>
          <cell r="K1837" t="str">
            <v>BITTAGOWDANAHALLY</v>
          </cell>
          <cell r="L1837">
            <v>1</v>
          </cell>
        </row>
        <row r="1838">
          <cell r="E1838" t="str">
            <v>GCTP1264</v>
          </cell>
          <cell r="F1838" t="str">
            <v>LT7(A) - Temporary Supply (28 days &amp; above renewal)</v>
          </cell>
          <cell r="G1838" t="str">
            <v>LONG DISS</v>
          </cell>
          <cell r="H1838">
            <v>8</v>
          </cell>
          <cell r="I1838" t="str">
            <v>GANGAMMA</v>
          </cell>
          <cell r="J1838" t="str">
            <v>W/O MANJEGOWDA,CHANNAPATNA. HASSAN</v>
          </cell>
          <cell r="K1838" t="str">
            <v>K HOSA KOPPALU BHKL</v>
          </cell>
          <cell r="L1838">
            <v>1</v>
          </cell>
        </row>
        <row r="1839">
          <cell r="E1839" t="str">
            <v>KKGTP1261</v>
          </cell>
          <cell r="F1839" t="str">
            <v>LT7(A) - Temporary Supply (28 days &amp; above renewal)</v>
          </cell>
          <cell r="G1839" t="str">
            <v>LONG DISS</v>
          </cell>
          <cell r="H1839">
            <v>8</v>
          </cell>
          <cell r="I1839" t="str">
            <v>MANJULA</v>
          </cell>
          <cell r="J1839" t="str">
            <v>W/O THIMMARAYI GOWDA,SINGAPATNA</v>
          </cell>
          <cell r="K1839" t="str">
            <v>KOKKANNA GHATTA</v>
          </cell>
          <cell r="L1839">
            <v>1</v>
          </cell>
        </row>
        <row r="1840">
          <cell r="E1840" t="str">
            <v>GCTP1269</v>
          </cell>
          <cell r="F1840" t="str">
            <v>LT7(A) - Temporary Supply (28 days &amp; above renewal)</v>
          </cell>
          <cell r="G1840" t="str">
            <v>LONG DISS</v>
          </cell>
          <cell r="H1840">
            <v>4</v>
          </cell>
          <cell r="I1840" t="str">
            <v>RAMAKRISHNA</v>
          </cell>
          <cell r="J1840" t="str">
            <v>S/O HANUME GOWDA,BOMMANAYAKANAHALLI</v>
          </cell>
          <cell r="K1840" t="str">
            <v>DEVAMMA LAYOUT, CHANNAPATAN</v>
          </cell>
          <cell r="L1840">
            <v>1</v>
          </cell>
        </row>
        <row r="1841">
          <cell r="E1841" t="str">
            <v>GLTP154</v>
          </cell>
          <cell r="F1841" t="str">
            <v>LT7(A) - Temporary Supply (28 days &amp; above renewal)</v>
          </cell>
          <cell r="G1841" t="str">
            <v>LONG DISS</v>
          </cell>
          <cell r="H1841">
            <v>8</v>
          </cell>
          <cell r="I1841" t="str">
            <v>NAGARAJU</v>
          </cell>
          <cell r="J1841" t="str">
            <v>S/O HONNE GOWDA,MANACHANAHALLI</v>
          </cell>
          <cell r="K1841" t="str">
            <v>HOOVINA HALLI KAVALU HKL</v>
          </cell>
          <cell r="L1841">
            <v>1</v>
          </cell>
        </row>
        <row r="1842">
          <cell r="E1842" t="str">
            <v>GCTP1270</v>
          </cell>
          <cell r="F1842" t="str">
            <v>LT7(A) - Temporary Supply (28 days &amp; above renewal)</v>
          </cell>
          <cell r="G1842" t="str">
            <v>LONG DISS</v>
          </cell>
          <cell r="H1842">
            <v>8</v>
          </cell>
          <cell r="I1842" t="str">
            <v>SHARATH CHANDRA KUMAR</v>
          </cell>
          <cell r="J1842" t="str">
            <v>PLOT NO 245 AND560-EKIADB INDUSTRIES GROWTH CENTER,0</v>
          </cell>
          <cell r="K1842" t="str">
            <v>KIADB</v>
          </cell>
          <cell r="L1842">
            <v>3</v>
          </cell>
        </row>
        <row r="1843">
          <cell r="E1843" t="str">
            <v>GCTP1271</v>
          </cell>
          <cell r="F1843" t="str">
            <v>LT7(A) - Temporary Supply (28 days &amp; above renewal)</v>
          </cell>
          <cell r="G1843" t="str">
            <v>LONG DISS</v>
          </cell>
          <cell r="H1843">
            <v>8</v>
          </cell>
          <cell r="I1843" t="str">
            <v>GOWRAMMA</v>
          </cell>
          <cell r="J1843" t="str">
            <v>W/O RAJACHARI,BITTAGOWDANAHALLI</v>
          </cell>
          <cell r="K1843" t="str">
            <v>CHANNAPATTANA</v>
          </cell>
          <cell r="L1843">
            <v>1</v>
          </cell>
        </row>
        <row r="1844">
          <cell r="E1844" t="str">
            <v>GCTP1273</v>
          </cell>
          <cell r="F1844" t="str">
            <v>LT7(A) - Temporary Supply (28 days &amp; above renewal)</v>
          </cell>
          <cell r="G1844" t="str">
            <v>LONG DISS</v>
          </cell>
          <cell r="H1844">
            <v>8</v>
          </cell>
          <cell r="I1844" t="str">
            <v>K T CHANDRASHEKAR</v>
          </cell>
          <cell r="J1844" t="str">
            <v>S/O  THIMME GOWDA,CHANNAPATNA</v>
          </cell>
          <cell r="K1844" t="str">
            <v>KAUSHIKA</v>
          </cell>
          <cell r="L1844">
            <v>1</v>
          </cell>
        </row>
        <row r="1845">
          <cell r="E1845" t="str">
            <v>GCTP1283</v>
          </cell>
          <cell r="F1845" t="str">
            <v>LT7(A) - Temporary Supply (28 days &amp; above renewal)</v>
          </cell>
          <cell r="G1845" t="str">
            <v>LONG DISS</v>
          </cell>
          <cell r="H1845">
            <v>17</v>
          </cell>
          <cell r="I1845" t="str">
            <v>N KUMARA</v>
          </cell>
          <cell r="J1845" t="str">
            <v>S/O NANJE GOWGA,SANKALAPURA</v>
          </cell>
          <cell r="K1845" t="str">
            <v>BITTAGOWDANAHALLY</v>
          </cell>
          <cell r="L1845">
            <v>1</v>
          </cell>
        </row>
        <row r="1846">
          <cell r="E1846" t="str">
            <v>GCTP1284</v>
          </cell>
          <cell r="F1846" t="str">
            <v>LT7(A) - Temporary Supply (28 days &amp; above renewal)</v>
          </cell>
          <cell r="G1846" t="str">
            <v>LONG DISS</v>
          </cell>
          <cell r="H1846">
            <v>8</v>
          </cell>
          <cell r="I1846" t="str">
            <v>SAROJA</v>
          </cell>
          <cell r="J1846" t="str">
            <v>W/O RAJACHARI,SAMUDRAVALLI</v>
          </cell>
          <cell r="K1846" t="str">
            <v>KAUSHIKA</v>
          </cell>
          <cell r="L1846">
            <v>1</v>
          </cell>
        </row>
        <row r="1847">
          <cell r="E1847" t="str">
            <v>GCTP1274</v>
          </cell>
          <cell r="F1847" t="str">
            <v>LT7(A) - Temporary Supply (28 days &amp; above renewal)</v>
          </cell>
          <cell r="G1847" t="str">
            <v>LONG DISS</v>
          </cell>
          <cell r="H1847">
            <v>8</v>
          </cell>
          <cell r="I1847" t="str">
            <v>MANJULA</v>
          </cell>
          <cell r="J1847" t="str">
            <v>W/O LATE GIRIYAPPA,SAMUDRAVALLI</v>
          </cell>
          <cell r="K1847" t="str">
            <v>K HOSA KOPPALU BHKL</v>
          </cell>
          <cell r="L1847">
            <v>1</v>
          </cell>
        </row>
        <row r="1848">
          <cell r="E1848" t="str">
            <v>GCTP1276</v>
          </cell>
          <cell r="F1848" t="str">
            <v>LT7(A) - Temporary Supply (28 days &amp; above renewal)</v>
          </cell>
          <cell r="G1848" t="str">
            <v>LONG DISS</v>
          </cell>
          <cell r="H1848">
            <v>8</v>
          </cell>
          <cell r="I1848" t="str">
            <v xml:space="preserve">USHA GANESHA </v>
          </cell>
          <cell r="J1848" t="str">
            <v>W/O GANESH,CHANNAPATNA</v>
          </cell>
          <cell r="K1848" t="str">
            <v>K HOSA KOPPALU BHKL</v>
          </cell>
          <cell r="L1848">
            <v>2</v>
          </cell>
        </row>
        <row r="1849">
          <cell r="E1849" t="str">
            <v>GCTP1277</v>
          </cell>
          <cell r="F1849" t="str">
            <v>LT7(A) - Temporary Supply (28 days &amp; above renewal)</v>
          </cell>
          <cell r="G1849" t="str">
            <v>LONG DISS</v>
          </cell>
          <cell r="H1849">
            <v>8</v>
          </cell>
          <cell r="I1849" t="str">
            <v>H B SATISHA</v>
          </cell>
          <cell r="J1849" t="str">
            <v>S/O BORE GOWDA,CHANNAPATNA</v>
          </cell>
          <cell r="K1849" t="str">
            <v>KAUSHIKA</v>
          </cell>
          <cell r="L1849">
            <v>1</v>
          </cell>
        </row>
        <row r="1850">
          <cell r="E1850" t="str">
            <v>GCTP1279</v>
          </cell>
          <cell r="F1850" t="str">
            <v>LT7(A) - Temporary Supply (28 days &amp; above renewal)</v>
          </cell>
          <cell r="G1850" t="str">
            <v>LONG DISS</v>
          </cell>
          <cell r="H1850">
            <v>6</v>
          </cell>
          <cell r="I1850" t="str">
            <v>P ESTHER SUKANYA</v>
          </cell>
          <cell r="J1850" t="str">
            <v>W/O  PAL RAJU,SANKALAPURA</v>
          </cell>
          <cell r="K1850" t="str">
            <v>M HOSA KOPPALU BHKL</v>
          </cell>
          <cell r="L1850">
            <v>3</v>
          </cell>
        </row>
        <row r="1851">
          <cell r="E1851" t="str">
            <v>HVTP1281</v>
          </cell>
          <cell r="F1851" t="str">
            <v>LT7(A) - Temporary Supply (28 days &amp; above renewal)</v>
          </cell>
          <cell r="G1851" t="str">
            <v>LONG DISS</v>
          </cell>
          <cell r="H1851">
            <v>8</v>
          </cell>
          <cell r="I1851" t="str">
            <v>ASHMA KHANAM</v>
          </cell>
          <cell r="J1851" t="str">
            <v>W/O SYED TAZEEM,CHIKKA MANDIGANAHALLI</v>
          </cell>
          <cell r="K1851" t="str">
            <v>NINGEGOWDANA KOPALU L</v>
          </cell>
          <cell r="L1851">
            <v>1</v>
          </cell>
        </row>
        <row r="1852">
          <cell r="E1852" t="str">
            <v>GRTP75</v>
          </cell>
          <cell r="F1852" t="str">
            <v>LT7(A) - Temporary Supply (28 days &amp; above renewal)</v>
          </cell>
          <cell r="G1852" t="str">
            <v>LONG DISS</v>
          </cell>
          <cell r="H1852">
            <v>8</v>
          </cell>
          <cell r="I1852" t="str">
            <v xml:space="preserve">RAMESHA G K  </v>
          </cell>
          <cell r="J1852" t="str">
            <v>S/O G N KRISHNE GOWDA,GORUR</v>
          </cell>
          <cell r="K1852" t="str">
            <v>GORUR</v>
          </cell>
          <cell r="L1852">
            <v>1</v>
          </cell>
        </row>
        <row r="1853">
          <cell r="E1853" t="str">
            <v>GLTP161</v>
          </cell>
          <cell r="F1853" t="str">
            <v>LT7(A) - Temporary Supply (28 days &amp; above renewal)</v>
          </cell>
          <cell r="G1853" t="str">
            <v>LONG DISS</v>
          </cell>
          <cell r="H1853">
            <v>3</v>
          </cell>
          <cell r="I1853" t="str">
            <v>ERAMMA</v>
          </cell>
          <cell r="J1853" t="str">
            <v>W/O LATE NANJAIAH,IBBANNE</v>
          </cell>
          <cell r="K1853" t="str">
            <v>IDHNI</v>
          </cell>
          <cell r="L1853">
            <v>1</v>
          </cell>
        </row>
        <row r="1854">
          <cell r="E1854" t="str">
            <v>GLTP163</v>
          </cell>
          <cell r="F1854" t="str">
            <v>LT7(A) - Temporary Supply (28 days &amp; above renewal)</v>
          </cell>
          <cell r="G1854" t="str">
            <v>LONG DISS</v>
          </cell>
          <cell r="H1854">
            <v>5</v>
          </cell>
          <cell r="I1854" t="str">
            <v>M D INDRESH S/O M S DHARMAPPA</v>
          </cell>
          <cell r="J1854" t="str">
            <v>ASHOKNAGARA HASSAN,0</v>
          </cell>
          <cell r="K1854" t="str">
            <v>BASAVESHWARA NAGAR</v>
          </cell>
          <cell r="L1854">
            <v>1</v>
          </cell>
        </row>
        <row r="1855">
          <cell r="E1855" t="str">
            <v>MHTP68</v>
          </cell>
          <cell r="F1855" t="str">
            <v>LT7(A) - Temporary Supply (28 days &amp; above renewal)</v>
          </cell>
          <cell r="G1855" t="str">
            <v>LONG DISS</v>
          </cell>
          <cell r="H1855">
            <v>9</v>
          </cell>
          <cell r="I1855" t="str">
            <v>SHASHIKALA</v>
          </cell>
          <cell r="J1855" t="str">
            <v>W/O D DEVARAJU ,THIMMANAHALLI</v>
          </cell>
          <cell r="K1855" t="str">
            <v>MARENAHALLI</v>
          </cell>
          <cell r="L1855">
            <v>1</v>
          </cell>
        </row>
        <row r="1856">
          <cell r="E1856" t="str">
            <v>GCTP1295</v>
          </cell>
          <cell r="F1856" t="str">
            <v>LT7(A) - Temporary Supply (28 days &amp; above renewal)</v>
          </cell>
          <cell r="G1856" t="str">
            <v>LONG DISS</v>
          </cell>
          <cell r="H1856">
            <v>8</v>
          </cell>
          <cell r="I1856" t="str">
            <v>B K UMAKSHI</v>
          </cell>
          <cell r="J1856" t="str">
            <v>W/O VENKATESH GOWDA,BOMMANAYAKANAHALLI</v>
          </cell>
          <cell r="K1856" t="str">
            <v>BOMMANAYAKANA HALLI BHKL</v>
          </cell>
          <cell r="L1856">
            <v>1</v>
          </cell>
        </row>
        <row r="1857">
          <cell r="E1857" t="str">
            <v>KKGTP1294</v>
          </cell>
          <cell r="F1857" t="str">
            <v>LT7(A) - Temporary Supply (28 days &amp; above renewal)</v>
          </cell>
          <cell r="G1857" t="str">
            <v>LONG DISS</v>
          </cell>
          <cell r="H1857">
            <v>8</v>
          </cell>
          <cell r="I1857" t="str">
            <v>MYALARI GOWDA</v>
          </cell>
          <cell r="J1857" t="str">
            <v>S/O DEVARAJE GOWDA,KOKKANAGATTA</v>
          </cell>
          <cell r="K1857" t="str">
            <v>HANUMANTHA PURA HNL</v>
          </cell>
          <cell r="L1857">
            <v>1</v>
          </cell>
        </row>
        <row r="1858">
          <cell r="E1858" t="str">
            <v>HNTP1293</v>
          </cell>
          <cell r="F1858" t="str">
            <v>LT7(A) - Temporary Supply (28 days &amp; above renewal)</v>
          </cell>
          <cell r="G1858" t="str">
            <v>LONG DISS</v>
          </cell>
          <cell r="H1858">
            <v>8</v>
          </cell>
          <cell r="I1858" t="str">
            <v>JAVARA SHETTY</v>
          </cell>
          <cell r="J1858" t="str">
            <v>S/O LATE HOBALI  SHETTI,HANUMANTHAPURA</v>
          </cell>
          <cell r="K1858" t="str">
            <v>HANUMANTHA PURA HNL</v>
          </cell>
          <cell r="L1858">
            <v>1</v>
          </cell>
        </row>
        <row r="1859">
          <cell r="E1859" t="str">
            <v>GCTP1290</v>
          </cell>
          <cell r="F1859" t="str">
            <v>LT7(A) - Temporary Supply (28 days &amp; above renewal)</v>
          </cell>
          <cell r="G1859" t="str">
            <v>LONG DISS</v>
          </cell>
          <cell r="H1859">
            <v>8</v>
          </cell>
          <cell r="I1859" t="str">
            <v>GANGAMMA</v>
          </cell>
          <cell r="J1859" t="str">
            <v>W/O MANJE GOWDA,CHANNAPATNA</v>
          </cell>
          <cell r="K1859" t="str">
            <v>K HOSA KOPPALU BHKL</v>
          </cell>
          <cell r="L1859">
            <v>1</v>
          </cell>
        </row>
        <row r="1860">
          <cell r="E1860" t="str">
            <v>GCTP1291</v>
          </cell>
          <cell r="F1860" t="str">
            <v>LT7(A) - Temporary Supply (28 days &amp; above renewal)</v>
          </cell>
          <cell r="G1860" t="str">
            <v>LONG DISS</v>
          </cell>
          <cell r="H1860">
            <v>8</v>
          </cell>
          <cell r="I1860" t="str">
            <v>NAGAMANI</v>
          </cell>
          <cell r="J1860" t="str">
            <v>W/O GIDDE  GOWDA,NAGATHAVALLI</v>
          </cell>
          <cell r="K1860" t="str">
            <v>DHANANAYAKANAHALLY</v>
          </cell>
          <cell r="L1860">
            <v>2</v>
          </cell>
        </row>
        <row r="1861">
          <cell r="E1861" t="str">
            <v>GCTP1300</v>
          </cell>
          <cell r="F1861" t="str">
            <v>LT7(A) - Temporary Supply (28 days &amp; above renewal)</v>
          </cell>
          <cell r="G1861" t="str">
            <v>LONG DISS</v>
          </cell>
          <cell r="H1861">
            <v>8</v>
          </cell>
          <cell r="I1861" t="str">
            <v>SHANTHA</v>
          </cell>
          <cell r="J1861" t="str">
            <v>W/O GIDDE GOWDA,NAGATHAVALLI</v>
          </cell>
          <cell r="K1861" t="str">
            <v>CHANNAPATTANA</v>
          </cell>
          <cell r="L1861">
            <v>1</v>
          </cell>
        </row>
        <row r="1862">
          <cell r="E1862" t="str">
            <v>GCTP1298</v>
          </cell>
          <cell r="F1862" t="str">
            <v>LT7(A) - Temporary Supply (28 days &amp; above renewal)</v>
          </cell>
          <cell r="G1862" t="str">
            <v>LONG DISS</v>
          </cell>
          <cell r="H1862">
            <v>8</v>
          </cell>
          <cell r="I1862" t="str">
            <v>YADU NANDANA</v>
          </cell>
          <cell r="J1862" t="str">
            <v>S/O GIDDANNA,CHANNAPATNA</v>
          </cell>
          <cell r="K1862" t="str">
            <v>K HOSA KOPPALU BHKL</v>
          </cell>
          <cell r="L1862">
            <v>2</v>
          </cell>
        </row>
        <row r="1863">
          <cell r="E1863" t="str">
            <v>HVTP1297</v>
          </cell>
          <cell r="F1863" t="str">
            <v>LT7(A) - Temporary Supply (28 days &amp; above renewal)</v>
          </cell>
          <cell r="G1863" t="str">
            <v>LONG DISS</v>
          </cell>
          <cell r="H1863">
            <v>15</v>
          </cell>
          <cell r="I1863" t="str">
            <v>ERE GOWDA</v>
          </cell>
          <cell r="J1863" t="str">
            <v>S/O HONNEGOWDA,MARIGUDI KOPPALU</v>
          </cell>
          <cell r="K1863" t="str">
            <v>MARIGUDDI KOPPALU</v>
          </cell>
          <cell r="L1863">
            <v>1</v>
          </cell>
        </row>
        <row r="1864">
          <cell r="E1864" t="str">
            <v>DMTP1296</v>
          </cell>
          <cell r="F1864" t="str">
            <v>LT7(A) - Temporary Supply (28 days &amp; above renewal)</v>
          </cell>
          <cell r="G1864" t="str">
            <v>LONG DISS</v>
          </cell>
          <cell r="H1864">
            <v>8</v>
          </cell>
          <cell r="I1864" t="str">
            <v>D B NINGA RAJU</v>
          </cell>
          <cell r="J1864" t="str">
            <v>S/O LATE BORE GOWDA,DODDA MANDIGANAHALLI</v>
          </cell>
          <cell r="K1864" t="str">
            <v>DODDAMALENAHALLI</v>
          </cell>
          <cell r="L1864">
            <v>1</v>
          </cell>
        </row>
        <row r="1865">
          <cell r="E1865" t="str">
            <v>MHTP69</v>
          </cell>
          <cell r="F1865" t="str">
            <v>LT7(A) - Temporary Supply (28 days &amp; above renewal)</v>
          </cell>
          <cell r="G1865" t="str">
            <v>LONG DISS</v>
          </cell>
          <cell r="H1865">
            <v>8</v>
          </cell>
          <cell r="I1865" t="str">
            <v>RANGASWAMY</v>
          </cell>
          <cell r="J1865" t="str">
            <v>S/O RAMEGOWDA,KOWSHIKA</v>
          </cell>
          <cell r="K1865" t="str">
            <v>KAUSHIKA</v>
          </cell>
          <cell r="L1865">
            <v>6</v>
          </cell>
        </row>
        <row r="1866">
          <cell r="E1866" t="str">
            <v>GRTP79</v>
          </cell>
          <cell r="F1866" t="str">
            <v>LT7(A) - Temporary Supply (28 days &amp; above renewal)</v>
          </cell>
          <cell r="G1866" t="str">
            <v>LONG DISS</v>
          </cell>
          <cell r="H1866">
            <v>13</v>
          </cell>
          <cell r="I1866" t="str">
            <v>RADAMMA</v>
          </cell>
          <cell r="J1866" t="str">
            <v>W/O M K MALLIKARJUNA,BEEKANAHALLI KOPPALU</v>
          </cell>
          <cell r="K1866" t="str">
            <v>HASSANRURAL2</v>
          </cell>
          <cell r="L1866">
            <v>1</v>
          </cell>
        </row>
        <row r="1867">
          <cell r="E1867" t="str">
            <v>GLTP164</v>
          </cell>
          <cell r="F1867" t="str">
            <v>LT7(A) - Temporary Supply (28 days &amp; above renewal)</v>
          </cell>
          <cell r="G1867" t="str">
            <v>LONG DISS</v>
          </cell>
          <cell r="H1867">
            <v>4</v>
          </cell>
          <cell r="I1867" t="str">
            <v>GOWRAMMA</v>
          </cell>
          <cell r="J1867" t="str">
            <v>W/O KARIYAIAH,ANUGANALU</v>
          </cell>
          <cell r="K1867" t="str">
            <v>ANUGANAHALU</v>
          </cell>
          <cell r="L1867">
            <v>1</v>
          </cell>
        </row>
        <row r="1868">
          <cell r="E1868" t="str">
            <v>GLTP165</v>
          </cell>
          <cell r="F1868" t="str">
            <v>LT7(A) - Temporary Supply (28 days &amp; above renewal)</v>
          </cell>
          <cell r="G1868" t="str">
            <v>LONG DISS</v>
          </cell>
          <cell r="H1868">
            <v>8</v>
          </cell>
          <cell r="I1868" t="str">
            <v>B CHENDRE GOWDA</v>
          </cell>
          <cell r="J1868" t="str">
            <v>S/O LATE BASAVE GOWDA,MANACHANAHALLI</v>
          </cell>
          <cell r="K1868" t="str">
            <v>HOOVINA HALLI KAVALU HKL</v>
          </cell>
          <cell r="L1868">
            <v>1</v>
          </cell>
        </row>
        <row r="1869">
          <cell r="E1869" t="str">
            <v>GLTP166</v>
          </cell>
          <cell r="F1869" t="str">
            <v>LT7(A) - Temporary Supply (28 days &amp; above renewal)</v>
          </cell>
          <cell r="G1869" t="str">
            <v>LONG DISS</v>
          </cell>
          <cell r="H1869">
            <v>5</v>
          </cell>
          <cell r="I1869" t="str">
            <v xml:space="preserve">RAMESH </v>
          </cell>
          <cell r="J1869" t="str">
            <v>S/O CHELUVE GOWDA,GUDDENAHALLI</v>
          </cell>
          <cell r="K1869" t="str">
            <v>BELUR ROAD L</v>
          </cell>
          <cell r="L1869">
            <v>1</v>
          </cell>
        </row>
        <row r="1870">
          <cell r="E1870" t="str">
            <v>GCTP1310</v>
          </cell>
          <cell r="F1870" t="str">
            <v>LT7(A) - Temporary Supply (28 days &amp; above renewal)</v>
          </cell>
          <cell r="G1870" t="str">
            <v>LONG DISS</v>
          </cell>
          <cell r="H1870">
            <v>8</v>
          </cell>
          <cell r="I1870" t="str">
            <v>HT GANESH GOWDA</v>
          </cell>
          <cell r="J1870" t="str">
            <v>S/O LATE THIMMAPPA,BOMMANAYAKANAHALLI</v>
          </cell>
          <cell r="K1870" t="str">
            <v>K HOSA KOPPALU BHKL</v>
          </cell>
          <cell r="L1870">
            <v>2</v>
          </cell>
        </row>
        <row r="1871">
          <cell r="E1871" t="str">
            <v>GCTP1309</v>
          </cell>
          <cell r="F1871" t="str">
            <v>LT7(A) - Temporary Supply (28 days &amp; above renewal)</v>
          </cell>
          <cell r="G1871" t="str">
            <v>LONG DISS</v>
          </cell>
          <cell r="H1871">
            <v>8</v>
          </cell>
          <cell r="I1871" t="str">
            <v>PRADEEPA</v>
          </cell>
          <cell r="J1871" t="str">
            <v>S/O LATE NINGE GOWDA,CHANNAPATNA</v>
          </cell>
          <cell r="K1871" t="str">
            <v>K HOSA KOPPALU BHKL</v>
          </cell>
          <cell r="L1871">
            <v>1</v>
          </cell>
        </row>
        <row r="1872">
          <cell r="E1872" t="str">
            <v>GCTP1308</v>
          </cell>
          <cell r="F1872" t="str">
            <v>LT7(A) - Temporary Supply (28 days &amp; above renewal)</v>
          </cell>
          <cell r="G1872" t="str">
            <v>LONG DISS</v>
          </cell>
          <cell r="H1872">
            <v>7</v>
          </cell>
          <cell r="I1872" t="str">
            <v>CHANDRAMMA</v>
          </cell>
          <cell r="J1872" t="str">
            <v>W/O DYAVEGOWDA,CHIKKA BASAVANAHALLI</v>
          </cell>
          <cell r="K1872" t="str">
            <v>PLL NAGARA PLL</v>
          </cell>
          <cell r="L1872">
            <v>1</v>
          </cell>
        </row>
        <row r="1873">
          <cell r="E1873" t="str">
            <v>GCTP1305</v>
          </cell>
          <cell r="F1873" t="str">
            <v>LT7(A) - Temporary Supply (28 days &amp; above renewal)</v>
          </cell>
          <cell r="G1873" t="str">
            <v>LONG DISS</v>
          </cell>
          <cell r="H1873">
            <v>8</v>
          </cell>
          <cell r="I1873" t="str">
            <v>C M SHRIKANTAPPA</v>
          </cell>
          <cell r="J1873" t="str">
            <v>S/O LATE  C M MARIYAPPA,BOMMANAYAKANAHALLI</v>
          </cell>
          <cell r="K1873" t="str">
            <v>K HOSA KOPPALU BHKL</v>
          </cell>
          <cell r="L1873">
            <v>1</v>
          </cell>
        </row>
        <row r="1874">
          <cell r="E1874" t="str">
            <v>KKGTP1304</v>
          </cell>
          <cell r="F1874" t="str">
            <v>LT7(A) - Temporary Supply (28 days &amp; above renewal)</v>
          </cell>
          <cell r="G1874" t="str">
            <v>LONG DISS</v>
          </cell>
          <cell r="H1874">
            <v>8</v>
          </cell>
          <cell r="I1874" t="str">
            <v>T T SANAMMA</v>
          </cell>
          <cell r="J1874" t="str">
            <v>W/O LATE HANUME GOWDA,TATTEKERE</v>
          </cell>
          <cell r="K1874" t="str">
            <v>KOKKANNA GHATTA</v>
          </cell>
          <cell r="L1874">
            <v>1</v>
          </cell>
        </row>
        <row r="1875">
          <cell r="E1875" t="str">
            <v>GLTP167</v>
          </cell>
          <cell r="F1875" t="str">
            <v>LT7(A) - Temporary Supply (28 days &amp; above renewal)</v>
          </cell>
          <cell r="G1875" t="str">
            <v>LONG DISS</v>
          </cell>
          <cell r="H1875">
            <v>8</v>
          </cell>
          <cell r="I1875" t="str">
            <v>P C MAHESH</v>
          </cell>
          <cell r="J1875" t="str">
            <v>S/O LATE CHANNAPPA GOWDA,BASAVESHWARA NAGARA</v>
          </cell>
          <cell r="K1875" t="str">
            <v>HOOVINA HALLI KAVALU HKL</v>
          </cell>
          <cell r="L1875">
            <v>1</v>
          </cell>
        </row>
        <row r="1876">
          <cell r="E1876" t="str">
            <v>GRTP80</v>
          </cell>
          <cell r="F1876" t="str">
            <v>LT7(A) - Temporary Supply (28 days &amp; above renewal)</v>
          </cell>
          <cell r="G1876" t="str">
            <v>LONG DISS</v>
          </cell>
          <cell r="H1876">
            <v>15</v>
          </cell>
          <cell r="I1876" t="str">
            <v>HELAN VICTORIYA MENEZES</v>
          </cell>
          <cell r="J1876" t="str">
            <v>W/O JOSEPH DENIEL,SHETTIHALLI</v>
          </cell>
          <cell r="K1876" t="str">
            <v>HASSANRURAL2</v>
          </cell>
          <cell r="L1876">
            <v>1</v>
          </cell>
        </row>
        <row r="1877">
          <cell r="E1877" t="str">
            <v>KNTP1315</v>
          </cell>
          <cell r="F1877" t="str">
            <v>LT7(A) - Temporary Supply (28 days &amp; above renewal)</v>
          </cell>
          <cell r="G1877" t="str">
            <v>LONG DISS</v>
          </cell>
          <cell r="H1877">
            <v>8</v>
          </cell>
          <cell r="I1877" t="str">
            <v>FATHER JOSEPH XAVIER</v>
          </cell>
          <cell r="J1877" t="str">
            <v>S/O LATE GEORGE,KANDALI</v>
          </cell>
          <cell r="K1877" t="str">
            <v>ECHALA HALLI KANDALI</v>
          </cell>
          <cell r="L1877">
            <v>3</v>
          </cell>
        </row>
        <row r="1878">
          <cell r="E1878" t="str">
            <v>KKGTP1316</v>
          </cell>
          <cell r="F1878" t="str">
            <v>LT7(A) - Temporary Supply (28 days &amp; above renewal)</v>
          </cell>
          <cell r="G1878" t="str">
            <v>LONG DISS</v>
          </cell>
          <cell r="H1878">
            <v>17</v>
          </cell>
          <cell r="I1878" t="str">
            <v>HONNE GOWDA</v>
          </cell>
          <cell r="J1878" t="str">
            <v>S/O LATE MUDLI GOWDA,THATTE KERE</v>
          </cell>
          <cell r="K1878" t="str">
            <v>KOKKANNA GHATTA</v>
          </cell>
          <cell r="L1878">
            <v>1</v>
          </cell>
        </row>
        <row r="1879">
          <cell r="E1879" t="str">
            <v>GCTP1317</v>
          </cell>
          <cell r="F1879" t="str">
            <v>LT7(A) - Temporary Supply (28 days &amp; above renewal)</v>
          </cell>
          <cell r="G1879" t="str">
            <v>LONG DISS</v>
          </cell>
          <cell r="H1879">
            <v>8</v>
          </cell>
          <cell r="I1879" t="str">
            <v>VIDYA SOUDHA POBLIC</v>
          </cell>
          <cell r="J1879" t="str">
            <v>PLOT NO568/KIADB,KIADB HASSAN</v>
          </cell>
          <cell r="K1879" t="str">
            <v>CHANNAPATTANA</v>
          </cell>
          <cell r="L1879">
            <v>5</v>
          </cell>
        </row>
        <row r="1880">
          <cell r="E1880" t="str">
            <v>GCTP1320</v>
          </cell>
          <cell r="F1880" t="str">
            <v>LT7(A) - Temporary Supply (28 days &amp; above renewal)</v>
          </cell>
          <cell r="G1880" t="str">
            <v>LONG DISS</v>
          </cell>
          <cell r="H1880">
            <v>8</v>
          </cell>
          <cell r="I1880" t="str">
            <v>JAYAMMA</v>
          </cell>
          <cell r="J1880" t="str">
            <v>W/O H CSHIVARAJU, BANASHANKARI LAYOUT</v>
          </cell>
          <cell r="K1880" t="str">
            <v>KIADB</v>
          </cell>
          <cell r="L1880">
            <v>1</v>
          </cell>
        </row>
        <row r="1881">
          <cell r="E1881" t="str">
            <v>GCTP1322</v>
          </cell>
          <cell r="F1881" t="str">
            <v>LT7(A) - Temporary Supply (28 days &amp; above renewal)</v>
          </cell>
          <cell r="G1881" t="str">
            <v>LONG DISS</v>
          </cell>
          <cell r="H1881">
            <v>4</v>
          </cell>
          <cell r="I1881" t="str">
            <v>RAJE GOWDA</v>
          </cell>
          <cell r="J1881" t="str">
            <v>S/O SIDDE GOWDA,BOMMANAYAKANAHALLI</v>
          </cell>
          <cell r="K1881" t="str">
            <v>DEVAMMA LAYOUT, CHANNAPATAN</v>
          </cell>
          <cell r="L1881">
            <v>1</v>
          </cell>
        </row>
        <row r="1882">
          <cell r="E1882" t="str">
            <v>GLTP169</v>
          </cell>
          <cell r="F1882" t="str">
            <v>LT7(A) - Temporary Supply (28 days &amp; above renewal)</v>
          </cell>
          <cell r="G1882" t="str">
            <v>LONG DISS</v>
          </cell>
          <cell r="H1882">
            <v>8</v>
          </cell>
          <cell r="I1882" t="str">
            <v>A D PUTTA RAJU</v>
          </cell>
          <cell r="J1882" t="str">
            <v>S/O LATE DYAVAIAH,H KAVALU  HASSAN</v>
          </cell>
          <cell r="K1882" t="str">
            <v>MANICHANA HALLI MNL</v>
          </cell>
          <cell r="L1882">
            <v>1</v>
          </cell>
        </row>
        <row r="1883">
          <cell r="E1883" t="str">
            <v>HNTP1321</v>
          </cell>
          <cell r="F1883" t="str">
            <v>LT7(A) - Temporary Supply (28 days &amp; above renewal)</v>
          </cell>
          <cell r="G1883" t="str">
            <v>LONG DISS</v>
          </cell>
          <cell r="H1883">
            <v>8</v>
          </cell>
          <cell r="I1883" t="str">
            <v>H S  MADHU SOODHANA</v>
          </cell>
          <cell r="J1883" t="str">
            <v>S/O SUBRAMANYA,YARE BORE KAVALU</v>
          </cell>
          <cell r="K1883" t="str">
            <v>HANUMANTHA PURA HNL</v>
          </cell>
          <cell r="L1883">
            <v>5</v>
          </cell>
        </row>
        <row r="1884">
          <cell r="E1884" t="str">
            <v>KNTP1325</v>
          </cell>
          <cell r="F1884" t="str">
            <v>LT7(A) - Temporary Supply (28 days &amp; above renewal)</v>
          </cell>
          <cell r="G1884" t="str">
            <v>LONG DISS</v>
          </cell>
          <cell r="H1884">
            <v>8</v>
          </cell>
          <cell r="I1884" t="str">
            <v>HARINI</v>
          </cell>
          <cell r="J1884" t="str">
            <v>W/O NINGE GOWDA,KANDALI</v>
          </cell>
          <cell r="K1884" t="str">
            <v>HOLETIMMANNAHALLI</v>
          </cell>
          <cell r="L1884">
            <v>1</v>
          </cell>
        </row>
        <row r="1885">
          <cell r="E1885" t="str">
            <v>KNTP1326</v>
          </cell>
          <cell r="F1885" t="str">
            <v>LT7(A) - Temporary Supply (28 days &amp; above renewal)</v>
          </cell>
          <cell r="G1885" t="str">
            <v>LONG DISS</v>
          </cell>
          <cell r="H1885">
            <v>8</v>
          </cell>
          <cell r="I1885" t="str">
            <v>CHANDRE GOWDA</v>
          </cell>
          <cell r="J1885" t="str">
            <v>S/O KRISHNEGOWDA,KANDALI</v>
          </cell>
          <cell r="K1885" t="str">
            <v>HOLETIMMANNAHALLI</v>
          </cell>
          <cell r="L1885">
            <v>1</v>
          </cell>
        </row>
        <row r="1886">
          <cell r="E1886" t="str">
            <v>GRTP81</v>
          </cell>
          <cell r="F1886" t="str">
            <v>LT7(A) - Temporary Supply (28 days &amp; above renewal)</v>
          </cell>
          <cell r="G1886" t="str">
            <v>LONG DISS</v>
          </cell>
          <cell r="H1886">
            <v>15</v>
          </cell>
          <cell r="I1886" t="str">
            <v>PRUTHVI RAJ G R</v>
          </cell>
          <cell r="J1886" t="str">
            <v>CONVINIER OF REALITY SHOW ,BANAVASE</v>
          </cell>
          <cell r="K1886" t="str">
            <v>HASSANRURAL2</v>
          </cell>
          <cell r="L1886">
            <v>13</v>
          </cell>
        </row>
        <row r="1887">
          <cell r="E1887" t="str">
            <v>GLTP172</v>
          </cell>
          <cell r="F1887" t="str">
            <v>LT7(A) - Temporary Supply (28 days &amp; above renewal)</v>
          </cell>
          <cell r="G1887" t="str">
            <v>LONG DISS</v>
          </cell>
          <cell r="H1887">
            <v>5</v>
          </cell>
          <cell r="I1887" t="str">
            <v>SIRAJ PHASHA</v>
          </cell>
          <cell r="J1887" t="str">
            <v>S/O MAHAMAD SAMI,GUDDENAHALLI</v>
          </cell>
          <cell r="K1887" t="str">
            <v>BELUR ROAD L</v>
          </cell>
          <cell r="L1887">
            <v>1</v>
          </cell>
        </row>
        <row r="1888">
          <cell r="E1888" t="str">
            <v>GLTP171</v>
          </cell>
          <cell r="F1888" t="str">
            <v>LT7(A) - Temporary Supply (28 days &amp; above renewal)</v>
          </cell>
          <cell r="G1888" t="str">
            <v>LONG DISS</v>
          </cell>
          <cell r="H1888">
            <v>8</v>
          </cell>
          <cell r="I1888" t="str">
            <v>NALINAKSHI</v>
          </cell>
          <cell r="J1888" t="str">
            <v>W/O SRINIVASA R,BASAVESHWARA NAGARA</v>
          </cell>
          <cell r="K1888" t="str">
            <v>HOOVINA HALLI KAVALU HKL</v>
          </cell>
          <cell r="L1888">
            <v>1</v>
          </cell>
        </row>
        <row r="1889">
          <cell r="E1889" t="str">
            <v>GCTP1324</v>
          </cell>
          <cell r="F1889" t="str">
            <v>LT7(A) - Temporary Supply (28 days &amp; above renewal)</v>
          </cell>
          <cell r="G1889" t="str">
            <v>LONG DISS</v>
          </cell>
          <cell r="H1889">
            <v>8</v>
          </cell>
          <cell r="I1889" t="str">
            <v>MUKESH KUMAR</v>
          </cell>
          <cell r="J1889" t="str">
            <v>S/O  CHANDRA KANTHA,BITTAGOWDANAHALLI</v>
          </cell>
          <cell r="K1889" t="str">
            <v>HULI HALLI</v>
          </cell>
          <cell r="L1889">
            <v>1</v>
          </cell>
        </row>
        <row r="1890">
          <cell r="E1890" t="str">
            <v>ANTP1327</v>
          </cell>
          <cell r="F1890" t="str">
            <v>LT7(A) - Temporary Supply (28 days &amp; above renewal)</v>
          </cell>
          <cell r="G1890" t="str">
            <v>LONG DISS</v>
          </cell>
          <cell r="H1890">
            <v>8</v>
          </cell>
          <cell r="I1890" t="str">
            <v>AEE(ELE)MOORAJI DESAYERESIDENTIAL SCHOOL</v>
          </cell>
          <cell r="J1890" t="str">
            <v>AEE(ELE)MOORAJI DESAYERESIDENTIAL SCHOOL,HALUVAGILU</v>
          </cell>
          <cell r="K1890" t="str">
            <v>GOLLENA HALLI GL</v>
          </cell>
          <cell r="L1890">
            <v>1</v>
          </cell>
        </row>
        <row r="1891">
          <cell r="E1891" t="str">
            <v>GCTP1330</v>
          </cell>
          <cell r="F1891" t="str">
            <v>LT7(A) - Temporary Supply (28 days &amp; above renewal)</v>
          </cell>
          <cell r="G1891" t="str">
            <v>LONG DISS</v>
          </cell>
          <cell r="H1891">
            <v>8</v>
          </cell>
          <cell r="I1891" t="str">
            <v>SWATHI</v>
          </cell>
          <cell r="J1891" t="str">
            <v>W/O YATHISH  KUMAR,DYAVAMMA BADAVANE</v>
          </cell>
          <cell r="K1891" t="str">
            <v>DHANANAYAKANAHALLY</v>
          </cell>
          <cell r="L1891">
            <v>1</v>
          </cell>
        </row>
        <row r="1892">
          <cell r="E1892" t="str">
            <v>GLTP173</v>
          </cell>
          <cell r="F1892" t="str">
            <v>LT7(A) - Temporary Supply (28 days &amp; above renewal)</v>
          </cell>
          <cell r="G1892" t="str">
            <v>LONG DISS</v>
          </cell>
          <cell r="H1892">
            <v>8</v>
          </cell>
          <cell r="I1892" t="str">
            <v>K S GANESHA S/O SHANTHEGOWDA</v>
          </cell>
          <cell r="J1892" t="str">
            <v>GUDDENAHALLI,0</v>
          </cell>
          <cell r="K1892" t="str">
            <v>HOOVINA HALLI KAVALU HKL</v>
          </cell>
          <cell r="L1892">
            <v>1</v>
          </cell>
        </row>
        <row r="1893">
          <cell r="E1893" t="str">
            <v>DMTP1339</v>
          </cell>
          <cell r="F1893" t="str">
            <v>LT7(A) - Temporary Supply (28 days &amp; above renewal)</v>
          </cell>
          <cell r="G1893" t="str">
            <v>LONG DISS</v>
          </cell>
          <cell r="H1893">
            <v>8</v>
          </cell>
          <cell r="I1893" t="str">
            <v>SHEKAR</v>
          </cell>
          <cell r="J1893" t="str">
            <v>S/O CHALUVASHETTI,MANDIGANAHALLI</v>
          </cell>
          <cell r="K1893" t="str">
            <v>DODDAMANDIGANAHALLI L</v>
          </cell>
          <cell r="L1893">
            <v>1</v>
          </cell>
        </row>
        <row r="1894">
          <cell r="E1894" t="str">
            <v>KNTP1335</v>
          </cell>
          <cell r="F1894" t="str">
            <v>LT7(A) - Temporary Supply (28 days &amp; above renewal)</v>
          </cell>
          <cell r="G1894" t="str">
            <v>LONG DISS</v>
          </cell>
          <cell r="H1894">
            <v>3</v>
          </cell>
          <cell r="I1894" t="str">
            <v>MANJUNATHA</v>
          </cell>
          <cell r="J1894" t="str">
            <v>S/O SHIVAIAH,ANACHIHALLI</v>
          </cell>
          <cell r="K1894" t="str">
            <v>KANDALI KNL</v>
          </cell>
          <cell r="L1894">
            <v>1</v>
          </cell>
        </row>
        <row r="1895">
          <cell r="E1895" t="str">
            <v>KNTP1342</v>
          </cell>
          <cell r="F1895" t="str">
            <v>LT7(A) - Temporary Supply (28 days &amp; above renewal)</v>
          </cell>
          <cell r="G1895" t="str">
            <v>LONG DISS</v>
          </cell>
          <cell r="H1895">
            <v>8</v>
          </cell>
          <cell r="I1895" t="str">
            <v>MANJULAMMA</v>
          </cell>
          <cell r="J1895" t="str">
            <v>W/O NARAYANA GOWDA,HANDINKERE</v>
          </cell>
          <cell r="K1895" t="str">
            <v>HOLETIMMANNAHALLI</v>
          </cell>
          <cell r="L1895">
            <v>1</v>
          </cell>
        </row>
        <row r="1896">
          <cell r="E1896" t="str">
            <v>HNTP1345</v>
          </cell>
          <cell r="F1896" t="str">
            <v>LT7(A) - Temporary Supply (28 days &amp; above renewal)</v>
          </cell>
          <cell r="G1896" t="str">
            <v>LONG DISS</v>
          </cell>
          <cell r="H1896">
            <v>8</v>
          </cell>
          <cell r="I1896" t="str">
            <v>MOHAN KUMAR</v>
          </cell>
          <cell r="J1896" t="str">
            <v>S/O THIMME GOWDA,YARE BORE KAVALU</v>
          </cell>
          <cell r="K1896" t="str">
            <v>HANUMANTHA PURA HNL</v>
          </cell>
          <cell r="L1896">
            <v>1</v>
          </cell>
        </row>
        <row r="1897">
          <cell r="E1897" t="str">
            <v>GCTP1343</v>
          </cell>
          <cell r="F1897" t="str">
            <v>LT7(A) - Temporary Supply (28 days &amp; above renewal)</v>
          </cell>
          <cell r="G1897" t="str">
            <v>LONG DISS</v>
          </cell>
          <cell r="H1897">
            <v>8</v>
          </cell>
          <cell r="I1897" t="str">
            <v>NANDINI HM</v>
          </cell>
          <cell r="J1897" t="str">
            <v>D/O MUKNDAIAH,BITTAGOWDANAHALLI</v>
          </cell>
          <cell r="K1897" t="str">
            <v>KAUSHIKA</v>
          </cell>
          <cell r="L1897">
            <v>1</v>
          </cell>
        </row>
        <row r="1898">
          <cell r="E1898" t="str">
            <v>GCTP1344</v>
          </cell>
          <cell r="F1898" t="str">
            <v>LT7(A) - Temporary Supply (28 days &amp; above renewal)</v>
          </cell>
          <cell r="G1898" t="str">
            <v>LONG DISS</v>
          </cell>
          <cell r="H1898">
            <v>8</v>
          </cell>
          <cell r="I1898" t="str">
            <v>RUKMINI GROUPS</v>
          </cell>
          <cell r="J1898" t="str">
            <v>PROP: MANJEGOWDA,KIADB, H N PURA ROAD, HASSAN</v>
          </cell>
          <cell r="K1898" t="str">
            <v>KIADB</v>
          </cell>
          <cell r="L1898">
            <v>3</v>
          </cell>
        </row>
        <row r="1899">
          <cell r="E1899" t="str">
            <v>GLTP176</v>
          </cell>
          <cell r="F1899" t="str">
            <v>LT7(A) - Temporary Supply (28 days &amp; above renewal)</v>
          </cell>
          <cell r="G1899" t="str">
            <v>LONG DISS</v>
          </cell>
          <cell r="H1899">
            <v>5</v>
          </cell>
          <cell r="I1899" t="str">
            <v>THASILDAR</v>
          </cell>
          <cell r="J1899" t="str">
            <v>THASILDAR,VIJAYA NAGARA</v>
          </cell>
          <cell r="K1899" t="str">
            <v>KANDALI WW</v>
          </cell>
          <cell r="L1899">
            <v>0.25</v>
          </cell>
        </row>
        <row r="1900">
          <cell r="E1900" t="str">
            <v>HVTP1348</v>
          </cell>
          <cell r="F1900" t="str">
            <v>LT7(A) - Temporary Supply (28 days &amp; above renewal)</v>
          </cell>
          <cell r="G1900" t="str">
            <v>LONG DISS</v>
          </cell>
          <cell r="H1900">
            <v>13</v>
          </cell>
          <cell r="I1900" t="str">
            <v>CHETHAN</v>
          </cell>
          <cell r="J1900" t="str">
            <v>S/O APPANNE GOWDA,NARIHALLI</v>
          </cell>
          <cell r="K1900" t="str">
            <v>MARIGUDIKOPPALU</v>
          </cell>
          <cell r="L1900">
            <v>1</v>
          </cell>
        </row>
        <row r="1901">
          <cell r="E1901" t="str">
            <v>GLTP179</v>
          </cell>
          <cell r="F1901" t="str">
            <v>LT7(A) - Temporary Supply (28 days &amp; above renewal)</v>
          </cell>
          <cell r="G1901" t="str">
            <v>LONG DISS</v>
          </cell>
          <cell r="H1901">
            <v>8</v>
          </cell>
          <cell r="I1901" t="str">
            <v>YOGESH</v>
          </cell>
          <cell r="J1901" t="str">
            <v>S/O THIMMEGOWDA,MANACHANAHALLI</v>
          </cell>
          <cell r="K1901" t="str">
            <v>MANICHANA HALLI MNL</v>
          </cell>
          <cell r="L1901">
            <v>1</v>
          </cell>
        </row>
        <row r="1902">
          <cell r="E1902" t="str">
            <v>KNTP1349</v>
          </cell>
          <cell r="F1902" t="str">
            <v>LT7(A) - Temporary Supply (28 days &amp; above renewal)</v>
          </cell>
          <cell r="G1902" t="str">
            <v>LONG DISS</v>
          </cell>
          <cell r="H1902">
            <v>8</v>
          </cell>
          <cell r="I1902" t="str">
            <v>LAKSHMAMMA</v>
          </cell>
          <cell r="J1902" t="str">
            <v>W/O THIMME GOWDA,THIMMANAHALLI</v>
          </cell>
          <cell r="K1902" t="str">
            <v>HOLETIMMANNAHALLI</v>
          </cell>
          <cell r="L1902">
            <v>1</v>
          </cell>
        </row>
        <row r="1903">
          <cell r="E1903" t="str">
            <v>GCTP1352</v>
          </cell>
          <cell r="F1903" t="str">
            <v>LT7(A) - Temporary Supply (28 days &amp; above renewal)</v>
          </cell>
          <cell r="G1903" t="str">
            <v>LONG DISS</v>
          </cell>
          <cell r="H1903">
            <v>8</v>
          </cell>
          <cell r="I1903" t="str">
            <v>HANUME GOWDA</v>
          </cell>
          <cell r="J1903" t="str">
            <v>S/O DASE GOWDA,DEVARAYAPATTANA</v>
          </cell>
          <cell r="K1903" t="str">
            <v>ECHALA HALLI KANDALI</v>
          </cell>
          <cell r="L1903">
            <v>1</v>
          </cell>
        </row>
        <row r="1904">
          <cell r="E1904" t="str">
            <v>GCTP1351</v>
          </cell>
          <cell r="F1904" t="str">
            <v>LT7(A) - Temporary Supply (28 days &amp; above renewal)</v>
          </cell>
          <cell r="G1904" t="str">
            <v>LONG DISS</v>
          </cell>
          <cell r="H1904">
            <v>8</v>
          </cell>
          <cell r="I1904" t="str">
            <v>SHEKHAR</v>
          </cell>
          <cell r="J1904" t="str">
            <v>S/O RAME GOWDA,K HOSAKOPPALU</v>
          </cell>
          <cell r="K1904" t="str">
            <v>CHANNAPATTANA</v>
          </cell>
          <cell r="L1904">
            <v>2</v>
          </cell>
        </row>
        <row r="1905">
          <cell r="E1905" t="str">
            <v>HVTP1353</v>
          </cell>
          <cell r="F1905" t="str">
            <v>LT7(A) - Temporary Supply (28 days &amp; above renewal)</v>
          </cell>
          <cell r="G1905" t="str">
            <v>LONG DISS</v>
          </cell>
          <cell r="H1905">
            <v>8</v>
          </cell>
          <cell r="I1905" t="str">
            <v>YOGISHA</v>
          </cell>
          <cell r="J1905" t="str">
            <v>S/O GOVINDE GOWDA,THATTE KERE</v>
          </cell>
          <cell r="K1905" t="str">
            <v>HULI HALLI</v>
          </cell>
          <cell r="L1905">
            <v>1</v>
          </cell>
        </row>
        <row r="1906">
          <cell r="E1906" t="str">
            <v>GCTP1354</v>
          </cell>
          <cell r="F1906" t="str">
            <v>LT7(A) - Temporary Supply (28 days &amp; above renewal)</v>
          </cell>
          <cell r="G1906" t="str">
            <v>LONG DISS</v>
          </cell>
          <cell r="H1906">
            <v>4</v>
          </cell>
          <cell r="I1906" t="str">
            <v>THIMME GOWDA</v>
          </cell>
          <cell r="J1906" t="str">
            <v>S/O RANGEGOWDA,BOMMANAYAKANAHALLI</v>
          </cell>
          <cell r="K1906" t="str">
            <v>DEVAMMA LAYOUT, CHANNAPATAN</v>
          </cell>
          <cell r="L1906">
            <v>1</v>
          </cell>
        </row>
        <row r="1907">
          <cell r="E1907" t="str">
            <v>GCTP1355</v>
          </cell>
          <cell r="F1907" t="str">
            <v>LT7(A) - Temporary Supply (28 days &amp; above renewal)</v>
          </cell>
          <cell r="G1907" t="str">
            <v>LONG DISS</v>
          </cell>
          <cell r="H1907">
            <v>8</v>
          </cell>
          <cell r="I1907" t="str">
            <v>AROGYADAS</v>
          </cell>
          <cell r="J1907" t="str">
            <v>S/O M JAYASHEELA,BITTAGOWDANAHALLI</v>
          </cell>
          <cell r="K1907" t="str">
            <v>K HOSA KOPPALU BHKL</v>
          </cell>
          <cell r="L1907">
            <v>1</v>
          </cell>
        </row>
        <row r="1908">
          <cell r="E1908" t="str">
            <v>GCTP1356</v>
          </cell>
          <cell r="F1908" t="str">
            <v>LT7(A) - Temporary Supply (28 days &amp; above renewal)</v>
          </cell>
          <cell r="G1908" t="str">
            <v>LONG DISS</v>
          </cell>
          <cell r="H1908">
            <v>8</v>
          </cell>
          <cell r="I1908" t="str">
            <v>J RAMACHANDRA</v>
          </cell>
          <cell r="J1908" t="str">
            <v>S/O GOVINDAIAH,CHANNAPATTANA</v>
          </cell>
          <cell r="K1908" t="str">
            <v>CHANNAPATTANA</v>
          </cell>
          <cell r="L1908">
            <v>3</v>
          </cell>
        </row>
        <row r="1909">
          <cell r="E1909" t="str">
            <v>GCTP1357</v>
          </cell>
          <cell r="F1909" t="str">
            <v>LT7(A) - Temporary Supply (28 days &amp; above renewal)</v>
          </cell>
          <cell r="G1909" t="str">
            <v>LONG DISS</v>
          </cell>
          <cell r="H1909">
            <v>10</v>
          </cell>
          <cell r="I1909" t="str">
            <v xml:space="preserve">C M SATISHA </v>
          </cell>
          <cell r="J1909" t="str">
            <v>S/0 MANJAPPA,M HOSAKOPPALU</v>
          </cell>
          <cell r="K1909" t="str">
            <v>K HOSA KOPPALU BHKL</v>
          </cell>
          <cell r="L1909">
            <v>1</v>
          </cell>
        </row>
        <row r="1910">
          <cell r="E1910" t="str">
            <v>GCTP1360</v>
          </cell>
          <cell r="F1910" t="str">
            <v>LT7(A) - Temporary Supply (28 days &amp; above renewal)</v>
          </cell>
          <cell r="G1910" t="str">
            <v>LONG DISS</v>
          </cell>
          <cell r="H1910">
            <v>8</v>
          </cell>
          <cell r="I1910" t="str">
            <v>MUKESH KUMAR</v>
          </cell>
          <cell r="J1910" t="str">
            <v>S/O CHANDRAKANTH,M HOSAKOPPALU</v>
          </cell>
          <cell r="K1910" t="str">
            <v>HULI HALLI</v>
          </cell>
          <cell r="L1910">
            <v>1</v>
          </cell>
        </row>
        <row r="1911">
          <cell r="E1911" t="str">
            <v>GCTP1363</v>
          </cell>
          <cell r="F1911" t="str">
            <v>LT7(A) - Temporary Supply (28 days &amp; above renewal)</v>
          </cell>
          <cell r="G1911" t="str">
            <v>LONG DISS</v>
          </cell>
          <cell r="H1911">
            <v>8</v>
          </cell>
          <cell r="I1911" t="str">
            <v>RAGOTHAM</v>
          </cell>
          <cell r="J1911" t="str">
            <v>S/O RANGE GOWDA,BOMMANAYAKANAHALLI</v>
          </cell>
          <cell r="K1911" t="str">
            <v>CHANNAPATTANA</v>
          </cell>
          <cell r="L1911">
            <v>2</v>
          </cell>
        </row>
        <row r="1912">
          <cell r="E1912" t="str">
            <v>GCTP1358</v>
          </cell>
          <cell r="F1912" t="str">
            <v>LT7(A) - Temporary Supply (28 days &amp; above renewal)</v>
          </cell>
          <cell r="G1912" t="str">
            <v>LONG DISS</v>
          </cell>
          <cell r="H1912">
            <v>8</v>
          </cell>
          <cell r="I1912" t="str">
            <v>PROP U SUMALATHA</v>
          </cell>
          <cell r="J1912" t="str">
            <v>M/S SRI SAI BALAJI GRANITE INDUSTRY,KIADB HASSAN</v>
          </cell>
          <cell r="K1912" t="str">
            <v>CHANNAPATTANA</v>
          </cell>
          <cell r="L1912">
            <v>2</v>
          </cell>
        </row>
        <row r="1913">
          <cell r="E1913" t="str">
            <v>GCTP1359</v>
          </cell>
          <cell r="F1913" t="str">
            <v>LT7(A) - Temporary Supply (28 days &amp; above renewal)</v>
          </cell>
          <cell r="G1913" t="str">
            <v>LONG DISS</v>
          </cell>
          <cell r="H1913">
            <v>8</v>
          </cell>
          <cell r="I1913" t="str">
            <v>N N ERAMMA</v>
          </cell>
          <cell r="J1913" t="str">
            <v>W/O G S CHANDRASHEKARA,CHANNAPATNA</v>
          </cell>
          <cell r="K1913" t="str">
            <v>K HOSA KOPPALU BHKL</v>
          </cell>
          <cell r="L1913">
            <v>2</v>
          </cell>
        </row>
        <row r="1914">
          <cell r="E1914" t="str">
            <v>GLTP180</v>
          </cell>
          <cell r="F1914" t="str">
            <v>LT7(A) - Temporary Supply (28 days &amp; above renewal)</v>
          </cell>
          <cell r="G1914" t="str">
            <v>LONG DISS</v>
          </cell>
          <cell r="H1914">
            <v>5</v>
          </cell>
          <cell r="I1914" t="str">
            <v>SHIVAMMA</v>
          </cell>
          <cell r="J1914" t="str">
            <v>W/O KRISHNE GOWDA,GUDDENA HALLI</v>
          </cell>
          <cell r="K1914" t="str">
            <v>BELUR ROAD L</v>
          </cell>
          <cell r="L1914">
            <v>1</v>
          </cell>
        </row>
        <row r="1915">
          <cell r="E1915" t="str">
            <v>GLTP183</v>
          </cell>
          <cell r="F1915" t="str">
            <v>LT7(A) - Temporary Supply (28 days &amp; above renewal)</v>
          </cell>
          <cell r="G1915" t="str">
            <v>LONG DISS</v>
          </cell>
          <cell r="H1915">
            <v>8</v>
          </cell>
          <cell r="I1915" t="str">
            <v>S B GOWTHAM</v>
          </cell>
          <cell r="J1915" t="str">
            <v>S/O S N BASAVARAJU,MANACHANAHALLI</v>
          </cell>
          <cell r="K1915" t="str">
            <v>MANICHANA HALLI MNL</v>
          </cell>
          <cell r="L1915">
            <v>1</v>
          </cell>
        </row>
        <row r="1916">
          <cell r="E1916" t="str">
            <v>HNTP1368</v>
          </cell>
          <cell r="F1916" t="str">
            <v>LT7(A) - Temporary Supply (28 days &amp; above renewal)</v>
          </cell>
          <cell r="G1916" t="str">
            <v>LONG DISS</v>
          </cell>
          <cell r="H1916">
            <v>8</v>
          </cell>
          <cell r="I1916" t="str">
            <v>K P ASHA</v>
          </cell>
          <cell r="J1916" t="str">
            <v>W/O CHANDRASHEKAR,KOKKAGANAGATTA HANUMANTHA PURA</v>
          </cell>
          <cell r="K1916" t="str">
            <v>HANUMANTHA PURA HNL</v>
          </cell>
          <cell r="L1916">
            <v>1</v>
          </cell>
        </row>
        <row r="1917">
          <cell r="E1917" t="str">
            <v>GCTP1365</v>
          </cell>
          <cell r="F1917" t="str">
            <v>LT7(A) - Temporary Supply (28 days &amp; above renewal)</v>
          </cell>
          <cell r="G1917" t="str">
            <v>LONG DISS</v>
          </cell>
          <cell r="H1917">
            <v>8</v>
          </cell>
          <cell r="I1917" t="str">
            <v>ROBERT MANOHAR</v>
          </cell>
          <cell r="J1917" t="str">
            <v>S/O JANDAIS,M HOSAKOPPALU</v>
          </cell>
          <cell r="K1917" t="str">
            <v>CHANNAPATTANA</v>
          </cell>
          <cell r="L1917">
            <v>3</v>
          </cell>
        </row>
        <row r="1918">
          <cell r="E1918" t="str">
            <v>MHTP74</v>
          </cell>
          <cell r="F1918" t="str">
            <v>LT7(A) - Temporary Supply (28 days &amp; above renewal)</v>
          </cell>
          <cell r="G1918" t="str">
            <v>LONG DISS</v>
          </cell>
          <cell r="H1918">
            <v>7</v>
          </cell>
          <cell r="I1918" t="str">
            <v>KAMALAMMA</v>
          </cell>
          <cell r="J1918" t="str">
            <v>W/O GUNNEGOWDA,KOWSIKA HASSAN</v>
          </cell>
          <cell r="K1918" t="str">
            <v>PLL NAGARA PLL</v>
          </cell>
          <cell r="L1918">
            <v>1</v>
          </cell>
        </row>
        <row r="1919">
          <cell r="E1919" t="str">
            <v>MHTP75</v>
          </cell>
          <cell r="F1919" t="str">
            <v>LT7(A) - Temporary Supply (28 days &amp; above renewal)</v>
          </cell>
          <cell r="G1919" t="str">
            <v>LONG DISS</v>
          </cell>
          <cell r="H1919">
            <v>6</v>
          </cell>
          <cell r="I1919" t="str">
            <v>RANGEGOWDA</v>
          </cell>
          <cell r="J1919" t="str">
            <v>S/O DYAVEGOWDA,CHIKKABASAVANAHALLI</v>
          </cell>
          <cell r="K1919" t="str">
            <v>CHIKKA BASAVANA HALLI</v>
          </cell>
          <cell r="L1919">
            <v>1</v>
          </cell>
        </row>
        <row r="1920">
          <cell r="E1920" t="str">
            <v>GCTP1369</v>
          </cell>
          <cell r="F1920" t="str">
            <v>LT7(A) - Temporary Supply (28 days &amp; above renewal)</v>
          </cell>
          <cell r="G1920" t="str">
            <v>LONG DISS</v>
          </cell>
          <cell r="H1920">
            <v>8</v>
          </cell>
          <cell r="I1920" t="str">
            <v xml:space="preserve">SURESH J S </v>
          </cell>
          <cell r="J1920" t="str">
            <v>S/O SAMBEGOWDA,BITTAGOWDANAHALLI</v>
          </cell>
          <cell r="K1920" t="str">
            <v>CHANNAPATTANA</v>
          </cell>
          <cell r="L1920">
            <v>1</v>
          </cell>
        </row>
        <row r="1921">
          <cell r="E1921" t="str">
            <v>GRTP83</v>
          </cell>
          <cell r="F1921" t="str">
            <v>LT7(A) - Temporary Supply (28 days &amp; above renewal)</v>
          </cell>
          <cell r="G1921" t="str">
            <v>LONG DISS</v>
          </cell>
          <cell r="H1921">
            <v>4</v>
          </cell>
          <cell r="I1921" t="str">
            <v>G K COMPANY W/S</v>
          </cell>
          <cell r="J1921" t="str">
            <v>G K COMPANY W/S,GORUR</v>
          </cell>
          <cell r="K1921" t="str">
            <v>GORURHRP</v>
          </cell>
          <cell r="L1921">
            <v>5</v>
          </cell>
        </row>
        <row r="1922">
          <cell r="E1922" t="str">
            <v>GCTP1371</v>
          </cell>
          <cell r="F1922" t="str">
            <v>LT7(A) - Temporary Supply (28 days &amp; above renewal)</v>
          </cell>
          <cell r="G1922" t="str">
            <v>LONG DISS</v>
          </cell>
          <cell r="H1922">
            <v>8</v>
          </cell>
          <cell r="I1922" t="str">
            <v>HANUMANTHE GOWDA</v>
          </cell>
          <cell r="J1922" t="str">
            <v>S/O PUTTE GOWDA,CHANNAPATTANA</v>
          </cell>
          <cell r="K1922" t="str">
            <v>DHANANAYAKANAHALLY</v>
          </cell>
          <cell r="L1922">
            <v>1</v>
          </cell>
        </row>
        <row r="1923">
          <cell r="E1923" t="str">
            <v>GCTP1372</v>
          </cell>
          <cell r="F1923" t="str">
            <v>LT7(A) - Temporary Supply (28 days &amp; above renewal)</v>
          </cell>
          <cell r="G1923" t="str">
            <v>LONG DISS</v>
          </cell>
          <cell r="H1923">
            <v>8</v>
          </cell>
          <cell r="I1923" t="str">
            <v>KOWSALYA B R</v>
          </cell>
          <cell r="J1923" t="str">
            <v>W/O RAMESHA M N ,CHANNAPATNA</v>
          </cell>
          <cell r="K1923" t="str">
            <v>CHANNAPATTANA</v>
          </cell>
          <cell r="L1923">
            <v>1</v>
          </cell>
        </row>
        <row r="1924">
          <cell r="E1924" t="str">
            <v>GCTP1375</v>
          </cell>
          <cell r="F1924" t="str">
            <v>LT7(A) - Temporary Supply (28 days &amp; above renewal)</v>
          </cell>
          <cell r="G1924" t="str">
            <v>LONG DISS</v>
          </cell>
          <cell r="H1924">
            <v>8</v>
          </cell>
          <cell r="I1924" t="str">
            <v>SWETHA</v>
          </cell>
          <cell r="J1924" t="str">
            <v>W/O KISHOR KUMAR,CHANNAPATNA</v>
          </cell>
          <cell r="K1924" t="str">
            <v>CHANNAPATTANA</v>
          </cell>
          <cell r="L1924">
            <v>1</v>
          </cell>
        </row>
        <row r="1925">
          <cell r="E1925" t="str">
            <v>MHTP77</v>
          </cell>
          <cell r="F1925" t="str">
            <v>LT7(A) - Temporary Supply (28 days &amp; above renewal)</v>
          </cell>
          <cell r="G1925" t="str">
            <v>LONG DISS</v>
          </cell>
          <cell r="H1925">
            <v>7</v>
          </cell>
          <cell r="I1925" t="str">
            <v>JAGADESH</v>
          </cell>
          <cell r="J1925" t="str">
            <v>S/O DARME GOWDA,KOWSHIKA</v>
          </cell>
          <cell r="K1925" t="str">
            <v>PLL NAGARA PLL</v>
          </cell>
          <cell r="L1925">
            <v>1</v>
          </cell>
        </row>
        <row r="1926">
          <cell r="E1926" t="str">
            <v>GCRTP1374</v>
          </cell>
          <cell r="F1926" t="str">
            <v>LT7(A) - Temporary Supply (28 days &amp; above renewal)</v>
          </cell>
          <cell r="G1926" t="str">
            <v>LONG DISS</v>
          </cell>
          <cell r="H1926">
            <v>17</v>
          </cell>
          <cell r="I1926" t="str">
            <v>VENKATESH</v>
          </cell>
          <cell r="J1926" t="str">
            <v>S/O HONNE GOWDA,HULLENAHALLI</v>
          </cell>
          <cell r="K1926" t="str">
            <v>HULLENAHALLI</v>
          </cell>
          <cell r="L1926">
            <v>1</v>
          </cell>
        </row>
        <row r="1927">
          <cell r="E1927" t="str">
            <v>GCTP1376</v>
          </cell>
          <cell r="F1927" t="str">
            <v>LT7(A) - Temporary Supply (28 days &amp; above renewal)</v>
          </cell>
          <cell r="G1927" t="str">
            <v>LONG DISS</v>
          </cell>
          <cell r="H1927">
            <v>8</v>
          </cell>
          <cell r="I1927" t="str">
            <v>SHOBA</v>
          </cell>
          <cell r="J1927" t="str">
            <v>W/O  VISHWANATHA,CHANNAPATNA</v>
          </cell>
          <cell r="K1927" t="str">
            <v>CHANNAPATTANA</v>
          </cell>
          <cell r="L1927">
            <v>2</v>
          </cell>
        </row>
        <row r="1928">
          <cell r="E1928" t="str">
            <v>GLTP187</v>
          </cell>
          <cell r="F1928" t="str">
            <v>LT7(A) - Temporary Supply (28 days &amp; above renewal)</v>
          </cell>
          <cell r="G1928" t="str">
            <v>LONG DISS</v>
          </cell>
          <cell r="H1928">
            <v>8</v>
          </cell>
          <cell r="I1928" t="str">
            <v xml:space="preserve">DEEPA T C </v>
          </cell>
          <cell r="J1928" t="str">
            <v>W/O UMASHANKAR,MANACHANAHALLI</v>
          </cell>
          <cell r="K1928" t="str">
            <v>HOOVINA HALLI KAVALU HKL</v>
          </cell>
          <cell r="L1928">
            <v>1</v>
          </cell>
        </row>
        <row r="1929">
          <cell r="E1929" t="str">
            <v>GLTP185</v>
          </cell>
          <cell r="F1929" t="str">
            <v>LT7(A) - Temporary Supply (28 days &amp; above renewal)</v>
          </cell>
          <cell r="G1929" t="str">
            <v>LONG DISS</v>
          </cell>
          <cell r="H1929">
            <v>5</v>
          </cell>
          <cell r="I1929" t="str">
            <v>K R BASAVARAJAYYA</v>
          </cell>
          <cell r="J1929" t="str">
            <v>S/O RUDRAYYA,MANACHANAHALLI</v>
          </cell>
          <cell r="K1929" t="str">
            <v>BELUR ROAD L</v>
          </cell>
          <cell r="L1929">
            <v>2</v>
          </cell>
        </row>
        <row r="1930">
          <cell r="E1930" t="str">
            <v>GLTP184</v>
          </cell>
          <cell r="F1930" t="str">
            <v>LT7(A) - Temporary Supply (28 days &amp; above renewal)</v>
          </cell>
          <cell r="G1930" t="str">
            <v>LONG DISS</v>
          </cell>
          <cell r="H1930">
            <v>4</v>
          </cell>
          <cell r="I1930" t="str">
            <v xml:space="preserve">NAGARAJU M </v>
          </cell>
          <cell r="J1930" t="str">
            <v>S/O MALLA SHETTY,MANACHANAHALLI</v>
          </cell>
          <cell r="K1930" t="str">
            <v>KALLEKERE HUSURU</v>
          </cell>
          <cell r="L1930">
            <v>1</v>
          </cell>
        </row>
        <row r="1931">
          <cell r="E1931" t="str">
            <v>KNTP1382</v>
          </cell>
          <cell r="F1931" t="str">
            <v>LT7(A) - Temporary Supply (28 days &amp; above renewal)</v>
          </cell>
          <cell r="G1931" t="str">
            <v>LONG DISS</v>
          </cell>
          <cell r="H1931">
            <v>3</v>
          </cell>
          <cell r="I1931" t="str">
            <v>LEELAVATHI</v>
          </cell>
          <cell r="J1931" t="str">
            <v>W/O SIDDARAMEGOWDA,KANDALI</v>
          </cell>
          <cell r="K1931" t="str">
            <v>ECHALA HALLI KANDALI</v>
          </cell>
          <cell r="L1931">
            <v>1</v>
          </cell>
        </row>
        <row r="1932">
          <cell r="E1932" t="str">
            <v>GCTP1381</v>
          </cell>
          <cell r="F1932" t="str">
            <v>LT7(A) - Temporary Supply (28 days &amp; above renewal)</v>
          </cell>
          <cell r="G1932" t="str">
            <v>LONG DISS</v>
          </cell>
          <cell r="H1932">
            <v>17</v>
          </cell>
          <cell r="I1932" t="str">
            <v>MANJUNATHA S</v>
          </cell>
          <cell r="J1932" t="str">
            <v>S/O SOMASHEKHAR,HULLENAHALLI</v>
          </cell>
          <cell r="K1932" t="str">
            <v>0</v>
          </cell>
          <cell r="L1932">
            <v>1</v>
          </cell>
        </row>
        <row r="1933">
          <cell r="E1933" t="str">
            <v>HNTP1380</v>
          </cell>
          <cell r="F1933" t="str">
            <v>LT7(A) - Temporary Supply (28 days &amp; above renewal)</v>
          </cell>
          <cell r="G1933" t="str">
            <v>LONG DISS</v>
          </cell>
          <cell r="H1933">
            <v>8</v>
          </cell>
          <cell r="I1933" t="str">
            <v>BHAGYA</v>
          </cell>
          <cell r="J1933" t="str">
            <v>C/O LINGARAJU,HANUMANTHAPURA</v>
          </cell>
          <cell r="K1933" t="str">
            <v>HANUMANTHA PURA HNL</v>
          </cell>
          <cell r="L1933">
            <v>1</v>
          </cell>
        </row>
        <row r="1934">
          <cell r="E1934" t="str">
            <v>DMTP1379</v>
          </cell>
          <cell r="F1934" t="str">
            <v>LT7(A) - Temporary Supply (28 days &amp; above renewal)</v>
          </cell>
          <cell r="G1934" t="str">
            <v>LONG DISS</v>
          </cell>
          <cell r="H1934">
            <v>8</v>
          </cell>
          <cell r="I1934" t="str">
            <v xml:space="preserve">K M ASHOK </v>
          </cell>
          <cell r="J1934" t="str">
            <v>S/O LATE K C MAHADEVAPPA,CHIKKAMANDIGANAHALLI</v>
          </cell>
          <cell r="K1934" t="str">
            <v>DODDAMALENAHALLI</v>
          </cell>
          <cell r="L1934">
            <v>1</v>
          </cell>
        </row>
        <row r="1935">
          <cell r="E1935" t="str">
            <v>GCTP1378</v>
          </cell>
          <cell r="F1935" t="str">
            <v>LT7(A) - Temporary Supply (28 days &amp; above renewal)</v>
          </cell>
          <cell r="G1935" t="str">
            <v>LONG DISS</v>
          </cell>
          <cell r="H1935">
            <v>8</v>
          </cell>
          <cell r="I1935" t="str">
            <v>VISHESHADIKARI HASSAN</v>
          </cell>
          <cell r="J1935" t="str">
            <v>VIHARADHAMA ,CHANNAPATNA</v>
          </cell>
          <cell r="K1935" t="str">
            <v>CHANNAPATTANA</v>
          </cell>
          <cell r="L1935">
            <v>1</v>
          </cell>
        </row>
        <row r="1936">
          <cell r="E1936" t="str">
            <v>GCTP1377</v>
          </cell>
          <cell r="F1936" t="str">
            <v>LT7(A) - Temporary Supply (28 days &amp; above renewal)</v>
          </cell>
          <cell r="G1936" t="str">
            <v>LONG DISS</v>
          </cell>
          <cell r="H1936">
            <v>8</v>
          </cell>
          <cell r="I1936" t="str">
            <v>CHANDRASHEKHARASHETTY</v>
          </cell>
          <cell r="J1936" t="str">
            <v>S/O VENKATASHETTY,CHANNAPATNA</v>
          </cell>
          <cell r="K1936" t="str">
            <v>BOMMANAYAKANA HALLI BHKL</v>
          </cell>
          <cell r="L1936">
            <v>1</v>
          </cell>
        </row>
        <row r="1937">
          <cell r="E1937" t="str">
            <v>MHTP78</v>
          </cell>
          <cell r="F1937" t="str">
            <v>LT7(A) - Temporary Supply (28 days &amp; above renewal)</v>
          </cell>
          <cell r="G1937" t="str">
            <v>LONG DISS</v>
          </cell>
          <cell r="H1937">
            <v>7</v>
          </cell>
          <cell r="I1937" t="str">
            <v>N RANJITHA</v>
          </cell>
          <cell r="J1937" t="str">
            <v>S/O NANDAKUMARA,SREE RAMANAGARA</v>
          </cell>
          <cell r="K1937" t="str">
            <v>PLL NAGARA PLL</v>
          </cell>
          <cell r="L1937">
            <v>3</v>
          </cell>
        </row>
        <row r="1938">
          <cell r="E1938" t="str">
            <v>GCTP1385</v>
          </cell>
          <cell r="F1938" t="str">
            <v>LT7(A) - Temporary Supply (28 days &amp; above renewal)</v>
          </cell>
          <cell r="G1938" t="str">
            <v>LONG DISS</v>
          </cell>
          <cell r="H1938">
            <v>8</v>
          </cell>
          <cell r="I1938" t="str">
            <v xml:space="preserve"> M M SHIVAKUMARA</v>
          </cell>
          <cell r="J1938" t="str">
            <v>S/O MUDDEGOWDA,BITTAGOWDANAHALLY</v>
          </cell>
          <cell r="K1938" t="str">
            <v>KAUSHIKA</v>
          </cell>
          <cell r="L1938">
            <v>2</v>
          </cell>
        </row>
        <row r="1939">
          <cell r="E1939" t="str">
            <v>GCTP1386</v>
          </cell>
          <cell r="F1939" t="str">
            <v>LT7(A) - Temporary Supply (28 days &amp; above renewal)</v>
          </cell>
          <cell r="G1939" t="str">
            <v>LONG DISS</v>
          </cell>
          <cell r="H1939">
            <v>4</v>
          </cell>
          <cell r="I1939" t="str">
            <v xml:space="preserve">SUPRIYA T P </v>
          </cell>
          <cell r="J1939" t="str">
            <v>W/O S T SOMASHEKAR,BOMMANAYAKANAHALLI</v>
          </cell>
          <cell r="K1939" t="str">
            <v>BOMMANAYAKANA HALLI BHKL</v>
          </cell>
          <cell r="L1939">
            <v>1</v>
          </cell>
        </row>
        <row r="1940">
          <cell r="E1940" t="str">
            <v>GCTP1383</v>
          </cell>
          <cell r="F1940" t="str">
            <v>LT7(A) - Temporary Supply (28 days &amp; above renewal)</v>
          </cell>
          <cell r="G1940" t="str">
            <v>LONG DISS</v>
          </cell>
          <cell r="H1940">
            <v>3</v>
          </cell>
          <cell r="I1940" t="str">
            <v>KRISHNEGOWDA</v>
          </cell>
          <cell r="J1940" t="str">
            <v>S/O SWAMYGOWDA,BOMMANAYAKANAHALLI</v>
          </cell>
          <cell r="K1940" t="str">
            <v>CHANNAPATTANA</v>
          </cell>
          <cell r="L1940">
            <v>1</v>
          </cell>
        </row>
        <row r="1941">
          <cell r="E1941" t="str">
            <v>GLTP190</v>
          </cell>
          <cell r="F1941" t="str">
            <v>LT7(A) - Temporary Supply (28 days &amp; above renewal)</v>
          </cell>
          <cell r="G1941" t="str">
            <v>LONG DISS</v>
          </cell>
          <cell r="H1941">
            <v>9</v>
          </cell>
          <cell r="I1941" t="str">
            <v xml:space="preserve">D M LEELAVATHI </v>
          </cell>
          <cell r="J1941" t="str">
            <v>W/O MANJEGOWDRU D M ,DODDAGADAVALLI</v>
          </cell>
          <cell r="K1941" t="str">
            <v>DUDDAGADHAVALLY</v>
          </cell>
          <cell r="L1941">
            <v>1</v>
          </cell>
        </row>
        <row r="1942">
          <cell r="E1942" t="str">
            <v>GLTP191</v>
          </cell>
          <cell r="F1942" t="str">
            <v>LT7(A) - Temporary Supply (28 days &amp; above renewal)</v>
          </cell>
          <cell r="G1942" t="str">
            <v>LONG DISS</v>
          </cell>
          <cell r="H1942">
            <v>8</v>
          </cell>
          <cell r="I1942" t="str">
            <v xml:space="preserve">SEEMA </v>
          </cell>
          <cell r="J1942" t="str">
            <v>W/O KASIF,MANACHANAHALLI</v>
          </cell>
          <cell r="K1942" t="str">
            <v>MANICHANA HALLI MNL</v>
          </cell>
          <cell r="L1942">
            <v>1</v>
          </cell>
        </row>
        <row r="1943">
          <cell r="E1943" t="str">
            <v>GCTP1391</v>
          </cell>
          <cell r="F1943" t="str">
            <v>LT7(A) - Temporary Supply (28 days &amp; above renewal)</v>
          </cell>
          <cell r="G1943" t="str">
            <v>LONG DISS</v>
          </cell>
          <cell r="H1943">
            <v>8</v>
          </cell>
          <cell r="I1943" t="str">
            <v xml:space="preserve">PRADEEPA </v>
          </cell>
          <cell r="J1943" t="str">
            <v xml:space="preserve"> S/O NINGEGOWDA,CHANNAPATTANA HASSAN</v>
          </cell>
          <cell r="K1943" t="str">
            <v>K HOSA KOPPALU BHKL</v>
          </cell>
          <cell r="L1943">
            <v>2</v>
          </cell>
        </row>
        <row r="1944">
          <cell r="E1944" t="str">
            <v>GCTP1390</v>
          </cell>
          <cell r="F1944" t="str">
            <v>LT7(A) - Temporary Supply (28 days &amp; above renewal)</v>
          </cell>
          <cell r="G1944" t="str">
            <v>LONG DISS</v>
          </cell>
          <cell r="H1944">
            <v>8</v>
          </cell>
          <cell r="I1944" t="str">
            <v>NAGARATHNA</v>
          </cell>
          <cell r="J1944" t="str">
            <v>W/O DODDEGOWDA,DEVAMMA BADAVANE HASSAN</v>
          </cell>
          <cell r="K1944" t="str">
            <v>K HOSA KOPPALU BHKL</v>
          </cell>
          <cell r="L1944">
            <v>1</v>
          </cell>
        </row>
        <row r="1945">
          <cell r="E1945" t="str">
            <v>GCTP1387</v>
          </cell>
          <cell r="F1945" t="str">
            <v>LT7(A) - Temporary Supply (28 days &amp; above renewal)</v>
          </cell>
          <cell r="G1945" t="str">
            <v>LONG DISS</v>
          </cell>
          <cell r="H1945">
            <v>8</v>
          </cell>
          <cell r="I1945" t="str">
            <v xml:space="preserve">ARUN KUMAR </v>
          </cell>
          <cell r="J1945" t="str">
            <v>S/O MANJEGOWDA,CHANNAPATTANA HASSAN</v>
          </cell>
          <cell r="K1945" t="str">
            <v>K HOSA KOPPALU BHKL</v>
          </cell>
          <cell r="L1945">
            <v>2</v>
          </cell>
        </row>
        <row r="1946">
          <cell r="E1946" t="str">
            <v>GCTP1389</v>
          </cell>
          <cell r="F1946" t="str">
            <v>LT7(A) - Temporary Supply (28 days &amp; above renewal)</v>
          </cell>
          <cell r="G1946" t="str">
            <v>LONG DISS</v>
          </cell>
          <cell r="H1946">
            <v>8</v>
          </cell>
          <cell r="I1946" t="str">
            <v>K V VIRUPAKSHA</v>
          </cell>
          <cell r="J1946" t="str">
            <v>S/O VEERABHADRASHETTI,BOMMANAYAKANAHALLY HASSAN</v>
          </cell>
          <cell r="K1946" t="str">
            <v>BOMMANAYAKANA HALLI BHKL</v>
          </cell>
          <cell r="L1946">
            <v>2</v>
          </cell>
        </row>
        <row r="1947">
          <cell r="E1947" t="str">
            <v>KNTP1392</v>
          </cell>
          <cell r="F1947" t="str">
            <v>LT7(A) - Temporary Supply (28 days &amp; above renewal)</v>
          </cell>
          <cell r="G1947" t="str">
            <v>LONG DISS</v>
          </cell>
          <cell r="H1947">
            <v>3</v>
          </cell>
          <cell r="I1947" t="str">
            <v>L SHILPA</v>
          </cell>
          <cell r="J1947" t="str">
            <v>W/O LATE BHASKAR,KAIDB KANDALI HASSAN</v>
          </cell>
          <cell r="K1947" t="str">
            <v>KANDALI KNL</v>
          </cell>
          <cell r="L1947">
            <v>1</v>
          </cell>
        </row>
        <row r="1948">
          <cell r="E1948" t="str">
            <v>HVTP1393</v>
          </cell>
          <cell r="F1948" t="str">
            <v>LT7(A) - Temporary Supply (28 days &amp; above renewal)</v>
          </cell>
          <cell r="G1948" t="str">
            <v>LONG DISS</v>
          </cell>
          <cell r="H1948">
            <v>13</v>
          </cell>
          <cell r="I1948" t="str">
            <v>RAMEGOWDA</v>
          </cell>
          <cell r="J1948" t="str">
            <v>S/O CHIKKEGOWDA,NINGEGOWDANAKOPPALU</v>
          </cell>
          <cell r="K1948" t="str">
            <v>MARIGUDIKOPPALU</v>
          </cell>
          <cell r="L1948">
            <v>1</v>
          </cell>
        </row>
        <row r="1949">
          <cell r="E1949" t="str">
            <v>MHTP80</v>
          </cell>
          <cell r="F1949" t="str">
            <v>LT7(A) - Temporary Supply (28 days &amp; above renewal)</v>
          </cell>
          <cell r="G1949" t="str">
            <v>LONG DISS</v>
          </cell>
          <cell r="H1949">
            <v>7</v>
          </cell>
          <cell r="I1949" t="str">
            <v>SAVITHRI</v>
          </cell>
          <cell r="J1949" t="str">
            <v>C/O BETTEGOWDA,SHETTIHALLI</v>
          </cell>
          <cell r="K1949" t="str">
            <v>PLL NAGARA PLL</v>
          </cell>
          <cell r="L1949">
            <v>1</v>
          </cell>
        </row>
        <row r="1950">
          <cell r="E1950" t="str">
            <v>MHTP79</v>
          </cell>
          <cell r="F1950" t="str">
            <v>LT7(A) - Temporary Supply (28 days &amp; above renewal)</v>
          </cell>
          <cell r="G1950" t="str">
            <v>LONG DISS</v>
          </cell>
          <cell r="H1950">
            <v>9</v>
          </cell>
          <cell r="I1950" t="str">
            <v>D L JALAJAKSHI</v>
          </cell>
          <cell r="J1950" t="str">
            <v>W/O NARAYANASWAMY,KANCHANAHALLI</v>
          </cell>
          <cell r="K1950" t="str">
            <v>MARENAHALLI</v>
          </cell>
          <cell r="L1950">
            <v>2</v>
          </cell>
        </row>
        <row r="1951">
          <cell r="E1951" t="str">
            <v>GRTP84</v>
          </cell>
          <cell r="F1951" t="str">
            <v>LT7(A) - Temporary Supply (28 days &amp; above renewal)</v>
          </cell>
          <cell r="G1951" t="str">
            <v>LONG DISS</v>
          </cell>
          <cell r="H1951">
            <v>8</v>
          </cell>
          <cell r="I1951" t="str">
            <v xml:space="preserve">G K COMPANY </v>
          </cell>
          <cell r="J1951" t="str">
            <v>GORUR,KATTAYA</v>
          </cell>
          <cell r="K1951" t="str">
            <v>GORUR</v>
          </cell>
          <cell r="L1951">
            <v>4</v>
          </cell>
        </row>
        <row r="1952">
          <cell r="E1952" t="str">
            <v>GLTP193</v>
          </cell>
          <cell r="F1952" t="str">
            <v>LT7(A) - Temporary Supply (28 days &amp; above renewal)</v>
          </cell>
          <cell r="G1952" t="str">
            <v>LONG DISS</v>
          </cell>
          <cell r="H1952">
            <v>8</v>
          </cell>
          <cell r="I1952" t="str">
            <v>B R LOKESH</v>
          </cell>
          <cell r="J1952" t="str">
            <v>S/O RANGEGOWDA,GUDDENAHALLI</v>
          </cell>
          <cell r="K1952" t="str">
            <v>ASHOKNAGAR</v>
          </cell>
          <cell r="L1952">
            <v>1</v>
          </cell>
        </row>
        <row r="1953">
          <cell r="E1953" t="str">
            <v>GLTP194</v>
          </cell>
          <cell r="F1953" t="str">
            <v>LT7(A) - Temporary Supply (28 days &amp; above renewal)</v>
          </cell>
          <cell r="G1953" t="str">
            <v>LONG DISS</v>
          </cell>
          <cell r="H1953">
            <v>8</v>
          </cell>
          <cell r="I1953" t="str">
            <v>MANJAMMA</v>
          </cell>
          <cell r="J1953" t="str">
            <v>W/O LATE SHETTYGOWDA,YAREHALLY</v>
          </cell>
          <cell r="K1953" t="str">
            <v>YARE HALLI YHL</v>
          </cell>
          <cell r="L1953">
            <v>1</v>
          </cell>
        </row>
        <row r="1954">
          <cell r="E1954" t="str">
            <v>GLTP195</v>
          </cell>
          <cell r="F1954" t="str">
            <v>LT7(A) - Temporary Supply (28 days &amp; above renewal)</v>
          </cell>
          <cell r="G1954" t="str">
            <v>LONG DISS</v>
          </cell>
          <cell r="H1954">
            <v>8</v>
          </cell>
          <cell r="I1954" t="str">
            <v>R CHANDRASHEKHAR</v>
          </cell>
          <cell r="J1954" t="str">
            <v>P W D CONTRACT HASSAN,GUDDENAHALLI</v>
          </cell>
          <cell r="K1954" t="str">
            <v>MANICHANA HALLI MNL</v>
          </cell>
          <cell r="L1954">
            <v>2</v>
          </cell>
        </row>
        <row r="1955">
          <cell r="E1955" t="str">
            <v>GCTP1394</v>
          </cell>
          <cell r="F1955" t="str">
            <v>LT7(A) - Temporary Supply (28 days &amp; above renewal)</v>
          </cell>
          <cell r="G1955" t="str">
            <v>LONG DISS</v>
          </cell>
          <cell r="H1955">
            <v>8</v>
          </cell>
          <cell r="I1955" t="str">
            <v>N R NAGARAJU</v>
          </cell>
          <cell r="J1955" t="str">
            <v>S/O RAMEGOWDA,NAGATHIHALLI</v>
          </cell>
          <cell r="K1955" t="str">
            <v>M HOSA KOPPALU BHKL</v>
          </cell>
          <cell r="L1955">
            <v>3</v>
          </cell>
        </row>
        <row r="1956">
          <cell r="E1956" t="str">
            <v>GCTP1395</v>
          </cell>
          <cell r="F1956" t="str">
            <v>LT7(A) - Temporary Supply (28 days &amp; above renewal)</v>
          </cell>
          <cell r="G1956" t="str">
            <v>LONG DISS</v>
          </cell>
          <cell r="H1956">
            <v>4</v>
          </cell>
          <cell r="I1956" t="str">
            <v>THIMMEGOWDA</v>
          </cell>
          <cell r="J1956" t="str">
            <v>S/O RANGEGOWDA,BOMMANAYAKANAHALLI</v>
          </cell>
          <cell r="K1956" t="str">
            <v>DEVAMMA LAYOUT, CHANNAPATAN</v>
          </cell>
          <cell r="L1956">
            <v>1</v>
          </cell>
        </row>
        <row r="1957">
          <cell r="E1957" t="str">
            <v>GCTP1396</v>
          </cell>
          <cell r="F1957" t="str">
            <v>LT7(A) - Temporary Supply (28 days &amp; above renewal)</v>
          </cell>
          <cell r="G1957" t="str">
            <v>LONG DISS</v>
          </cell>
          <cell r="H1957">
            <v>8</v>
          </cell>
          <cell r="I1957" t="str">
            <v>K P DHARANENDRA</v>
          </cell>
          <cell r="J1957" t="str">
            <v>S/O T PRAKASH,CHANNAPATNA</v>
          </cell>
          <cell r="K1957" t="str">
            <v>K HOSA KOPPALU BHKL</v>
          </cell>
          <cell r="L1957">
            <v>1</v>
          </cell>
        </row>
        <row r="1958">
          <cell r="E1958" t="str">
            <v>MHTP81</v>
          </cell>
          <cell r="F1958" t="str">
            <v>LT7(A) - Temporary Supply (28 days &amp; above renewal)</v>
          </cell>
          <cell r="G1958" t="str">
            <v>LONG DISS</v>
          </cell>
          <cell r="H1958">
            <v>9</v>
          </cell>
          <cell r="I1958" t="str">
            <v>SOMA ENTER PRISES</v>
          </cell>
          <cell r="J1958" t="str">
            <v>B VENKATESWARA KUMARA,KITTANE GADI</v>
          </cell>
          <cell r="K1958" t="str">
            <v>MARENAHALLI</v>
          </cell>
          <cell r="L1958">
            <v>3</v>
          </cell>
        </row>
        <row r="1959">
          <cell r="E1959" t="str">
            <v>HNTP1399</v>
          </cell>
          <cell r="F1959" t="str">
            <v>LT7(A) - Temporary Supply (28 days &amp; above renewal)</v>
          </cell>
          <cell r="G1959" t="str">
            <v>LONG DISS</v>
          </cell>
          <cell r="H1959">
            <v>8</v>
          </cell>
          <cell r="I1959" t="str">
            <v>MADHUSUDAN</v>
          </cell>
          <cell r="J1959" t="str">
            <v>S/O SUBRAMANYA,YARE BARE KAVALU</v>
          </cell>
          <cell r="K1959" t="str">
            <v>HANUMANTHA PURA HNL</v>
          </cell>
          <cell r="L1959">
            <v>3</v>
          </cell>
        </row>
        <row r="1960">
          <cell r="E1960" t="str">
            <v>GCTP1408</v>
          </cell>
          <cell r="F1960" t="str">
            <v>LT7(A) - Temporary Supply (28 days &amp; above renewal)</v>
          </cell>
          <cell r="G1960" t="str">
            <v>LONG DISS</v>
          </cell>
          <cell r="H1960">
            <v>17</v>
          </cell>
          <cell r="I1960" t="str">
            <v>MANJEGOWDA</v>
          </cell>
          <cell r="J1960" t="str">
            <v>S/O CHIKKEGOWDA,BITTAGOWDANAHALLY</v>
          </cell>
          <cell r="K1960" t="str">
            <v>0</v>
          </cell>
          <cell r="L1960">
            <v>1</v>
          </cell>
        </row>
        <row r="1961">
          <cell r="E1961" t="str">
            <v>HVTP1409</v>
          </cell>
          <cell r="F1961" t="str">
            <v>LT7(A) - Temporary Supply (28 days &amp; above renewal)</v>
          </cell>
          <cell r="G1961" t="str">
            <v>LONG DISS</v>
          </cell>
          <cell r="H1961">
            <v>16</v>
          </cell>
          <cell r="I1961" t="str">
            <v>NINGEGOWDA</v>
          </cell>
          <cell r="J1961" t="str">
            <v>S/O CHANCHANAGIRIGOWDA,THATTEKERE</v>
          </cell>
          <cell r="K1961" t="str">
            <v>NINGEGOWDANA KOPALU L</v>
          </cell>
          <cell r="L1961">
            <v>1</v>
          </cell>
        </row>
        <row r="1962">
          <cell r="E1962" t="str">
            <v>HNTP1410</v>
          </cell>
          <cell r="F1962" t="str">
            <v>LT7(A) - Temporary Supply (28 days &amp; above renewal)</v>
          </cell>
          <cell r="G1962" t="str">
            <v>LONG DISS</v>
          </cell>
          <cell r="H1962">
            <v>8</v>
          </cell>
          <cell r="I1962" t="str">
            <v>MAMATHA C</v>
          </cell>
          <cell r="J1962" t="str">
            <v>C/O DHARMA B R,HANUMANTHAPURA</v>
          </cell>
          <cell r="K1962" t="str">
            <v>HANUMANTHA PURA HNL</v>
          </cell>
          <cell r="L1962">
            <v>1</v>
          </cell>
        </row>
        <row r="1963">
          <cell r="E1963" t="str">
            <v>GCTP1404</v>
          </cell>
          <cell r="F1963" t="str">
            <v>LT7(A) - Temporary Supply (28 days &amp; above renewal)</v>
          </cell>
          <cell r="G1963" t="str">
            <v>LONG DISS</v>
          </cell>
          <cell r="H1963">
            <v>8</v>
          </cell>
          <cell r="I1963" t="str">
            <v>G P RAGHU</v>
          </cell>
          <cell r="J1963" t="str">
            <v>S/O PAPEGOWDA,KIADB HASSAN</v>
          </cell>
          <cell r="K1963" t="str">
            <v>K HOSA KOPPALU BHKL</v>
          </cell>
          <cell r="L1963">
            <v>3</v>
          </cell>
        </row>
        <row r="1964">
          <cell r="E1964" t="str">
            <v>GCTP1406</v>
          </cell>
          <cell r="F1964" t="str">
            <v>LT7(A) - Temporary Supply (28 days &amp; above renewal)</v>
          </cell>
          <cell r="G1964" t="str">
            <v>LONG DISS</v>
          </cell>
          <cell r="H1964">
            <v>17</v>
          </cell>
          <cell r="I1964" t="str">
            <v>SHAILAJA</v>
          </cell>
          <cell r="J1964" t="str">
            <v>C/O  RANGASWAMY,SANKALAPURA</v>
          </cell>
          <cell r="K1964" t="str">
            <v>SANKALAPURA SANL</v>
          </cell>
          <cell r="L1964">
            <v>2</v>
          </cell>
        </row>
        <row r="1965">
          <cell r="E1965" t="str">
            <v>GCTP1407</v>
          </cell>
          <cell r="F1965" t="str">
            <v>LT7(A) - Temporary Supply (28 days &amp; above renewal)</v>
          </cell>
          <cell r="G1965" t="str">
            <v>LONG DISS</v>
          </cell>
          <cell r="H1965">
            <v>8</v>
          </cell>
          <cell r="I1965" t="str">
            <v>MOHAN KUMAR K</v>
          </cell>
          <cell r="J1965" t="str">
            <v>S/O KEMPAIAH K,CHANNAPATTANA</v>
          </cell>
          <cell r="K1965" t="str">
            <v>CHANNAPATTANA</v>
          </cell>
          <cell r="L1965">
            <v>2</v>
          </cell>
        </row>
        <row r="1966">
          <cell r="E1966" t="str">
            <v>GCTP1403</v>
          </cell>
          <cell r="F1966" t="str">
            <v>LT7(A) - Temporary Supply (28 days &amp; above renewal)</v>
          </cell>
          <cell r="G1966" t="str">
            <v>LONG DISS</v>
          </cell>
          <cell r="H1966">
            <v>4</v>
          </cell>
          <cell r="I1966" t="str">
            <v xml:space="preserve">OMKAR H T </v>
          </cell>
          <cell r="J1966" t="str">
            <v>S/O  THIMMEGOWDA ,CHANNAPATTANA</v>
          </cell>
          <cell r="K1966" t="str">
            <v>BOMMANAYAKANA HALLI BHKL</v>
          </cell>
          <cell r="L1966">
            <v>2</v>
          </cell>
        </row>
        <row r="1967">
          <cell r="E1967" t="str">
            <v>GCTP1402</v>
          </cell>
          <cell r="F1967" t="str">
            <v>LT7(A) - Temporary Supply (28 days &amp; above renewal)</v>
          </cell>
          <cell r="G1967" t="str">
            <v>LONG DISS</v>
          </cell>
          <cell r="H1967">
            <v>8</v>
          </cell>
          <cell r="I1967" t="str">
            <v>DIVYA</v>
          </cell>
          <cell r="J1967" t="str">
            <v>W/O VENKATESH,BITTAGOWDANAHALLY</v>
          </cell>
          <cell r="K1967" t="str">
            <v>K HOSA KOPPALU BHKL</v>
          </cell>
          <cell r="L1967">
            <v>1</v>
          </cell>
        </row>
        <row r="1968">
          <cell r="E1968" t="str">
            <v>GCTP1401</v>
          </cell>
          <cell r="F1968" t="str">
            <v>LT7(A) - Temporary Supply (28 days &amp; above renewal)</v>
          </cell>
          <cell r="G1968" t="str">
            <v>LONG DISS</v>
          </cell>
          <cell r="H1968">
            <v>8</v>
          </cell>
          <cell r="I1968" t="str">
            <v>SHAKUNTALA</v>
          </cell>
          <cell r="J1968" t="str">
            <v>W/O SWAMYGOWDA,BITTAGOWDANAHALLI</v>
          </cell>
          <cell r="K1968" t="str">
            <v>K HOSA KOPPALU BHKL</v>
          </cell>
          <cell r="L1968">
            <v>2</v>
          </cell>
        </row>
        <row r="1969">
          <cell r="E1969" t="str">
            <v>GCTP1412</v>
          </cell>
          <cell r="F1969" t="str">
            <v>LT7(A) - Temporary Supply (28 days &amp; above renewal)</v>
          </cell>
          <cell r="G1969" t="str">
            <v>LONG DISS</v>
          </cell>
          <cell r="H1969">
            <v>8</v>
          </cell>
          <cell r="I1969" t="str">
            <v>N U DHAEMEGOWDA</v>
          </cell>
          <cell r="J1969" t="str">
            <v>S/O LATE URIGEGOWDA,M HOSAKOPPALU</v>
          </cell>
          <cell r="K1969" t="str">
            <v>KIADB</v>
          </cell>
          <cell r="L1969">
            <v>2</v>
          </cell>
        </row>
        <row r="1970">
          <cell r="E1970" t="str">
            <v>GCTP1415</v>
          </cell>
          <cell r="F1970" t="str">
            <v>LT7(A) - Temporary Supply (28 days &amp; above renewal)</v>
          </cell>
          <cell r="G1970" t="str">
            <v>LONG DISS</v>
          </cell>
          <cell r="H1970">
            <v>5</v>
          </cell>
          <cell r="I1970" t="str">
            <v>SUMA</v>
          </cell>
          <cell r="J1970" t="str">
            <v>W/O GOPI,KIADB HASSAN</v>
          </cell>
          <cell r="K1970" t="str">
            <v>M HOSA KOPPALU BHKL</v>
          </cell>
          <cell r="L1970">
            <v>1</v>
          </cell>
        </row>
        <row r="1971">
          <cell r="E1971" t="str">
            <v>GCTP1416</v>
          </cell>
          <cell r="F1971" t="str">
            <v>LT7(A) - Temporary Supply (28 days &amp; above renewal)</v>
          </cell>
          <cell r="G1971" t="str">
            <v>LONG DISS</v>
          </cell>
          <cell r="H1971">
            <v>8</v>
          </cell>
          <cell r="I1971" t="str">
            <v xml:space="preserve">RACHITH S N </v>
          </cell>
          <cell r="J1971" t="str">
            <v>S/O NITHYANANDA KUMAR,BOMMANAYAKANAHALLI</v>
          </cell>
          <cell r="K1971" t="str">
            <v>KIADB</v>
          </cell>
          <cell r="L1971">
            <v>1</v>
          </cell>
        </row>
        <row r="1972">
          <cell r="E1972" t="str">
            <v>GCTP1417</v>
          </cell>
          <cell r="F1972" t="str">
            <v>LT7(A) - Temporary Supply (28 days &amp; above renewal)</v>
          </cell>
          <cell r="G1972" t="str">
            <v>LONG DISS</v>
          </cell>
          <cell r="H1972">
            <v>8</v>
          </cell>
          <cell r="I1972" t="str">
            <v>LOLAKSHAMMA</v>
          </cell>
          <cell r="J1972" t="str">
            <v>W/O RANGASHETTY,BITTAGOWDANAHALLI</v>
          </cell>
          <cell r="K1972" t="str">
            <v>KIADB</v>
          </cell>
          <cell r="L1972">
            <v>2</v>
          </cell>
        </row>
        <row r="1973">
          <cell r="E1973" t="str">
            <v>MHTP83</v>
          </cell>
          <cell r="F1973" t="str">
            <v>LT7(A) - Temporary Supply (28 days &amp; above renewal)</v>
          </cell>
          <cell r="G1973" t="str">
            <v>LONG DISS</v>
          </cell>
          <cell r="H1973">
            <v>7</v>
          </cell>
          <cell r="I1973" t="str">
            <v>DHANALAKSHI</v>
          </cell>
          <cell r="J1973" t="str">
            <v>W/O LATE MANJEGOWDA,KONTHAGOWDANAHALLI</v>
          </cell>
          <cell r="K1973" t="str">
            <v>PLL NAGARA PLL</v>
          </cell>
          <cell r="L1973">
            <v>1</v>
          </cell>
        </row>
        <row r="1974">
          <cell r="E1974" t="str">
            <v>GLTP198</v>
          </cell>
          <cell r="F1974" t="str">
            <v>LT7(A) - Temporary Supply (28 days &amp; above renewal)</v>
          </cell>
          <cell r="G1974" t="str">
            <v>LONG DISS</v>
          </cell>
          <cell r="H1974">
            <v>8</v>
          </cell>
          <cell r="I1974" t="str">
            <v>M R LOKESH</v>
          </cell>
          <cell r="J1974" t="str">
            <v>S/O RANGEGOWDA M D,GUDDENAHALLI</v>
          </cell>
          <cell r="K1974" t="str">
            <v>HOOVINA HALLI KAVALU HKL</v>
          </cell>
          <cell r="L1974">
            <v>2</v>
          </cell>
        </row>
        <row r="1975">
          <cell r="E1975" t="str">
            <v>KKGTP1421</v>
          </cell>
          <cell r="F1975" t="str">
            <v>LT7(A) - Temporary Supply (28 days &amp; above renewal)</v>
          </cell>
          <cell r="G1975" t="str">
            <v>LONG DISS</v>
          </cell>
          <cell r="H1975">
            <v>8</v>
          </cell>
          <cell r="I1975" t="str">
            <v>K T LAKSHMANA</v>
          </cell>
          <cell r="J1975" t="str">
            <v>S/O LATE THOPEGOWDA,THATTEKERE</v>
          </cell>
          <cell r="K1975" t="str">
            <v>KOKKANNA GHATTA</v>
          </cell>
          <cell r="L1975">
            <v>1</v>
          </cell>
        </row>
        <row r="1976">
          <cell r="E1976" t="str">
            <v>HNTP1420</v>
          </cell>
          <cell r="F1976" t="str">
            <v>LT7(A) - Temporary Supply (28 days &amp; above renewal)</v>
          </cell>
          <cell r="G1976" t="str">
            <v>LONG DISS</v>
          </cell>
          <cell r="H1976">
            <v>8</v>
          </cell>
          <cell r="I1976" t="str">
            <v>RUKMINI</v>
          </cell>
          <cell r="J1976" t="str">
            <v>W/O GANGANNAGOWDA,HANUMANTHAPURA</v>
          </cell>
          <cell r="K1976" t="str">
            <v>HANUMANTHA PURA HNL</v>
          </cell>
          <cell r="L1976">
            <v>2</v>
          </cell>
        </row>
        <row r="1977">
          <cell r="E1977" t="str">
            <v>GCTP1419</v>
          </cell>
          <cell r="F1977" t="str">
            <v>LT7(A) - Temporary Supply (28 days &amp; above renewal)</v>
          </cell>
          <cell r="G1977" t="str">
            <v>LONG DISS</v>
          </cell>
          <cell r="H1977">
            <v>5</v>
          </cell>
          <cell r="I1977" t="str">
            <v>M N KAVYA</v>
          </cell>
          <cell r="J1977" t="str">
            <v>W/O DINESH KARLE,KIADB HN PURA ROAD HASSAN</v>
          </cell>
          <cell r="K1977" t="str">
            <v>M HOSA KOPPALU BHKL</v>
          </cell>
          <cell r="L1977">
            <v>3</v>
          </cell>
        </row>
        <row r="1978">
          <cell r="E1978" t="str">
            <v>HVTP1418</v>
          </cell>
          <cell r="F1978" t="str">
            <v>LT7(A) - Temporary Supply (28 days &amp; above renewal)</v>
          </cell>
          <cell r="G1978" t="str">
            <v>LONG DISS</v>
          </cell>
          <cell r="H1978">
            <v>16</v>
          </cell>
          <cell r="I1978" t="str">
            <v>S R CHANDREGOWDA</v>
          </cell>
          <cell r="J1978" t="str">
            <v>S/O M RANGEGOWDA,CHIKKAMANDIGANAHALLI</v>
          </cell>
          <cell r="K1978" t="str">
            <v>NINGEGOWDANA KOPALU L</v>
          </cell>
          <cell r="L1978">
            <v>1</v>
          </cell>
        </row>
        <row r="1979">
          <cell r="E1979" t="str">
            <v>GCTP1413</v>
          </cell>
          <cell r="F1979" t="str">
            <v>LT7(A) - Temporary Supply (28 days &amp; above renewal)</v>
          </cell>
          <cell r="G1979" t="str">
            <v>LONG DISS</v>
          </cell>
          <cell r="H1979">
            <v>4</v>
          </cell>
          <cell r="I1979" t="str">
            <v>VENKATESWARALU</v>
          </cell>
          <cell r="J1979" t="str">
            <v>S/O VENKATAAIH,DEVAMMA BADAVANE</v>
          </cell>
          <cell r="K1979" t="str">
            <v>BOMMANAYAKANA HALLI BHKL</v>
          </cell>
          <cell r="L1979">
            <v>2</v>
          </cell>
        </row>
        <row r="1980">
          <cell r="E1980" t="str">
            <v>GCTP1405</v>
          </cell>
          <cell r="F1980" t="str">
            <v>LT7(A) - Temporary Supply (28 days &amp; above renewal)</v>
          </cell>
          <cell r="G1980" t="str">
            <v>LONG DISS</v>
          </cell>
          <cell r="H1980">
            <v>5</v>
          </cell>
          <cell r="I1980" t="str">
            <v>VIDYA HERBS PVT LTD</v>
          </cell>
          <cell r="J1980" t="str">
            <v>K SHYAM PRASAD,KIADB  HASSAN</v>
          </cell>
          <cell r="K1980" t="str">
            <v>M HOSA KOPPALU BHKL</v>
          </cell>
          <cell r="L1980">
            <v>13</v>
          </cell>
        </row>
        <row r="1981">
          <cell r="E1981" t="str">
            <v>KNTP1422</v>
          </cell>
          <cell r="F1981" t="str">
            <v>LT7(A) - Temporary Supply (28 days &amp; above renewal)</v>
          </cell>
          <cell r="G1981" t="str">
            <v>LONG DISS</v>
          </cell>
          <cell r="H1981">
            <v>3</v>
          </cell>
          <cell r="I1981" t="str">
            <v>BALAKRISHNA</v>
          </cell>
          <cell r="J1981" t="str">
            <v>S/O SHIVARAMEGOWDA,KANDALI</v>
          </cell>
          <cell r="K1981" t="str">
            <v>KANDALI KNL</v>
          </cell>
          <cell r="L1981">
            <v>1</v>
          </cell>
        </row>
        <row r="1982">
          <cell r="E1982" t="str">
            <v>GCTP1424</v>
          </cell>
          <cell r="F1982" t="str">
            <v>LT7(A) - Temporary Supply (28 days &amp; above renewal)</v>
          </cell>
          <cell r="G1982" t="str">
            <v>LONG DISS</v>
          </cell>
          <cell r="H1982">
            <v>8</v>
          </cell>
          <cell r="I1982" t="str">
            <v>DEVEGOWDA</v>
          </cell>
          <cell r="J1982" t="str">
            <v>S/O SANNEGOWDA,K M F GANDINAGARA KIADB HSN</v>
          </cell>
          <cell r="K1982" t="str">
            <v>CHANNAPATTANA</v>
          </cell>
          <cell r="L1982">
            <v>1</v>
          </cell>
        </row>
        <row r="1983">
          <cell r="E1983" t="str">
            <v>GCTP1425</v>
          </cell>
          <cell r="F1983" t="str">
            <v>LT7(A) - Temporary Supply (28 days &amp; above renewal)</v>
          </cell>
          <cell r="G1983" t="str">
            <v>LONG DISS</v>
          </cell>
          <cell r="H1983">
            <v>8</v>
          </cell>
          <cell r="I1983" t="str">
            <v>M/S ASCEND TELECOM INFRASTRUCTURE PVT</v>
          </cell>
          <cell r="J1983" t="str">
            <v>BOMMANAYAKANAHALLY HASSAN,</v>
          </cell>
          <cell r="K1983" t="str">
            <v>BOMMANAYAKANA HALLI BHKL</v>
          </cell>
          <cell r="L1983">
            <v>8</v>
          </cell>
        </row>
        <row r="1984">
          <cell r="E1984" t="str">
            <v>GCTP1426</v>
          </cell>
          <cell r="F1984" t="str">
            <v>LT7(A) - Temporary Supply (28 days &amp; above renewal)</v>
          </cell>
          <cell r="G1984" t="str">
            <v>LONG DISS</v>
          </cell>
          <cell r="H1984">
            <v>8</v>
          </cell>
          <cell r="I1984" t="str">
            <v>A PUTTASWAMY</v>
          </cell>
          <cell r="J1984" t="str">
            <v>C/O LATE ANNAYYA,CHANNAPATNA</v>
          </cell>
          <cell r="K1984" t="str">
            <v>CHANNAPATTANA</v>
          </cell>
          <cell r="L1984">
            <v>2</v>
          </cell>
        </row>
        <row r="1985">
          <cell r="E1985" t="str">
            <v>MHTP84</v>
          </cell>
          <cell r="F1985" t="str">
            <v>LT7(A) - Temporary Supply (28 days &amp; above renewal)</v>
          </cell>
          <cell r="G1985" t="str">
            <v>LONG DISS</v>
          </cell>
          <cell r="H1985">
            <v>9</v>
          </cell>
          <cell r="I1985" t="str">
            <v>JNANESWARA RAO H L</v>
          </cell>
          <cell r="J1985" t="str">
            <v>S/O LAKSHMAN RAO,KANCHANAHALLI</v>
          </cell>
          <cell r="K1985" t="str">
            <v>MARENAHALLI</v>
          </cell>
          <cell r="L1985">
            <v>1</v>
          </cell>
        </row>
        <row r="1986">
          <cell r="E1986" t="str">
            <v>GCTP1429</v>
          </cell>
          <cell r="F1986" t="str">
            <v>LT7(A) - Temporary Supply (28 days &amp; above renewal)</v>
          </cell>
          <cell r="G1986" t="str">
            <v>LONG DISS</v>
          </cell>
          <cell r="H1986">
            <v>8</v>
          </cell>
          <cell r="I1986" t="str">
            <v>N R RAJANNA</v>
          </cell>
          <cell r="J1986" t="str">
            <v>S/O RAMEGOWDA,BOMMANAYAKANAHALLI</v>
          </cell>
          <cell r="K1986" t="str">
            <v>CHANNAPATTANA</v>
          </cell>
          <cell r="L1986">
            <v>2</v>
          </cell>
        </row>
        <row r="1987">
          <cell r="E1987" t="str">
            <v>GCTP1430</v>
          </cell>
          <cell r="F1987" t="str">
            <v>LT7(A) - Temporary Supply (28 days &amp; above renewal)</v>
          </cell>
          <cell r="G1987" t="str">
            <v>LONG DISS</v>
          </cell>
          <cell r="H1987">
            <v>8</v>
          </cell>
          <cell r="I1987" t="str">
            <v xml:space="preserve">VAANI K </v>
          </cell>
          <cell r="J1987" t="str">
            <v>W/O MANIRAJU,CHANNAPATNA</v>
          </cell>
          <cell r="K1987" t="str">
            <v>CHANNAPATTANA</v>
          </cell>
          <cell r="L1987">
            <v>2</v>
          </cell>
        </row>
        <row r="1988">
          <cell r="E1988" t="str">
            <v>GRTP86</v>
          </cell>
          <cell r="F1988" t="str">
            <v>LT7(A) - Temporary Supply (28 days &amp; above renewal)</v>
          </cell>
          <cell r="G1988" t="str">
            <v>LONG DISS</v>
          </cell>
          <cell r="H1988">
            <v>13</v>
          </cell>
          <cell r="I1988" t="str">
            <v>JEEVAN K R</v>
          </cell>
          <cell r="J1988" t="str">
            <v>S/O RANGEGOWDA,KARLEKOPPALU</v>
          </cell>
          <cell r="K1988" t="str">
            <v>HASSANRURAL2</v>
          </cell>
          <cell r="L1988">
            <v>4</v>
          </cell>
        </row>
        <row r="1989">
          <cell r="E1989" t="str">
            <v>GLTP200</v>
          </cell>
          <cell r="F1989" t="str">
            <v>LT7(A) - Temporary Supply (28 days &amp; above renewal)</v>
          </cell>
          <cell r="G1989" t="str">
            <v>LONG DISS</v>
          </cell>
          <cell r="H1989">
            <v>5</v>
          </cell>
          <cell r="I1989" t="str">
            <v>H G YASHODA</v>
          </cell>
          <cell r="J1989" t="str">
            <v>W/O B H MOHAN KUMAR,BASAVESWARA NAGARA</v>
          </cell>
          <cell r="K1989" t="str">
            <v>BELUR ROAD L</v>
          </cell>
          <cell r="L1989">
            <v>2</v>
          </cell>
        </row>
        <row r="1990">
          <cell r="E1990" t="str">
            <v>GLTP201</v>
          </cell>
          <cell r="F1990" t="str">
            <v>LT7(A) - Temporary Supply (28 days &amp; above renewal)</v>
          </cell>
          <cell r="G1990" t="str">
            <v>LONG DISS</v>
          </cell>
          <cell r="H1990">
            <v>8</v>
          </cell>
          <cell r="I1990" t="str">
            <v>M PRAKASH</v>
          </cell>
          <cell r="J1990" t="str">
            <v>S/O MALAPPA,HANDINAKERE HASSAN</v>
          </cell>
          <cell r="K1990" t="str">
            <v>MANICHANA HALLI MNL</v>
          </cell>
          <cell r="L1990">
            <v>2</v>
          </cell>
        </row>
        <row r="1991">
          <cell r="E1991" t="str">
            <v>GLTP202</v>
          </cell>
          <cell r="F1991" t="str">
            <v>LT7(A) - Temporary Supply (28 days &amp; above renewal)</v>
          </cell>
          <cell r="G1991" t="str">
            <v>LONG DISS</v>
          </cell>
          <cell r="H1991">
            <v>5</v>
          </cell>
          <cell r="I1991" t="str">
            <v>PUSHPA</v>
          </cell>
          <cell r="J1991" t="str">
            <v>W/O PUTTARAJ,GUDDENAHALLI KOPPALU</v>
          </cell>
          <cell r="K1991" t="str">
            <v>BELUR ROAD L</v>
          </cell>
          <cell r="L1991">
            <v>1</v>
          </cell>
        </row>
        <row r="1992">
          <cell r="E1992" t="str">
            <v>GLTP203</v>
          </cell>
          <cell r="F1992" t="str">
            <v>LT7(A) - Temporary Supply (28 days &amp; above renewal)</v>
          </cell>
          <cell r="G1992" t="str">
            <v>LONG DISS</v>
          </cell>
          <cell r="H1992">
            <v>8</v>
          </cell>
          <cell r="I1992" t="str">
            <v>RANGAMMA</v>
          </cell>
          <cell r="J1992" t="str">
            <v>W/O HALAGEGOWDA,UDDURU</v>
          </cell>
          <cell r="K1992" t="str">
            <v>MANICHANA HALLI MNL</v>
          </cell>
          <cell r="L1992">
            <v>1</v>
          </cell>
        </row>
        <row r="1993">
          <cell r="E1993" t="str">
            <v>GCTP1434</v>
          </cell>
          <cell r="F1993" t="str">
            <v>LT7(A) - Temporary Supply (28 days &amp; above renewal)</v>
          </cell>
          <cell r="G1993" t="str">
            <v>LONG DISS</v>
          </cell>
          <cell r="H1993">
            <v>4</v>
          </cell>
          <cell r="I1993" t="str">
            <v xml:space="preserve">YASHASWINI M P </v>
          </cell>
          <cell r="J1993" t="str">
            <v>W/O KIRAN C K,DEVAMMA BADAVANE  CHANNAPATNA</v>
          </cell>
          <cell r="K1993" t="str">
            <v>BOMMANAYAKANA HALLI BHKL</v>
          </cell>
          <cell r="L1993">
            <v>2</v>
          </cell>
        </row>
        <row r="1994">
          <cell r="E1994" t="str">
            <v>GCTP1433</v>
          </cell>
          <cell r="F1994" t="str">
            <v>LT7(A) - Temporary Supply (28 days &amp; above renewal)</v>
          </cell>
          <cell r="G1994" t="str">
            <v>LONG DISS</v>
          </cell>
          <cell r="H1994">
            <v>8</v>
          </cell>
          <cell r="I1994" t="str">
            <v>SYED ILIAZ</v>
          </cell>
          <cell r="J1994" t="str">
            <v>S/O SYED NAZEER,BITTAGOWDANAHALLY</v>
          </cell>
          <cell r="K1994" t="str">
            <v>KIADB</v>
          </cell>
          <cell r="L1994">
            <v>2</v>
          </cell>
        </row>
        <row r="1995">
          <cell r="E1995" t="str">
            <v>GCTP1438</v>
          </cell>
          <cell r="F1995" t="str">
            <v>LT7(A) - Temporary Supply (28 days &amp; above renewal)</v>
          </cell>
          <cell r="G1995" t="str">
            <v>LONG DISS</v>
          </cell>
          <cell r="H1995">
            <v>9</v>
          </cell>
          <cell r="I1995" t="str">
            <v>KALPANA</v>
          </cell>
          <cell r="J1995" t="str">
            <v>W/O LATE SOMASHEKARA,CHANNAPATNA</v>
          </cell>
          <cell r="K1995" t="str">
            <v>CHANNAPATTANA</v>
          </cell>
          <cell r="L1995">
            <v>1</v>
          </cell>
        </row>
        <row r="1996">
          <cell r="E1996" t="str">
            <v>HNTP1437</v>
          </cell>
          <cell r="F1996" t="str">
            <v>LT7(A) - Temporary Supply (28 days &amp; above renewal)</v>
          </cell>
          <cell r="G1996" t="str">
            <v>LONG DISS</v>
          </cell>
          <cell r="H1996">
            <v>10</v>
          </cell>
          <cell r="I1996" t="str">
            <v>ANITHA</v>
          </cell>
          <cell r="J1996" t="str">
            <v>W/O MANJEGOWDA,HANUMANTHAPURA</v>
          </cell>
          <cell r="K1996" t="str">
            <v>HANUMANTHA PURA HNL</v>
          </cell>
          <cell r="L1996">
            <v>2</v>
          </cell>
        </row>
        <row r="1997">
          <cell r="E1997" t="str">
            <v>HNTP1436</v>
          </cell>
          <cell r="F1997" t="str">
            <v>LT7(A) - Temporary Supply (28 days &amp; above renewal)</v>
          </cell>
          <cell r="G1997" t="str">
            <v>LONG DISS</v>
          </cell>
          <cell r="H1997">
            <v>8</v>
          </cell>
          <cell r="I1997" t="str">
            <v>ANNAIAH</v>
          </cell>
          <cell r="J1997" t="str">
            <v>B/N DYAVAIAH,HANUMANTHAPURA</v>
          </cell>
          <cell r="K1997" t="str">
            <v>HANUMANTHA PURA HNL</v>
          </cell>
          <cell r="L1997">
            <v>1</v>
          </cell>
        </row>
        <row r="1998">
          <cell r="E1998" t="str">
            <v>GCTP1440</v>
          </cell>
          <cell r="F1998" t="str">
            <v>LT7(A) - Temporary Supply (28 days &amp; above renewal)</v>
          </cell>
          <cell r="G1998" t="str">
            <v>LONG DISS</v>
          </cell>
          <cell r="H1998">
            <v>8</v>
          </cell>
          <cell r="I1998" t="str">
            <v>CHANDRAIAH</v>
          </cell>
          <cell r="J1998" t="str">
            <v>S/O LATE RUDRAIAH,HULLENAHALLI</v>
          </cell>
          <cell r="K1998" t="str">
            <v>KAUSHIKA</v>
          </cell>
          <cell r="L1998">
            <v>2</v>
          </cell>
        </row>
        <row r="1999">
          <cell r="E1999" t="str">
            <v>GLTP208</v>
          </cell>
          <cell r="F1999" t="str">
            <v>LT7(A) - Temporary Supply (28 days &amp; above renewal)</v>
          </cell>
          <cell r="G1999" t="str">
            <v>LONG DISS</v>
          </cell>
          <cell r="H1999">
            <v>8</v>
          </cell>
          <cell r="I1999" t="str">
            <v xml:space="preserve">SHABINA TAJ </v>
          </cell>
          <cell r="J1999" t="str">
            <v>W/O MEHABHOB PASHA,MARANAHALLI</v>
          </cell>
          <cell r="K1999" t="str">
            <v>HOOVINA HALLI KAVALU HKL</v>
          </cell>
          <cell r="L1999">
            <v>2</v>
          </cell>
        </row>
        <row r="2000">
          <cell r="E2000" t="str">
            <v>KNTP1442</v>
          </cell>
          <cell r="F2000" t="str">
            <v>LT7(A) - Temporary Supply (28 days &amp; above renewal)</v>
          </cell>
          <cell r="G2000" t="str">
            <v>LONG DISS</v>
          </cell>
          <cell r="H2000">
            <v>3</v>
          </cell>
          <cell r="I2000" t="str">
            <v>DHARMEGOWDA</v>
          </cell>
          <cell r="J2000" t="str">
            <v>S/O RANGEGOWDA,ANACHIHALLI</v>
          </cell>
          <cell r="K2000" t="str">
            <v>KANDALI KNL</v>
          </cell>
          <cell r="L2000">
            <v>1</v>
          </cell>
        </row>
        <row r="2001">
          <cell r="E2001" t="str">
            <v>GCTP1443</v>
          </cell>
          <cell r="F2001" t="str">
            <v>LT7(A) - Temporary Supply (28 days &amp; above renewal)</v>
          </cell>
          <cell r="G2001" t="str">
            <v>LONG DISS</v>
          </cell>
          <cell r="H2001">
            <v>4</v>
          </cell>
          <cell r="I2001" t="str">
            <v>YALAKKIGOWDA</v>
          </cell>
          <cell r="J2001" t="str">
            <v>S/O RAMEGOWDA,BITTAGOWDANAHALLY</v>
          </cell>
          <cell r="K2001" t="str">
            <v>BOMMANAYAKANA HALLI BHKL</v>
          </cell>
          <cell r="L2001">
            <v>1</v>
          </cell>
        </row>
        <row r="2002">
          <cell r="E2002" t="str">
            <v>HNTP1444</v>
          </cell>
          <cell r="F2002" t="str">
            <v>LT7(A) - Temporary Supply (28 days &amp; above renewal)</v>
          </cell>
          <cell r="G2002" t="str">
            <v>LONG DISS</v>
          </cell>
          <cell r="H2002">
            <v>8</v>
          </cell>
          <cell r="I2002" t="str">
            <v>A B SHIVAKUMAR</v>
          </cell>
          <cell r="J2002" t="str">
            <v>BIN BOODESH ,HANUMANTHAPURA</v>
          </cell>
          <cell r="K2002" t="str">
            <v>HANUMANTHA PURA HNL</v>
          </cell>
          <cell r="L2002">
            <v>3</v>
          </cell>
        </row>
        <row r="2003">
          <cell r="E2003" t="str">
            <v>MHTP85</v>
          </cell>
          <cell r="F2003" t="str">
            <v>LT7(A) - Temporary Supply (28 days &amp; above renewal)</v>
          </cell>
          <cell r="G2003" t="str">
            <v>LONG DISS</v>
          </cell>
          <cell r="H2003">
            <v>3</v>
          </cell>
          <cell r="I2003" t="str">
            <v>MEERABAI</v>
          </cell>
          <cell r="J2003" t="str">
            <v>W/O MANGILAL,M H HALLI</v>
          </cell>
          <cell r="K2003" t="str">
            <v>A. GUDAGANA HALLY</v>
          </cell>
          <cell r="L2003">
            <v>2</v>
          </cell>
        </row>
        <row r="2004">
          <cell r="E2004" t="str">
            <v>GCTP1445</v>
          </cell>
          <cell r="F2004" t="str">
            <v>LT7(A) - Temporary Supply (28 days &amp; above renewal)</v>
          </cell>
          <cell r="G2004" t="str">
            <v>LONG DISS</v>
          </cell>
          <cell r="H2004">
            <v>8</v>
          </cell>
          <cell r="I2004" t="str">
            <v>DILEEP</v>
          </cell>
          <cell r="J2004" t="str">
            <v>S/O KALEGOWDA,SANKALAPURA</v>
          </cell>
          <cell r="K2004" t="str">
            <v>K HOSA KOPPALU BHKL</v>
          </cell>
          <cell r="L2004">
            <v>1</v>
          </cell>
        </row>
        <row r="2005">
          <cell r="E2005" t="str">
            <v>GLTP210</v>
          </cell>
          <cell r="F2005" t="str">
            <v>LT7(A) - Temporary Supply (28 days &amp; above renewal)</v>
          </cell>
          <cell r="G2005" t="str">
            <v>LONG DISS</v>
          </cell>
          <cell r="H2005">
            <v>8</v>
          </cell>
          <cell r="I2005" t="str">
            <v>GEETHABAI K GBASAVARAJA NAIK</v>
          </cell>
          <cell r="J2005" t="str">
            <v>0,MANACHANAHALLI BADAVANE,0,MANACHANAHALLI BADAVANE,0</v>
          </cell>
          <cell r="K2005" t="str">
            <v>0</v>
          </cell>
          <cell r="L2005">
            <v>1</v>
          </cell>
        </row>
        <row r="2006">
          <cell r="E2006" t="str">
            <v>KNTP1447</v>
          </cell>
          <cell r="F2006" t="str">
            <v>LT7(A) - Temporary Supply (28 days &amp; above renewal)</v>
          </cell>
          <cell r="G2006" t="str">
            <v>LONG DISS</v>
          </cell>
          <cell r="H2006">
            <v>8</v>
          </cell>
          <cell r="I2006" t="str">
            <v>ROBY M PPEELIPOSE</v>
          </cell>
          <cell r="J2006" t="str">
            <v>0,DEVARAYAPATTANA,0,DEVARAYAPATTANA,0</v>
          </cell>
          <cell r="K2006" t="str">
            <v>0</v>
          </cell>
          <cell r="L2006">
            <v>3</v>
          </cell>
        </row>
        <row r="2007">
          <cell r="E2007" t="str">
            <v>GLTP209</v>
          </cell>
          <cell r="F2007" t="str">
            <v>LT7(A) - Temporary Supply (28 days &amp; above renewal)</v>
          </cell>
          <cell r="G2007" t="str">
            <v>LONG DISS</v>
          </cell>
          <cell r="H2007">
            <v>8</v>
          </cell>
          <cell r="I2007" t="str">
            <v>THANGYAMMATHIMMEGOWDA</v>
          </cell>
          <cell r="J2007" t="str">
            <v>0,MANACHANAHALLI,0,MANACHANAHALLI,0</v>
          </cell>
          <cell r="K2007" t="str">
            <v>0</v>
          </cell>
          <cell r="L2007">
            <v>2</v>
          </cell>
        </row>
        <row r="2008">
          <cell r="E2008" t="str">
            <v>KNTP1464</v>
          </cell>
          <cell r="F2008" t="str">
            <v>LT7(A) - Temporary Supply (28 days &amp; above renewal)</v>
          </cell>
          <cell r="G2008" t="str">
            <v>LONG DISS</v>
          </cell>
          <cell r="H2008">
            <v>13</v>
          </cell>
          <cell r="I2008" t="str">
            <v xml:space="preserve">SURYA KIRANA </v>
          </cell>
          <cell r="J2008" t="str">
            <v>CHARITABLE  TRUST ,KIADB HASSAN</v>
          </cell>
          <cell r="K2008" t="str">
            <v>VIDYA PEETA</v>
          </cell>
          <cell r="L2008">
            <v>3</v>
          </cell>
        </row>
        <row r="2009">
          <cell r="E2009" t="str">
            <v>GLTP211</v>
          </cell>
          <cell r="F2009" t="str">
            <v>LT7(A) - Temporary Supply (28 days &amp; above renewal)</v>
          </cell>
          <cell r="G2009" t="str">
            <v>LONG DISS</v>
          </cell>
          <cell r="H2009">
            <v>8</v>
          </cell>
          <cell r="I2009" t="str">
            <v xml:space="preserve">NAVEEN B V </v>
          </cell>
          <cell r="J2009" t="str">
            <v>S/O VENKATESH,BASAVESHWAR NAGAR</v>
          </cell>
          <cell r="K2009" t="str">
            <v>HOOVINA HALLI KAVALU HKL</v>
          </cell>
          <cell r="L2009">
            <v>1</v>
          </cell>
        </row>
        <row r="2010">
          <cell r="E2010" t="str">
            <v>GCTP1466</v>
          </cell>
          <cell r="F2010" t="str">
            <v>LT7(A) - Temporary Supply (28 days &amp; above renewal)</v>
          </cell>
          <cell r="G2010" t="str">
            <v>LONG DISS</v>
          </cell>
          <cell r="H2010">
            <v>4</v>
          </cell>
          <cell r="I2010" t="str">
            <v xml:space="preserve">LOKESHA </v>
          </cell>
          <cell r="J2010" t="str">
            <v>S/O  L VENKATE GOWDA,BITTAGOWDANAHALLI</v>
          </cell>
          <cell r="K2010" t="str">
            <v>BITTAGOWDANAHALLY</v>
          </cell>
          <cell r="L2010">
            <v>1</v>
          </cell>
        </row>
        <row r="2011">
          <cell r="E2011" t="str">
            <v>GCTP1449</v>
          </cell>
          <cell r="F2011" t="str">
            <v>LT7(A) - Temporary Supply (28 days &amp; above renewal)</v>
          </cell>
          <cell r="G2011" t="str">
            <v>LONG DISS</v>
          </cell>
          <cell r="H2011">
            <v>9</v>
          </cell>
          <cell r="I2011" t="str">
            <v>K L PRADEEP</v>
          </cell>
          <cell r="J2011" t="str">
            <v>S/O LAKSHMEGOWDA,SANKALAPURA</v>
          </cell>
          <cell r="K2011" t="str">
            <v>CHANNAPATTANA</v>
          </cell>
          <cell r="L2011">
            <v>2</v>
          </cell>
        </row>
        <row r="2012">
          <cell r="E2012" t="str">
            <v>GLTP212</v>
          </cell>
          <cell r="F2012" t="str">
            <v>LT7(A) - Temporary Supply (28 days &amp; above renewal)</v>
          </cell>
          <cell r="G2012" t="str">
            <v>LONG DISS</v>
          </cell>
          <cell r="H2012">
            <v>8</v>
          </cell>
          <cell r="I2012" t="str">
            <v>H L SURESH</v>
          </cell>
          <cell r="J2012" t="str">
            <v>S/O C B LINGARAJU,MANACHANAHALLI</v>
          </cell>
          <cell r="K2012" t="str">
            <v>YARE HALLI YHL</v>
          </cell>
          <cell r="L2012">
            <v>2</v>
          </cell>
        </row>
        <row r="2013">
          <cell r="E2013" t="str">
            <v>GCTP1455</v>
          </cell>
          <cell r="F2013" t="str">
            <v>LT7(A) - Temporary Supply (28 days &amp; above renewal)</v>
          </cell>
          <cell r="G2013" t="str">
            <v>LONG DISS</v>
          </cell>
          <cell r="H2013">
            <v>4</v>
          </cell>
          <cell r="I2013" t="str">
            <v>N V GIRISHA</v>
          </cell>
          <cell r="J2013" t="str">
            <v>S/O VENKATE GOWDA,CHANNAPATNA</v>
          </cell>
          <cell r="K2013" t="str">
            <v>BOMMANAYAKANA HALLI BHKL</v>
          </cell>
          <cell r="L2013">
            <v>2</v>
          </cell>
        </row>
        <row r="2014">
          <cell r="E2014" t="str">
            <v>MHTP86</v>
          </cell>
          <cell r="F2014" t="str">
            <v>LT7(A) - Temporary Supply (28 days &amp; above renewal)</v>
          </cell>
          <cell r="G2014" t="str">
            <v>LONG DISS</v>
          </cell>
          <cell r="H2014">
            <v>9</v>
          </cell>
          <cell r="I2014" t="str">
            <v>LOKAMBIKA</v>
          </cell>
          <cell r="J2014" t="str">
            <v>W/O LATE SHIVANNA,KOWSHIKA</v>
          </cell>
          <cell r="K2014" t="str">
            <v>MARENAHALLI</v>
          </cell>
          <cell r="L2014">
            <v>1</v>
          </cell>
        </row>
        <row r="2015">
          <cell r="E2015" t="str">
            <v>GCTP1458</v>
          </cell>
          <cell r="F2015" t="str">
            <v>LT7(A) - Temporary Supply (28 days &amp; above renewal)</v>
          </cell>
          <cell r="G2015" t="str">
            <v>LONG DISS</v>
          </cell>
          <cell r="H2015">
            <v>4</v>
          </cell>
          <cell r="I2015" t="str">
            <v xml:space="preserve">S G GANESHA </v>
          </cell>
          <cell r="J2015" t="str">
            <v>S/O L GIDDE GOWDA,M HOSAKOPPALU</v>
          </cell>
          <cell r="K2015" t="str">
            <v>BITTAGOWDANAHALLY</v>
          </cell>
          <cell r="L2015">
            <v>2</v>
          </cell>
        </row>
        <row r="2016">
          <cell r="E2016" t="str">
            <v>GCTP1446</v>
          </cell>
          <cell r="F2016" t="str">
            <v>LT7(A) - Temporary Supply (28 days &amp; above renewal)</v>
          </cell>
          <cell r="G2016" t="str">
            <v>LONG DISS</v>
          </cell>
          <cell r="H2016">
            <v>15</v>
          </cell>
          <cell r="I2016" t="str">
            <v xml:space="preserve">KIRAN S K </v>
          </cell>
          <cell r="J2016" t="str">
            <v>S/O KRISHNE GOWDA,HULLENAHALLI</v>
          </cell>
          <cell r="K2016" t="str">
            <v>HULLENAHALLY</v>
          </cell>
          <cell r="L2016">
            <v>2</v>
          </cell>
        </row>
        <row r="2017">
          <cell r="E2017" t="str">
            <v>GCTP1448</v>
          </cell>
          <cell r="F2017" t="str">
            <v>LT7(A) - Temporary Supply (28 days &amp; above renewal)</v>
          </cell>
          <cell r="G2017" t="str">
            <v>LONG DISS</v>
          </cell>
          <cell r="H2017">
            <v>8</v>
          </cell>
          <cell r="I2017" t="str">
            <v>H N NAGARAJU</v>
          </cell>
          <cell r="J2017" t="str">
            <v>S/O NARAYANAIAH,CHANNAPATTANA</v>
          </cell>
          <cell r="K2017" t="str">
            <v>CHANNAPATTANA</v>
          </cell>
          <cell r="L2017">
            <v>1</v>
          </cell>
        </row>
        <row r="2018">
          <cell r="E2018" t="str">
            <v>HNTP1467</v>
          </cell>
          <cell r="F2018" t="str">
            <v>LT7(A) - Temporary Supply (28 days &amp; above renewal)</v>
          </cell>
          <cell r="G2018" t="str">
            <v>LONG DISS</v>
          </cell>
          <cell r="H2018">
            <v>10</v>
          </cell>
          <cell r="I2018" t="str">
            <v>NATARAJU</v>
          </cell>
          <cell r="J2018" t="str">
            <v>S/O MALAGE GOWDA,HANUMANTHAPURA</v>
          </cell>
          <cell r="K2018" t="str">
            <v>HANUMANTHA PURA HNL</v>
          </cell>
          <cell r="L2018">
            <v>1</v>
          </cell>
        </row>
        <row r="2019">
          <cell r="E2019" t="str">
            <v>GCTP1452</v>
          </cell>
          <cell r="F2019" t="str">
            <v>LT7(A) - Temporary Supply (28 days &amp; above renewal)</v>
          </cell>
          <cell r="G2019" t="str">
            <v>LONG DISS</v>
          </cell>
          <cell r="H2019">
            <v>12</v>
          </cell>
          <cell r="I2019" t="str">
            <v>NARASIMEGOWDA</v>
          </cell>
          <cell r="J2019" t="str">
            <v>S/O VAIRAMUDIGOWDA,HALUVAGILU</v>
          </cell>
          <cell r="K2019" t="str">
            <v>HALUVAGILU HVL</v>
          </cell>
          <cell r="L2019">
            <v>1</v>
          </cell>
        </row>
        <row r="2020">
          <cell r="E2020" t="str">
            <v>GCTP1454</v>
          </cell>
          <cell r="F2020" t="str">
            <v>LT7(A) - Temporary Supply (28 days &amp; above renewal)</v>
          </cell>
          <cell r="G2020" t="str">
            <v>LONG DISS</v>
          </cell>
          <cell r="H2020">
            <v>9</v>
          </cell>
          <cell r="I2020" t="str">
            <v>N D HANUMEGOWDA</v>
          </cell>
          <cell r="J2020" t="str">
            <v>S/O LATE DYAVEGOWDA,CHANNAPATTANA</v>
          </cell>
          <cell r="K2020" t="str">
            <v>M HOSA KOPPALU BHKL</v>
          </cell>
          <cell r="L2020">
            <v>2</v>
          </cell>
        </row>
        <row r="2021">
          <cell r="E2021" t="str">
            <v>HVTP1456</v>
          </cell>
          <cell r="F2021" t="str">
            <v>LT7(A) - Temporary Supply (28 days &amp; above renewal)</v>
          </cell>
          <cell r="G2021" t="str">
            <v>LONG DISS</v>
          </cell>
          <cell r="H2021">
            <v>3</v>
          </cell>
          <cell r="I2021" t="str">
            <v>N T RAMESHA</v>
          </cell>
          <cell r="J2021" t="str">
            <v>S/O L THIMME GOWDA,NARIHALLI</v>
          </cell>
          <cell r="K2021" t="str">
            <v>CHANNAPATTANA</v>
          </cell>
          <cell r="L2021">
            <v>1</v>
          </cell>
        </row>
        <row r="2022">
          <cell r="E2022" t="str">
            <v>GCTP1450</v>
          </cell>
          <cell r="F2022" t="str">
            <v>LT7(A) - Temporary Supply (28 days &amp; above renewal)</v>
          </cell>
          <cell r="G2022" t="str">
            <v>LONG DISS</v>
          </cell>
          <cell r="H2022">
            <v>8</v>
          </cell>
          <cell r="I2022" t="str">
            <v xml:space="preserve">MAHESHVARI </v>
          </cell>
          <cell r="J2022" t="str">
            <v>D/O NANJAPPA SHETTI,HULINAHALLI</v>
          </cell>
          <cell r="K2022" t="str">
            <v>KAUSHIKA</v>
          </cell>
          <cell r="L2022">
            <v>2</v>
          </cell>
        </row>
        <row r="2023">
          <cell r="E2023" t="str">
            <v>GCTP1459</v>
          </cell>
          <cell r="F2023" t="str">
            <v>LT7(A) - Temporary Supply (28 days &amp; above renewal)</v>
          </cell>
          <cell r="G2023" t="str">
            <v>LONG DISS</v>
          </cell>
          <cell r="H2023">
            <v>3</v>
          </cell>
          <cell r="I2023" t="str">
            <v>KAMALAMMA</v>
          </cell>
          <cell r="J2023" t="str">
            <v>W/O SHIVANNA,BITTAGOWDANAHALLI</v>
          </cell>
          <cell r="K2023" t="str">
            <v>KOKKANNA GHATTA</v>
          </cell>
          <cell r="L2023">
            <v>1</v>
          </cell>
        </row>
        <row r="2024">
          <cell r="E2024" t="str">
            <v>HNTP1462</v>
          </cell>
          <cell r="F2024" t="str">
            <v>LT7(A) - Temporary Supply (28 days &amp; above renewal)</v>
          </cell>
          <cell r="G2024" t="str">
            <v>LONG DISS</v>
          </cell>
          <cell r="H2024">
            <v>8</v>
          </cell>
          <cell r="I2024" t="str">
            <v>SHARDA</v>
          </cell>
          <cell r="J2024" t="str">
            <v>W/O NANJUNDA,HANUMANTHAPURA</v>
          </cell>
          <cell r="K2024" t="str">
            <v>HANUMANTHA PURA HNL</v>
          </cell>
          <cell r="L2024">
            <v>2</v>
          </cell>
        </row>
        <row r="2025">
          <cell r="E2025" t="str">
            <v>HNTP1461</v>
          </cell>
          <cell r="F2025" t="str">
            <v>LT7(A) - Temporary Supply (28 days &amp; above renewal)</v>
          </cell>
          <cell r="G2025" t="str">
            <v>LONG DISS</v>
          </cell>
          <cell r="H2025">
            <v>8</v>
          </cell>
          <cell r="I2025" t="str">
            <v>SHIVAPPA</v>
          </cell>
          <cell r="J2025" t="str">
            <v>S/O LATE JAVAREGOWDA,HANUMANTHAPURA</v>
          </cell>
          <cell r="K2025" t="str">
            <v>HANUMANTHA PURA HNL</v>
          </cell>
          <cell r="L2025">
            <v>1</v>
          </cell>
        </row>
        <row r="2026">
          <cell r="E2026" t="str">
            <v>KNTP1463</v>
          </cell>
          <cell r="F2026" t="str">
            <v>LT7(A) - Temporary Supply (28 days &amp; above renewal)</v>
          </cell>
          <cell r="G2026" t="str">
            <v>LONG DISS</v>
          </cell>
          <cell r="H2026">
            <v>3</v>
          </cell>
          <cell r="I2026" t="str">
            <v>SURYA KIRANA</v>
          </cell>
          <cell r="J2026" t="str">
            <v>CHARITABLE  TRUST,KIADB HASSAN</v>
          </cell>
          <cell r="K2026" t="str">
            <v>KANDALI KNL</v>
          </cell>
          <cell r="L2026">
            <v>2</v>
          </cell>
        </row>
        <row r="2027">
          <cell r="E2027" t="str">
            <v>GCTP1465</v>
          </cell>
          <cell r="F2027" t="str">
            <v>LT7(A) - Temporary Supply (28 days &amp; above renewal)</v>
          </cell>
          <cell r="G2027" t="str">
            <v>LONG DISS</v>
          </cell>
          <cell r="H2027">
            <v>8</v>
          </cell>
          <cell r="I2027" t="str">
            <v>MAHESH GOWDA</v>
          </cell>
          <cell r="J2027" t="str">
            <v>S/O RAJASHEKHARA GOWDA,SANKALAPURA</v>
          </cell>
          <cell r="K2027" t="str">
            <v>GANDHINAGAR</v>
          </cell>
          <cell r="L2027">
            <v>1</v>
          </cell>
        </row>
        <row r="2028">
          <cell r="E2028" t="str">
            <v>GCTP1469</v>
          </cell>
          <cell r="F2028" t="str">
            <v>LT7(A) - Temporary Supply (28 days &amp; above renewal)</v>
          </cell>
          <cell r="G2028" t="str">
            <v>LONG DISS</v>
          </cell>
          <cell r="H2028">
            <v>8</v>
          </cell>
          <cell r="I2028" t="str">
            <v>CHANNEGOWDA</v>
          </cell>
          <cell r="J2028" t="str">
            <v>S/O CHALUVEGOWDA,CHANNAPATTANA</v>
          </cell>
          <cell r="K2028" t="str">
            <v>CHANNAPATTANA</v>
          </cell>
          <cell r="L2028">
            <v>1</v>
          </cell>
        </row>
        <row r="2029">
          <cell r="E2029" t="str">
            <v>GCTP1475</v>
          </cell>
          <cell r="F2029" t="str">
            <v>LT7(A) - Temporary Supply (28 days &amp; above renewal)</v>
          </cell>
          <cell r="G2029" t="str">
            <v>LONG DISS</v>
          </cell>
          <cell r="H2029">
            <v>8</v>
          </cell>
          <cell r="I2029" t="str">
            <v>AJJEGOWDA</v>
          </cell>
          <cell r="J2029" t="str">
            <v>S/O KEMPEGOWDA,CHANNAPATTANA</v>
          </cell>
          <cell r="K2029" t="str">
            <v>DHANANAYAKANAHALLY</v>
          </cell>
          <cell r="L2029">
            <v>1</v>
          </cell>
        </row>
        <row r="2030">
          <cell r="E2030" t="str">
            <v>GCTP1470</v>
          </cell>
          <cell r="F2030" t="str">
            <v>LT7(A) - Temporary Supply (28 days &amp; above renewal)</v>
          </cell>
          <cell r="G2030" t="str">
            <v>LONG DISS</v>
          </cell>
          <cell r="H2030">
            <v>4</v>
          </cell>
          <cell r="I2030" t="str">
            <v>Y N SUMITHRA</v>
          </cell>
          <cell r="J2030" t="str">
            <v>W/O DEVARAJU,BOMMANAYAKANAHALLI</v>
          </cell>
          <cell r="K2030" t="str">
            <v>M HOSA KOPPALU BHKL</v>
          </cell>
          <cell r="L2030">
            <v>2</v>
          </cell>
        </row>
        <row r="2031">
          <cell r="E2031" t="str">
            <v>KKGTP1473</v>
          </cell>
          <cell r="F2031" t="str">
            <v>LT7(A) - Temporary Supply (28 days &amp; above renewal)</v>
          </cell>
          <cell r="G2031" t="str">
            <v>LONG DISS</v>
          </cell>
          <cell r="H2031">
            <v>8</v>
          </cell>
          <cell r="I2031" t="str">
            <v>M G  PUTTASWAMY</v>
          </cell>
          <cell r="J2031" t="str">
            <v>S/O NANJUNDAIAH,BITTAGOWDANAHALLY</v>
          </cell>
          <cell r="K2031" t="str">
            <v>THATTEKERE</v>
          </cell>
          <cell r="L2031">
            <v>2</v>
          </cell>
        </row>
        <row r="2032">
          <cell r="E2032" t="str">
            <v>KKGTP1468</v>
          </cell>
          <cell r="F2032" t="str">
            <v>LT7(A) - Temporary Supply (28 days &amp; above renewal)</v>
          </cell>
          <cell r="G2032" t="str">
            <v>LONG DISS</v>
          </cell>
          <cell r="H2032">
            <v>8</v>
          </cell>
          <cell r="I2032" t="str">
            <v>RAMESH  GOWDA</v>
          </cell>
          <cell r="J2032" t="str">
            <v>S/O LATE  CHENNE GOWDA,KOKKANAGHATTA</v>
          </cell>
          <cell r="K2032" t="str">
            <v>KOKKANNA GHATTA</v>
          </cell>
          <cell r="L2032">
            <v>2</v>
          </cell>
        </row>
        <row r="2033">
          <cell r="E2033" t="str">
            <v>DMTP1476</v>
          </cell>
          <cell r="F2033" t="str">
            <v>LT7(A) - Temporary Supply (28 days &amp; above renewal)</v>
          </cell>
          <cell r="G2033" t="str">
            <v>LONG DISS</v>
          </cell>
          <cell r="H2033">
            <v>8</v>
          </cell>
          <cell r="I2033" t="str">
            <v>RAJAMMA</v>
          </cell>
          <cell r="J2033" t="str">
            <v>W/O EREGOWDA,DODDAMANDIGANAHALLI</v>
          </cell>
          <cell r="K2033" t="str">
            <v>HANUMANTHA PURA HNL</v>
          </cell>
          <cell r="L2033">
            <v>1</v>
          </cell>
        </row>
        <row r="2034">
          <cell r="E2034" t="str">
            <v>GCTP1478</v>
          </cell>
          <cell r="F2034" t="str">
            <v>LT7(A) - Temporary Supply (28 days &amp; above renewal)</v>
          </cell>
          <cell r="G2034" t="str">
            <v>LONG DISS</v>
          </cell>
          <cell r="H2034">
            <v>8</v>
          </cell>
          <cell r="I2034" t="str">
            <v>C G MALLESH ARCHAKARU</v>
          </cell>
          <cell r="J2034" t="str">
            <v>SRI MALLESHWARA TEMPLE,CHANNAPATTANA</v>
          </cell>
          <cell r="K2034" t="str">
            <v>CHANNAPATTANA</v>
          </cell>
          <cell r="L2034">
            <v>1</v>
          </cell>
        </row>
        <row r="2035">
          <cell r="E2035" t="str">
            <v>DMTP1477</v>
          </cell>
          <cell r="F2035" t="str">
            <v>LT7(A) - Temporary Supply (28 days &amp; above renewal)</v>
          </cell>
          <cell r="G2035" t="str">
            <v>LONG DISS</v>
          </cell>
          <cell r="H2035">
            <v>11</v>
          </cell>
          <cell r="I2035" t="str">
            <v>V N NINGEGOWDA</v>
          </cell>
          <cell r="J2035" t="str">
            <v>S/0 LATE NINGEGOWDA,CHIKKAMANDIGANAHALLI</v>
          </cell>
          <cell r="K2035" t="str">
            <v>CHIKKAMANDIGANAHALLY</v>
          </cell>
          <cell r="L2035">
            <v>2</v>
          </cell>
        </row>
        <row r="2036">
          <cell r="E2036" t="str">
            <v>GCTP1471</v>
          </cell>
          <cell r="F2036" t="str">
            <v>LT7(A) - Temporary Supply (28 days &amp; above renewal)</v>
          </cell>
          <cell r="G2036" t="str">
            <v>LONG DISS</v>
          </cell>
          <cell r="H2036">
            <v>15</v>
          </cell>
          <cell r="I2036" t="str">
            <v>BHAGYAMMA</v>
          </cell>
          <cell r="J2036" t="str">
            <v>W/O B N CHANDRASHEKHAR,BITTAGOWDANAHALLI</v>
          </cell>
          <cell r="K2036" t="str">
            <v>BITTAGOWDANAHALLY</v>
          </cell>
          <cell r="L2036">
            <v>2</v>
          </cell>
        </row>
        <row r="2037">
          <cell r="E2037" t="str">
            <v>GLTP215</v>
          </cell>
          <cell r="F2037" t="str">
            <v>LT7(A) - Temporary Supply (28 days &amp; above renewal)</v>
          </cell>
          <cell r="G2037" t="str">
            <v>LONG DISS</v>
          </cell>
          <cell r="H2037">
            <v>5</v>
          </cell>
          <cell r="I2037" t="str">
            <v>MANU M S</v>
          </cell>
          <cell r="J2037" t="str">
            <v>S/O  SHIVEGOWDA,MANACHANAHALLI</v>
          </cell>
          <cell r="K2037" t="str">
            <v>BASAVESHWARA NAGAR</v>
          </cell>
          <cell r="L2037">
            <v>2</v>
          </cell>
        </row>
        <row r="2038">
          <cell r="E2038" t="str">
            <v>GCTP1457</v>
          </cell>
          <cell r="F2038" t="str">
            <v>LT7(A) - Temporary Supply (28 days &amp; above renewal)</v>
          </cell>
          <cell r="G2038" t="str">
            <v>LONG DISS</v>
          </cell>
          <cell r="H2038">
            <v>8</v>
          </cell>
          <cell r="I2038" t="str">
            <v>PUTTASWAMY</v>
          </cell>
          <cell r="J2038" t="str">
            <v>S/O HANUMANTHEGOWDA,BITTAGOWDANAHALLY</v>
          </cell>
          <cell r="K2038" t="str">
            <v>CHANNAPATTANA</v>
          </cell>
          <cell r="L2038">
            <v>1</v>
          </cell>
        </row>
        <row r="2039">
          <cell r="E2039" t="str">
            <v>GCTP1480</v>
          </cell>
          <cell r="F2039" t="str">
            <v>LT7(A) - Temporary Supply (28 days &amp; above renewal)</v>
          </cell>
          <cell r="G2039" t="str">
            <v>LONG DISS</v>
          </cell>
          <cell r="H2039">
            <v>8</v>
          </cell>
          <cell r="I2039" t="str">
            <v xml:space="preserve">VINODA H </v>
          </cell>
          <cell r="J2039" t="str">
            <v>W/O UDAY KUMAR,CHANNAPATNA</v>
          </cell>
          <cell r="K2039" t="str">
            <v>CHANNAPATTANA</v>
          </cell>
          <cell r="L2039">
            <v>1</v>
          </cell>
        </row>
        <row r="2040">
          <cell r="E2040" t="str">
            <v>GCTP1482</v>
          </cell>
          <cell r="F2040" t="str">
            <v>LT7(A) - Temporary Supply (28 days &amp; above renewal)</v>
          </cell>
          <cell r="G2040" t="str">
            <v>LONG DISS</v>
          </cell>
          <cell r="H2040">
            <v>8</v>
          </cell>
          <cell r="I2040" t="str">
            <v>M K BALARAMSWAMY</v>
          </cell>
          <cell r="J2040" t="str">
            <v>S/O KALEGOWDA,CHANNAPATNA</v>
          </cell>
          <cell r="K2040" t="str">
            <v>CHANNAPATTANA</v>
          </cell>
          <cell r="L2040">
            <v>1</v>
          </cell>
        </row>
        <row r="2041">
          <cell r="E2041" t="str">
            <v>GCTP1483</v>
          </cell>
          <cell r="F2041" t="str">
            <v>LT7(A) - Temporary Supply (28 days &amp; above renewal)</v>
          </cell>
          <cell r="G2041" t="str">
            <v>LONG DISS</v>
          </cell>
          <cell r="H2041">
            <v>8</v>
          </cell>
          <cell r="I2041" t="str">
            <v xml:space="preserve">KANTHARAJU </v>
          </cell>
          <cell r="J2041" t="str">
            <v>S/O M C RAJEGOWDA,CHANNAPATTANA</v>
          </cell>
          <cell r="K2041" t="str">
            <v>CHANNAPATTANA</v>
          </cell>
          <cell r="L2041">
            <v>2</v>
          </cell>
        </row>
        <row r="2042">
          <cell r="E2042" t="str">
            <v>KKGTP1484</v>
          </cell>
          <cell r="F2042" t="str">
            <v>LT7(A) - Temporary Supply (28 days &amp; above renewal)</v>
          </cell>
          <cell r="G2042" t="str">
            <v>LONG DISS</v>
          </cell>
          <cell r="H2042">
            <v>8</v>
          </cell>
          <cell r="I2042" t="str">
            <v>PUTTARAJU</v>
          </cell>
          <cell r="J2042" t="str">
            <v>S/O JAVAREGOWDA,SINGAPATTANA</v>
          </cell>
          <cell r="K2042" t="str">
            <v>SINGAPATTANA</v>
          </cell>
          <cell r="L2042">
            <v>1</v>
          </cell>
        </row>
        <row r="2043">
          <cell r="E2043" t="str">
            <v>GCTP1485</v>
          </cell>
          <cell r="F2043" t="str">
            <v>LT7(A) - Temporary Supply (28 days &amp; above renewal)</v>
          </cell>
          <cell r="G2043" t="str">
            <v>LONG DISS</v>
          </cell>
          <cell r="H2043">
            <v>9</v>
          </cell>
          <cell r="I2043" t="str">
            <v>SHIVARAM POOJARI</v>
          </cell>
          <cell r="J2043" t="str">
            <v>S/O SUBBA POOJARI,K HOSAKOPPALU</v>
          </cell>
          <cell r="K2043" t="str">
            <v>K HOSA KOPPALU BHKL</v>
          </cell>
          <cell r="L2043">
            <v>2</v>
          </cell>
        </row>
        <row r="2044">
          <cell r="E2044" t="str">
            <v>KNTP1488</v>
          </cell>
          <cell r="F2044" t="str">
            <v>LT7(A) - Temporary Supply (28 days &amp; above renewal)</v>
          </cell>
          <cell r="G2044" t="str">
            <v>LONG DISS</v>
          </cell>
          <cell r="H2044">
            <v>3</v>
          </cell>
          <cell r="I2044" t="str">
            <v>PRAMILA</v>
          </cell>
          <cell r="J2044" t="str">
            <v>W/O SURESHA,KANDALI</v>
          </cell>
          <cell r="K2044" t="str">
            <v>KANDALI KNL</v>
          </cell>
          <cell r="L2044">
            <v>1</v>
          </cell>
        </row>
        <row r="2045">
          <cell r="E2045" t="str">
            <v>GCTP1481</v>
          </cell>
          <cell r="F2045" t="str">
            <v>LT7(A) - Temporary Supply (28 days &amp; above renewal)</v>
          </cell>
          <cell r="G2045" t="str">
            <v>LONG DISS</v>
          </cell>
          <cell r="H2045">
            <v>8</v>
          </cell>
          <cell r="I2045" t="str">
            <v>ASST EXECUTIVE ENGG</v>
          </cell>
          <cell r="J2045" t="str">
            <v>KARNATAKA PAANIYA NIGAMA,KIADB I/A HASSAN</v>
          </cell>
          <cell r="K2045" t="str">
            <v>CHANNAPATTANA</v>
          </cell>
          <cell r="L2045">
            <v>5</v>
          </cell>
        </row>
        <row r="2046">
          <cell r="E2046" t="str">
            <v>GCTP1490</v>
          </cell>
          <cell r="F2046" t="str">
            <v>LT7(A) - Temporary Supply (28 days &amp; above renewal)</v>
          </cell>
          <cell r="G2046" t="str">
            <v>LONG DISS</v>
          </cell>
          <cell r="H2046">
            <v>8</v>
          </cell>
          <cell r="I2046" t="str">
            <v>N R RAJANNA</v>
          </cell>
          <cell r="J2046" t="str">
            <v>S/O RAMEGOWDA,BOMMANAYAKANAHALLI</v>
          </cell>
          <cell r="K2046" t="str">
            <v>CHANNAPATTANA</v>
          </cell>
          <cell r="L2046">
            <v>1</v>
          </cell>
        </row>
        <row r="2047">
          <cell r="E2047" t="str">
            <v>KNTP1491</v>
          </cell>
          <cell r="F2047" t="str">
            <v>LT7(A) - Temporary Supply (28 days &amp; above renewal)</v>
          </cell>
          <cell r="G2047" t="str">
            <v>LONG DISS</v>
          </cell>
          <cell r="H2047">
            <v>13</v>
          </cell>
          <cell r="I2047" t="str">
            <v>MOHAMMED AHAMED</v>
          </cell>
          <cell r="J2047" t="str">
            <v>S/O LATE ABDULKHADER,THIMMANAHALLI  KANDALI</v>
          </cell>
          <cell r="K2047" t="str">
            <v>VIDYA PEETA</v>
          </cell>
          <cell r="L2047">
            <v>5</v>
          </cell>
        </row>
        <row r="2048">
          <cell r="E2048" t="str">
            <v>GRTP87</v>
          </cell>
          <cell r="F2048" t="str">
            <v>LT7(A) - Temporary Supply (28 days &amp; above renewal)</v>
          </cell>
          <cell r="G2048" t="str">
            <v>LONG DISS</v>
          </cell>
          <cell r="H2048">
            <v>8</v>
          </cell>
          <cell r="I2048" t="str">
            <v>NALINA C/O N K SURESH</v>
          </cell>
          <cell r="J2048" t="str">
            <v>0,GORUR,0,GORUR,0</v>
          </cell>
          <cell r="K2048" t="str">
            <v>0</v>
          </cell>
          <cell r="L2048">
            <v>1</v>
          </cell>
        </row>
        <row r="2049">
          <cell r="E2049" t="str">
            <v>GRTP88</v>
          </cell>
          <cell r="F2049" t="str">
            <v>LT7(A) - Temporary Supply (28 days &amp; above renewal)</v>
          </cell>
          <cell r="G2049" t="str">
            <v>LONG DISS</v>
          </cell>
          <cell r="H2049">
            <v>15</v>
          </cell>
          <cell r="I2049" t="str">
            <v>SUNANDAMMATHIMMEGOWDA</v>
          </cell>
          <cell r="J2049" t="str">
            <v>0,ANKAPURA,KURODBOREKAVAL ANKAPURA,ANKAPURA,0</v>
          </cell>
          <cell r="K2049" t="str">
            <v>KURODBREKAVAL ANKAPURA</v>
          </cell>
          <cell r="L2049">
            <v>2</v>
          </cell>
        </row>
        <row r="2050">
          <cell r="E2050" t="str">
            <v>MHTP87</v>
          </cell>
          <cell r="F2050" t="str">
            <v>LT7(A) - Temporary Supply (28 days &amp; above renewal)</v>
          </cell>
          <cell r="G2050" t="str">
            <v>LONG DISS</v>
          </cell>
          <cell r="H2050">
            <v>10</v>
          </cell>
          <cell r="I2050" t="str">
            <v>KANTHARAJU C</v>
          </cell>
          <cell r="J2050" t="str">
            <v>S/O CHANDREGOWDA,COFFI CURING HASSAN</v>
          </cell>
          <cell r="K2050" t="str">
            <v>KANCHANAHALLY  KOPPALU</v>
          </cell>
          <cell r="L2050">
            <v>2</v>
          </cell>
        </row>
        <row r="2051">
          <cell r="E2051" t="str">
            <v>KNTP1493</v>
          </cell>
          <cell r="F2051" t="str">
            <v>LT7(A) - Temporary Supply (28 days &amp; above renewal)</v>
          </cell>
          <cell r="G2051" t="str">
            <v>LONG DISS</v>
          </cell>
          <cell r="H2051">
            <v>13</v>
          </cell>
          <cell r="I2051" t="str">
            <v>MEENAKSHI</v>
          </cell>
          <cell r="J2051" t="str">
            <v>W/O PRADEEP,KANDALI</v>
          </cell>
          <cell r="K2051" t="str">
            <v>VIDYA PEETA</v>
          </cell>
          <cell r="L2051">
            <v>1</v>
          </cell>
        </row>
        <row r="2052">
          <cell r="E2052" t="str">
            <v>MHTP88</v>
          </cell>
          <cell r="F2052" t="str">
            <v>LT7(A) - Temporary Supply (28 days &amp; above renewal)</v>
          </cell>
          <cell r="G2052" t="str">
            <v>LONG DISS</v>
          </cell>
          <cell r="H2052">
            <v>8</v>
          </cell>
          <cell r="I2052" t="str">
            <v xml:space="preserve">PREMA </v>
          </cell>
          <cell r="J2052" t="str">
            <v>W/O G C RAMESHA,A GUDAGANAHALLI</v>
          </cell>
          <cell r="K2052" t="str">
            <v>KOWSHIKA   SL</v>
          </cell>
          <cell r="L2052">
            <v>1</v>
          </cell>
        </row>
        <row r="2053">
          <cell r="E2053" t="str">
            <v>GCTP1496</v>
          </cell>
          <cell r="F2053" t="str">
            <v>LT7(A) - Temporary Supply (28 days &amp; above renewal)</v>
          </cell>
          <cell r="G2053" t="str">
            <v>LONG DISS</v>
          </cell>
          <cell r="H2053">
            <v>8</v>
          </cell>
          <cell r="I2053" t="str">
            <v>LEELAVATHI</v>
          </cell>
          <cell r="J2053" t="str">
            <v>C/O LATE  C S KRISHNEGOWDA,CHANNAPATTANA</v>
          </cell>
          <cell r="K2053" t="str">
            <v>CHANNAPATTANA</v>
          </cell>
          <cell r="L2053">
            <v>1</v>
          </cell>
        </row>
        <row r="2054">
          <cell r="E2054" t="str">
            <v>GCTP1495</v>
          </cell>
          <cell r="F2054" t="str">
            <v>LT7(A) - Temporary Supply (28 days &amp; above renewal)</v>
          </cell>
          <cell r="G2054" t="str">
            <v>LONG DISS</v>
          </cell>
          <cell r="H2054">
            <v>8</v>
          </cell>
          <cell r="I2054" t="str">
            <v xml:space="preserve">VANI K </v>
          </cell>
          <cell r="J2054" t="str">
            <v>W/O MANIRAJU,CHANNAPATTANA</v>
          </cell>
          <cell r="K2054" t="str">
            <v>CHANNAPATTANA</v>
          </cell>
          <cell r="L2054">
            <v>2</v>
          </cell>
        </row>
        <row r="2055">
          <cell r="E2055" t="str">
            <v>GCTP1497</v>
          </cell>
          <cell r="F2055" t="str">
            <v>LT7(A) - Temporary Supply (28 days &amp; above renewal)</v>
          </cell>
          <cell r="G2055" t="str">
            <v>LONG DISS</v>
          </cell>
          <cell r="H2055">
            <v>4</v>
          </cell>
          <cell r="I2055" t="str">
            <v>BHAGYA</v>
          </cell>
          <cell r="J2055" t="str">
            <v>W/O M D BASAVARAJ,M HOSSAKOPPALU</v>
          </cell>
          <cell r="K2055" t="str">
            <v>M HOSA KOPPALU BHKL</v>
          </cell>
          <cell r="L2055">
            <v>1</v>
          </cell>
        </row>
        <row r="2056">
          <cell r="E2056" t="str">
            <v>GCTP1498</v>
          </cell>
          <cell r="F2056" t="str">
            <v>LT7(A) - Temporary Supply (28 days &amp; above renewal)</v>
          </cell>
          <cell r="G2056" t="str">
            <v>LONG DISS</v>
          </cell>
          <cell r="H2056">
            <v>8</v>
          </cell>
          <cell r="I2056" t="str">
            <v>BHAGYAMMA</v>
          </cell>
          <cell r="J2056" t="str">
            <v>W/O NAGARAJU,BOMMANAYAKANAHALLI</v>
          </cell>
          <cell r="K2056" t="str">
            <v>BOMMANAYAKANA HALLI BHKL</v>
          </cell>
          <cell r="L2056">
            <v>2</v>
          </cell>
        </row>
        <row r="2057">
          <cell r="E2057" t="str">
            <v>GCTP1500</v>
          </cell>
          <cell r="F2057" t="str">
            <v>LT7(A) - Temporary Supply (28 days &amp; above renewal)</v>
          </cell>
          <cell r="G2057" t="str">
            <v>LONG DISS</v>
          </cell>
          <cell r="H2057">
            <v>8</v>
          </cell>
          <cell r="I2057" t="str">
            <v>MUDASIR KHAN</v>
          </cell>
          <cell r="J2057" t="str">
            <v>S/O PYARU KHAN,BANASHANKARI LAYOUT</v>
          </cell>
          <cell r="K2057" t="str">
            <v>KIADB</v>
          </cell>
          <cell r="L2057">
            <v>1</v>
          </cell>
        </row>
        <row r="2058">
          <cell r="E2058" t="str">
            <v>HNTP1501</v>
          </cell>
          <cell r="F2058" t="str">
            <v>LT7(A) - Temporary Supply (28 days &amp; above renewal)</v>
          </cell>
          <cell r="G2058" t="str">
            <v>LONG DISS</v>
          </cell>
          <cell r="H2058">
            <v>8</v>
          </cell>
          <cell r="I2058" t="str">
            <v xml:space="preserve">PRAKASH </v>
          </cell>
          <cell r="J2058" t="str">
            <v>S/O DUBASEGOWDA,SINGAPATANA, HASSAN</v>
          </cell>
          <cell r="K2058" t="str">
            <v>HANUMANTHA PURA HNL</v>
          </cell>
          <cell r="L2058">
            <v>1</v>
          </cell>
        </row>
        <row r="2059">
          <cell r="E2059" t="str">
            <v>KKGTP1499</v>
          </cell>
          <cell r="F2059" t="str">
            <v>LT7(A) - Temporary Supply (28 days &amp; above renewal)</v>
          </cell>
          <cell r="G2059" t="str">
            <v>LONG DISS</v>
          </cell>
          <cell r="H2059">
            <v>8</v>
          </cell>
          <cell r="I2059" t="str">
            <v>KRISHNA</v>
          </cell>
          <cell r="J2059" t="str">
            <v>S/O KRISHNEGOWDA,SINGAPATTANA</v>
          </cell>
          <cell r="K2059" t="str">
            <v>KOKKANNA GHATTA</v>
          </cell>
          <cell r="L2059">
            <v>1</v>
          </cell>
        </row>
        <row r="2060">
          <cell r="E2060" t="str">
            <v>GLTP218</v>
          </cell>
          <cell r="F2060" t="str">
            <v>LT7(A) - Temporary Supply (28 days &amp; above renewal)</v>
          </cell>
          <cell r="G2060" t="str">
            <v>LONG DISS</v>
          </cell>
          <cell r="H2060">
            <v>9</v>
          </cell>
          <cell r="I2060" t="str">
            <v>DR.ANOOP</v>
          </cell>
          <cell r="J2060" t="str">
            <v>S/O DR.JANARDHAN,AREKAL HOSALLI</v>
          </cell>
          <cell r="K2060" t="str">
            <v>AREKAL HOSA HALLI AKHL</v>
          </cell>
          <cell r="L2060">
            <v>1</v>
          </cell>
        </row>
        <row r="2061">
          <cell r="E2061" t="str">
            <v>GLTP219</v>
          </cell>
          <cell r="F2061" t="str">
            <v>LT7(A) - Temporary Supply (28 days &amp; above renewal)</v>
          </cell>
          <cell r="G2061" t="str">
            <v>LONG DISS</v>
          </cell>
          <cell r="H2061">
            <v>8</v>
          </cell>
          <cell r="I2061" t="str">
            <v>B M YOGESHAPPA</v>
          </cell>
          <cell r="J2061" t="str">
            <v>S/O L BASAPPA,BASAVESHWAR NAGAR</v>
          </cell>
          <cell r="K2061" t="str">
            <v>HOOVINA HALLI KAVALU HKL</v>
          </cell>
          <cell r="L2061">
            <v>2</v>
          </cell>
        </row>
        <row r="2062">
          <cell r="E2062" t="str">
            <v>GLTP233</v>
          </cell>
          <cell r="F2062" t="str">
            <v>LT7(A) - Temporary Supply (28 days &amp; above renewal)</v>
          </cell>
          <cell r="G2062" t="str">
            <v>LONG DISS</v>
          </cell>
          <cell r="H2062">
            <v>6</v>
          </cell>
          <cell r="I2062" t="str">
            <v>K M PARAMESHA</v>
          </cell>
          <cell r="J2062" t="str">
            <v>AMRUTH CONSTRACTION,LAKSHI PURA</v>
          </cell>
          <cell r="K2062" t="str">
            <v>LAXMIPURA USL</v>
          </cell>
          <cell r="L2062">
            <v>1</v>
          </cell>
        </row>
        <row r="2063">
          <cell r="E2063" t="str">
            <v>GLTP220</v>
          </cell>
          <cell r="F2063" t="str">
            <v>LT7(A) - Temporary Supply (28 days &amp; above renewal)</v>
          </cell>
          <cell r="G2063" t="str">
            <v>LONG DISS</v>
          </cell>
          <cell r="H2063">
            <v>5</v>
          </cell>
          <cell r="I2063" t="str">
            <v>YASHODA</v>
          </cell>
          <cell r="J2063" t="str">
            <v>W/O KEMPEGOWDA,DEVARAYAPATTANA</v>
          </cell>
          <cell r="K2063" t="str">
            <v>KANDALI WW</v>
          </cell>
          <cell r="L2063">
            <v>1</v>
          </cell>
        </row>
        <row r="2064">
          <cell r="E2064" t="str">
            <v>GLTP221</v>
          </cell>
          <cell r="F2064" t="str">
            <v>LT7(A) - Temporary Supply (28 days &amp; above renewal)</v>
          </cell>
          <cell r="G2064" t="str">
            <v>LONG DISS</v>
          </cell>
          <cell r="H2064">
            <v>8</v>
          </cell>
          <cell r="I2064" t="str">
            <v>B M SANTHOSHA</v>
          </cell>
          <cell r="J2064" t="str">
            <v>S/O H T MALLESHA,MANACHANAHALLI</v>
          </cell>
          <cell r="K2064" t="str">
            <v>0</v>
          </cell>
          <cell r="L2064">
            <v>1</v>
          </cell>
        </row>
        <row r="2065">
          <cell r="E2065" t="str">
            <v>GLTP222</v>
          </cell>
          <cell r="F2065" t="str">
            <v>LT7(A) - Temporary Supply (28 days &amp; above renewal)</v>
          </cell>
          <cell r="G2065" t="str">
            <v>LONG DISS</v>
          </cell>
          <cell r="H2065">
            <v>5</v>
          </cell>
          <cell r="I2065" t="str">
            <v xml:space="preserve">SHRIDEEVI R </v>
          </cell>
          <cell r="J2065" t="str">
            <v>W/O SHIVA H D,GUDDENAHALLI</v>
          </cell>
          <cell r="K2065" t="str">
            <v>BELUR ROAD L</v>
          </cell>
          <cell r="L2065">
            <v>1</v>
          </cell>
        </row>
        <row r="2066">
          <cell r="E2066" t="str">
            <v>MHTP90</v>
          </cell>
          <cell r="F2066" t="str">
            <v>LT7(A) - Temporary Supply (28 days &amp; above renewal)</v>
          </cell>
          <cell r="G2066" t="str">
            <v>LONG DISS</v>
          </cell>
          <cell r="H2066">
            <v>9</v>
          </cell>
          <cell r="I2066" t="str">
            <v>SAKAMMA</v>
          </cell>
          <cell r="J2066" t="str">
            <v>W/O HANUMANTHEGOWDA,KOWSHIKA</v>
          </cell>
          <cell r="K2066" t="str">
            <v>MARENAHALLI</v>
          </cell>
          <cell r="L2066">
            <v>1</v>
          </cell>
        </row>
        <row r="2067">
          <cell r="E2067" t="str">
            <v>MHTP91</v>
          </cell>
          <cell r="F2067" t="str">
            <v>LT7(A) - Temporary Supply (28 days &amp; above renewal)</v>
          </cell>
          <cell r="G2067" t="str">
            <v>LONG DISS</v>
          </cell>
          <cell r="H2067">
            <v>9</v>
          </cell>
          <cell r="I2067" t="str">
            <v>H S JAGANNATHARAJA ARASA</v>
          </cell>
          <cell r="J2067" t="str">
            <v>S/O SRINIVASARAJA ARASA,KANCHANAHALLI</v>
          </cell>
          <cell r="K2067" t="str">
            <v>MARENAHALLI</v>
          </cell>
          <cell r="L2067">
            <v>1</v>
          </cell>
        </row>
        <row r="2068">
          <cell r="E2068" t="str">
            <v>GCTP1505</v>
          </cell>
          <cell r="F2068" t="str">
            <v>LT7(A) - Temporary Supply (28 days &amp; above renewal)</v>
          </cell>
          <cell r="G2068" t="str">
            <v>LONG DISS</v>
          </cell>
          <cell r="H2068">
            <v>8</v>
          </cell>
          <cell r="I2068" t="str">
            <v>SRI LAKSHMI MOTORS PRIVATE LIMITED</v>
          </cell>
          <cell r="J2068" t="str">
            <v>INDUSTRIES AREAS KIADB HSN,HASSAN</v>
          </cell>
          <cell r="K2068" t="str">
            <v>CHANNAPATTANA</v>
          </cell>
          <cell r="L2068">
            <v>2</v>
          </cell>
        </row>
        <row r="2069">
          <cell r="E2069" t="str">
            <v>GLTP217</v>
          </cell>
          <cell r="F2069" t="str">
            <v>LT7(A) - Temporary Supply (28 days &amp; above renewal)</v>
          </cell>
          <cell r="G2069" t="str">
            <v>LONG DISS</v>
          </cell>
          <cell r="H2069">
            <v>5</v>
          </cell>
          <cell r="I2069" t="str">
            <v>PRASANNA</v>
          </cell>
          <cell r="J2069" t="str">
            <v>S/O THIMMEGOWDA,GUDDENAHALLI</v>
          </cell>
          <cell r="K2069" t="str">
            <v>BELUR ROAD L</v>
          </cell>
          <cell r="L2069">
            <v>2</v>
          </cell>
        </row>
        <row r="2070">
          <cell r="E2070" t="str">
            <v>HVTP1511</v>
          </cell>
          <cell r="F2070" t="str">
            <v>LT7(A) - Temporary Supply (28 days &amp; above renewal)</v>
          </cell>
          <cell r="G2070" t="str">
            <v>LONG DISS</v>
          </cell>
          <cell r="H2070">
            <v>13</v>
          </cell>
          <cell r="I2070" t="str">
            <v>S R CHANDREGOWDA</v>
          </cell>
          <cell r="J2070" t="str">
            <v>S/O RANGEGOWDA,CHIKKAMANDIGANAHALLY</v>
          </cell>
          <cell r="K2070" t="str">
            <v>CHIKKAMANDIGANAHALLY</v>
          </cell>
          <cell r="L2070">
            <v>1</v>
          </cell>
        </row>
        <row r="2071">
          <cell r="E2071" t="str">
            <v>GLTP228</v>
          </cell>
          <cell r="F2071" t="str">
            <v>LT7(A) - Temporary Supply (28 days &amp; above renewal)</v>
          </cell>
          <cell r="G2071" t="str">
            <v>LONG DISS</v>
          </cell>
          <cell r="H2071">
            <v>8</v>
          </cell>
          <cell r="I2071" t="str">
            <v>K.ASHOK KUMAR</v>
          </cell>
          <cell r="J2071" t="str">
            <v>S/O KESHAVAMURTHY,BASAVESHWARA NAGARA, BELUR ROAD</v>
          </cell>
          <cell r="K2071" t="str">
            <v>basaveshwara nagara, belur road</v>
          </cell>
          <cell r="L2071">
            <v>2</v>
          </cell>
        </row>
        <row r="2072">
          <cell r="E2072" t="str">
            <v>GCTP1509</v>
          </cell>
          <cell r="F2072" t="str">
            <v>LT7(A) - Temporary Supply (28 days &amp; above renewal)</v>
          </cell>
          <cell r="G2072" t="str">
            <v>LONG DISS</v>
          </cell>
          <cell r="H2072">
            <v>8</v>
          </cell>
          <cell r="I2072" t="str">
            <v>SRINIVAS</v>
          </cell>
          <cell r="J2072" t="str">
            <v>S/O DEVEGOWDA,K.HOSAKOPPALU, GANDHINAGAR, HASSAN</v>
          </cell>
          <cell r="K2072" t="str">
            <v>K HOSA KOPPALU BHKL</v>
          </cell>
          <cell r="L2072">
            <v>1</v>
          </cell>
        </row>
        <row r="2073">
          <cell r="E2073" t="str">
            <v>GCTP1507</v>
          </cell>
          <cell r="F2073" t="str">
            <v>LT7(A) - Temporary Supply (28 days &amp; above renewal)</v>
          </cell>
          <cell r="G2073" t="str">
            <v>LONG DISS</v>
          </cell>
          <cell r="H2073">
            <v>9</v>
          </cell>
          <cell r="I2073" t="str">
            <v>A.D BHAGHYA</v>
          </cell>
          <cell r="J2073" t="str">
            <v>W/O LT NAGARAJ,DYAVAMMABADAVANE, CHANNAPATNA</v>
          </cell>
          <cell r="K2073" t="str">
            <v>CHANNAPATTANA</v>
          </cell>
          <cell r="L2073">
            <v>2</v>
          </cell>
        </row>
        <row r="2074">
          <cell r="E2074" t="str">
            <v>DMTP1506</v>
          </cell>
          <cell r="F2074" t="str">
            <v>LT7(A) - Temporary Supply (28 days &amp; above renewal)</v>
          </cell>
          <cell r="G2074" t="str">
            <v>LONG DISS</v>
          </cell>
          <cell r="H2074">
            <v>11</v>
          </cell>
          <cell r="I2074" t="str">
            <v>S.R.DEVARAJEGOWDA</v>
          </cell>
          <cell r="J2074" t="str">
            <v>S/O RANGEGOWDA,DEVARAYAPATNA</v>
          </cell>
          <cell r="K2074" t="str">
            <v>DODDAMANDIGANAHALLI L</v>
          </cell>
          <cell r="L2074">
            <v>2</v>
          </cell>
        </row>
        <row r="2075">
          <cell r="E2075" t="str">
            <v>GCTP1502</v>
          </cell>
          <cell r="F2075" t="str">
            <v>LT7(A) - Temporary Supply (28 days &amp; above renewal)</v>
          </cell>
          <cell r="G2075" t="str">
            <v>LONG DISS</v>
          </cell>
          <cell r="H2075">
            <v>8</v>
          </cell>
          <cell r="I2075" t="str">
            <v>H.S SUDHA</v>
          </cell>
          <cell r="J2075" t="str">
            <v>VIDHYA SOUDHA PUBLIC SCHOOL,PLOT NO-563, KIADB, HASSAN</v>
          </cell>
          <cell r="K2075" t="str">
            <v>PLOT NO-563, KIADB, HASSAN</v>
          </cell>
          <cell r="L2075">
            <v>5</v>
          </cell>
        </row>
        <row r="2076">
          <cell r="E2076" t="str">
            <v>GCTP1503</v>
          </cell>
          <cell r="F2076" t="str">
            <v>LT7(A) - Temporary Supply (28 days &amp; above renewal)</v>
          </cell>
          <cell r="G2076" t="str">
            <v>LONG DISS</v>
          </cell>
          <cell r="H2076">
            <v>5</v>
          </cell>
          <cell r="I2076" t="str">
            <v>M/S VIKRAM TRADERS</v>
          </cell>
          <cell r="J2076" t="str">
            <v>PLOT NO 121 &amp; 122,KIADB, HASSAN</v>
          </cell>
          <cell r="K2076" t="str">
            <v>KIADB, HASSAN</v>
          </cell>
          <cell r="L2076">
            <v>8</v>
          </cell>
        </row>
        <row r="2077">
          <cell r="E2077" t="str">
            <v>HNTP1504</v>
          </cell>
          <cell r="F2077" t="str">
            <v>LT7(A) - Temporary Supply (28 days &amp; above renewal)</v>
          </cell>
          <cell r="G2077" t="str">
            <v>LONG DISS</v>
          </cell>
          <cell r="H2077">
            <v>18</v>
          </cell>
          <cell r="I2077" t="str">
            <v>MAHESH.A.A</v>
          </cell>
          <cell r="J2077" t="str">
            <v>S/O ANNEGOWDA,NARIHALLY, HASSAN</v>
          </cell>
          <cell r="K2077" t="str">
            <v>NARIHALLY, HASSAN</v>
          </cell>
          <cell r="L2077">
            <v>1</v>
          </cell>
        </row>
        <row r="2078">
          <cell r="E2078" t="str">
            <v>GLTP225</v>
          </cell>
          <cell r="F2078" t="str">
            <v>LT7(A) - Temporary Supply (28 days &amp; above renewal)</v>
          </cell>
          <cell r="G2078" t="str">
            <v>LONG DISS</v>
          </cell>
          <cell r="H2078">
            <v>8</v>
          </cell>
          <cell r="I2078" t="str">
            <v>MANJUNATH</v>
          </cell>
          <cell r="J2078" t="str">
            <v>S/O JAVARAYYA,BASAVESHWARA NAGARA BELUR ROAD</v>
          </cell>
          <cell r="K2078" t="str">
            <v>basaveshwara nagara belur road</v>
          </cell>
          <cell r="L2078">
            <v>1</v>
          </cell>
        </row>
        <row r="2079">
          <cell r="E2079" t="str">
            <v>GLTP226</v>
          </cell>
          <cell r="F2079" t="str">
            <v>LT7(A) - Temporary Supply (28 days &amp; above renewal)</v>
          </cell>
          <cell r="G2079" t="str">
            <v>LONG DISS</v>
          </cell>
          <cell r="H2079">
            <v>8</v>
          </cell>
          <cell r="I2079" t="str">
            <v>K.G.GEETHA</v>
          </cell>
          <cell r="J2079" t="str">
            <v>W/O BASAVARAJU NAYKA,MANACHANAHALLI</v>
          </cell>
          <cell r="K2079" t="str">
            <v>0</v>
          </cell>
          <cell r="L2079">
            <v>1</v>
          </cell>
        </row>
        <row r="2080">
          <cell r="E2080" t="str">
            <v>MHTP92</v>
          </cell>
          <cell r="F2080" t="str">
            <v>LT7(A) - Temporary Supply (28 days &amp; above renewal)</v>
          </cell>
          <cell r="G2080" t="str">
            <v>LONG DISS</v>
          </cell>
          <cell r="H2080">
            <v>3</v>
          </cell>
          <cell r="I2080" t="str">
            <v>PRASANNA</v>
          </cell>
          <cell r="J2080" t="str">
            <v>S/O LT BASAPPA,KENCHANAHALLY</v>
          </cell>
          <cell r="K2080" t="str">
            <v>KENCHANAHALLY</v>
          </cell>
          <cell r="L2080">
            <v>1</v>
          </cell>
        </row>
        <row r="2081">
          <cell r="E2081" t="str">
            <v>GCTP1512</v>
          </cell>
          <cell r="F2081" t="str">
            <v>LT7(A) - Temporary Supply (28 days &amp; above renewal)</v>
          </cell>
          <cell r="G2081" t="str">
            <v>LONG DISS</v>
          </cell>
          <cell r="H2081">
            <v>8</v>
          </cell>
          <cell r="I2081" t="str">
            <v>M M PRABHU M/S JAISHREE KRISHNA STEEL WORKS PVT LTD</v>
          </cell>
          <cell r="J2081" t="str">
            <v>P NO 565-P KIADB H N PURA ROAD,HASSAN</v>
          </cell>
          <cell r="K2081" t="str">
            <v>KIADB</v>
          </cell>
          <cell r="L2081">
            <v>3</v>
          </cell>
        </row>
        <row r="2082">
          <cell r="E2082" t="str">
            <v>GLTP223</v>
          </cell>
          <cell r="F2082" t="str">
            <v>LT7(A) - Temporary Supply (28 days &amp; above renewal)</v>
          </cell>
          <cell r="G2082" t="str">
            <v>LONG DISS</v>
          </cell>
          <cell r="H2082">
            <v>5</v>
          </cell>
          <cell r="I2082" t="str">
            <v xml:space="preserve"> NAMITHA KUMARI</v>
          </cell>
          <cell r="J2082" t="str">
            <v>W/O RAMESHA,BASAVESWARA NAGARA</v>
          </cell>
          <cell r="K2082" t="str">
            <v>BASAVESWARA NAGARA</v>
          </cell>
          <cell r="L2082">
            <v>1</v>
          </cell>
        </row>
        <row r="2083">
          <cell r="E2083" t="str">
            <v>GLTP229</v>
          </cell>
          <cell r="F2083" t="str">
            <v>LT7(A) - Temporary Supply (28 days &amp; above renewal)</v>
          </cell>
          <cell r="G2083" t="str">
            <v>LONG DISS</v>
          </cell>
          <cell r="H2083">
            <v>8</v>
          </cell>
          <cell r="I2083" t="str">
            <v>ASHOK KUMAR M G</v>
          </cell>
          <cell r="J2083" t="str">
            <v>S/O M SIDDAPPA,# 35 BASAVESHWARA NAGAR</v>
          </cell>
          <cell r="K2083" t="str">
            <v>BASAVESHWARA NAGAR</v>
          </cell>
          <cell r="L2083">
            <v>1</v>
          </cell>
        </row>
        <row r="2084">
          <cell r="E2084" t="str">
            <v>GLTP230</v>
          </cell>
          <cell r="F2084" t="str">
            <v>LT7(A) - Temporary Supply (28 days &amp; above renewal)</v>
          </cell>
          <cell r="G2084" t="str">
            <v>LONG DISS</v>
          </cell>
          <cell r="H2084">
            <v>8</v>
          </cell>
          <cell r="I2084" t="str">
            <v xml:space="preserve">MANJULA B.S </v>
          </cell>
          <cell r="J2084" t="str">
            <v>W/O JAYLAKSHMI,GUDDENAHALLY, MANACHANAHALLY</v>
          </cell>
          <cell r="K2084" t="str">
            <v>HOOVINA HALLI KAVALU HKL</v>
          </cell>
          <cell r="L2084">
            <v>2</v>
          </cell>
        </row>
        <row r="2085">
          <cell r="E2085" t="str">
            <v>GLTP232</v>
          </cell>
          <cell r="F2085" t="str">
            <v>LT7(A) - Temporary Supply (28 days &amp; above renewal)</v>
          </cell>
          <cell r="G2085" t="str">
            <v>LONG DISS</v>
          </cell>
          <cell r="H2085">
            <v>5</v>
          </cell>
          <cell r="I2085" t="str">
            <v>K.M PAPE GOWDA</v>
          </cell>
          <cell r="J2085" t="str">
            <v>S/O LT MANJEGOWDA,GUDDENAHALLY, MANACHANAHALLY</v>
          </cell>
          <cell r="K2085" t="str">
            <v>BASAVESHWARA NAGAR</v>
          </cell>
          <cell r="L2085">
            <v>2</v>
          </cell>
        </row>
        <row r="2086">
          <cell r="E2086" t="str">
            <v>GCTP1515</v>
          </cell>
          <cell r="F2086" t="str">
            <v>LT7(A) - Temporary Supply (28 days &amp; above renewal)</v>
          </cell>
          <cell r="G2086" t="str">
            <v>LONG DISS</v>
          </cell>
          <cell r="H2086">
            <v>8</v>
          </cell>
          <cell r="I2086" t="str">
            <v>V.S.YOGEGOWDA</v>
          </cell>
          <cell r="J2086" t="str">
            <v>S/O LT SHIVEGOWDA,CHANNAPATNA, HASSAN</v>
          </cell>
          <cell r="K2086" t="str">
            <v>CHANNAPATTANA</v>
          </cell>
          <cell r="L2086">
            <v>1</v>
          </cell>
        </row>
        <row r="2087">
          <cell r="E2087" t="str">
            <v>MHTP95</v>
          </cell>
          <cell r="F2087" t="str">
            <v>LT7(A) - Temporary Supply (28 days &amp; above renewal)</v>
          </cell>
          <cell r="G2087" t="str">
            <v>LONG DISS</v>
          </cell>
          <cell r="H2087">
            <v>7</v>
          </cell>
          <cell r="I2087" t="str">
            <v>SUMITHRA B.R</v>
          </cell>
          <cell r="J2087" t="str">
            <v xml:space="preserve">W/O PRAKASH,KANCHANAHALLY.M H HALLY </v>
          </cell>
          <cell r="K2087" t="str">
            <v>PLL NAGARA PLL</v>
          </cell>
          <cell r="L2087">
            <v>2</v>
          </cell>
        </row>
        <row r="2088">
          <cell r="E2088" t="str">
            <v>GCTP1514</v>
          </cell>
          <cell r="F2088" t="str">
            <v>LT7(A) - Temporary Supply (28 days &amp; above renewal)</v>
          </cell>
          <cell r="G2088" t="str">
            <v>LONG DISS</v>
          </cell>
          <cell r="H2088">
            <v>8</v>
          </cell>
          <cell r="I2088" t="str">
            <v>THAYAMMA</v>
          </cell>
          <cell r="J2088" t="str">
            <v>W/O RAVISHETTY,SANKLAPURA</v>
          </cell>
          <cell r="K2088" t="str">
            <v>SANKALAPURA SANL</v>
          </cell>
          <cell r="L2088">
            <v>2</v>
          </cell>
        </row>
        <row r="2089">
          <cell r="E2089" t="str">
            <v>KKGTP1517</v>
          </cell>
          <cell r="F2089" t="str">
            <v>LT7(A) - Temporary Supply (28 days &amp; above renewal)</v>
          </cell>
          <cell r="G2089" t="str">
            <v>LONG DISS</v>
          </cell>
          <cell r="H2089">
            <v>3</v>
          </cell>
          <cell r="I2089" t="str">
            <v>MANI W/O MANJEGOWDA</v>
          </cell>
          <cell r="J2089" t="str">
            <v>KOKKANAGHATTA,</v>
          </cell>
          <cell r="K2089" t="str">
            <v>KOKKANNA GHATTA</v>
          </cell>
          <cell r="L2089">
            <v>1</v>
          </cell>
        </row>
        <row r="2090">
          <cell r="E2090" t="str">
            <v>KNTP1519</v>
          </cell>
          <cell r="F2090" t="str">
            <v>LT7(A) - Temporary Supply (28 days &amp; above renewal)</v>
          </cell>
          <cell r="G2090" t="str">
            <v>LONG DISS</v>
          </cell>
          <cell r="H2090">
            <v>15</v>
          </cell>
          <cell r="I2090" t="str">
            <v>DHARMEGOWDA</v>
          </cell>
          <cell r="J2090" t="str">
            <v>S/O RANGEGOWDA,ANACHIHALLY, KANDALI</v>
          </cell>
          <cell r="K2090" t="str">
            <v>ANACHIHALLI</v>
          </cell>
          <cell r="L2090">
            <v>1</v>
          </cell>
        </row>
        <row r="2091">
          <cell r="E2091" t="str">
            <v>GCTP1518</v>
          </cell>
          <cell r="F2091" t="str">
            <v>LT7(A) - Temporary Supply (28 days &amp; above renewal)</v>
          </cell>
          <cell r="G2091" t="str">
            <v>LONG DISS</v>
          </cell>
          <cell r="H2091">
            <v>10</v>
          </cell>
          <cell r="I2091" t="str">
            <v>CHANDRAKALA A.R</v>
          </cell>
          <cell r="J2091" t="str">
            <v>W/O VENU D,BOMMANAYAKANAHALLY</v>
          </cell>
          <cell r="K2091" t="str">
            <v>K HOSA KOPPALU BHKL</v>
          </cell>
          <cell r="L2091">
            <v>2</v>
          </cell>
        </row>
        <row r="2092">
          <cell r="E2092" t="str">
            <v>GCTP1521</v>
          </cell>
          <cell r="F2092" t="str">
            <v>LT7(A) - Temporary Supply (28 days &amp; above renewal)</v>
          </cell>
          <cell r="G2092" t="str">
            <v>LONG DISS</v>
          </cell>
          <cell r="H2092">
            <v>9</v>
          </cell>
          <cell r="I2092" t="str">
            <v>MANJULA</v>
          </cell>
          <cell r="J2092" t="str">
            <v>W/O VENKATESH,BOMMANAYAKANAHALLY</v>
          </cell>
          <cell r="K2092" t="str">
            <v>K HOSA KOPPALU BHKL</v>
          </cell>
          <cell r="L2092">
            <v>1</v>
          </cell>
        </row>
        <row r="2093">
          <cell r="E2093" t="str">
            <v>GCTP1520</v>
          </cell>
          <cell r="F2093" t="str">
            <v>LT7(A) - Temporary Supply (28 days &amp; above renewal)</v>
          </cell>
          <cell r="G2093" t="str">
            <v>LONG DISS</v>
          </cell>
          <cell r="H2093">
            <v>8</v>
          </cell>
          <cell r="I2093" t="str">
            <v>G.N.LOKESH</v>
          </cell>
          <cell r="J2093" t="str">
            <v>S/O NANJEGOWDA,HOSAKOPPALU</v>
          </cell>
          <cell r="K2093" t="str">
            <v>CHANNAPATTANA</v>
          </cell>
          <cell r="L2093">
            <v>2</v>
          </cell>
        </row>
        <row r="2094">
          <cell r="E2094" t="str">
            <v>GCTP1522</v>
          </cell>
          <cell r="F2094" t="str">
            <v>LT7(A) - Temporary Supply (28 days &amp; above renewal)</v>
          </cell>
          <cell r="G2094" t="str">
            <v>LONG DISS</v>
          </cell>
          <cell r="H2094">
            <v>15</v>
          </cell>
          <cell r="I2094" t="str">
            <v>DHANALAKSHMI H D</v>
          </cell>
          <cell r="J2094" t="str">
            <v>W/O RAMEGOWDA H D,BITTAGOWDANAHALLY</v>
          </cell>
          <cell r="K2094" t="str">
            <v>BITTAGOWDANAHALLY</v>
          </cell>
          <cell r="L2094">
            <v>2</v>
          </cell>
        </row>
        <row r="2095">
          <cell r="E2095" t="str">
            <v>MHTP93</v>
          </cell>
          <cell r="F2095" t="str">
            <v>LT7(A) - Temporary Supply (28 days &amp; above renewal)</v>
          </cell>
          <cell r="G2095" t="str">
            <v>LONG DISS</v>
          </cell>
          <cell r="H2095">
            <v>8</v>
          </cell>
          <cell r="I2095" t="str">
            <v>C R JAGADEESH M/S A.J AGGRIGATES</v>
          </cell>
          <cell r="J2095" t="str">
            <v>S/O RAMEGOWDA,MARKULI  M H HALLI ,</v>
          </cell>
          <cell r="K2095" t="str">
            <v>KOWSHIKA   SL</v>
          </cell>
          <cell r="L2095">
            <v>8</v>
          </cell>
        </row>
        <row r="2096">
          <cell r="E2096" t="str">
            <v>KKGTP1517A</v>
          </cell>
          <cell r="F2096" t="str">
            <v>LT7(A) - Temporary Supply (28 days &amp; above renewal)</v>
          </cell>
          <cell r="G2096" t="str">
            <v>LONG DISS</v>
          </cell>
          <cell r="H2096">
            <v>8</v>
          </cell>
          <cell r="I2096" t="str">
            <v>K M KUMAR</v>
          </cell>
          <cell r="J2096" t="str">
            <v>S/O MANJEGOWDA,KOKKANAGATTA</v>
          </cell>
          <cell r="K2096" t="str">
            <v>KOKKANNA GHATTA</v>
          </cell>
          <cell r="L2096">
            <v>1</v>
          </cell>
        </row>
        <row r="2097">
          <cell r="E2097" t="str">
            <v>GCTP1516</v>
          </cell>
          <cell r="F2097" t="str">
            <v>LT7(A) - Temporary Supply (28 days &amp; above renewal)</v>
          </cell>
          <cell r="G2097" t="str">
            <v>LONG DISS</v>
          </cell>
          <cell r="H2097">
            <v>13</v>
          </cell>
          <cell r="I2097" t="str">
            <v>CHIKKEGOWDA</v>
          </cell>
          <cell r="J2097" t="str">
            <v>S/O DODDEGOWDA,BITTAGOWDANAHALLY</v>
          </cell>
          <cell r="K2097" t="str">
            <v>BITTAGOWDANAHALLY</v>
          </cell>
          <cell r="L2097">
            <v>1</v>
          </cell>
        </row>
        <row r="2098">
          <cell r="E2098" t="str">
            <v>GCTP1529</v>
          </cell>
          <cell r="F2098" t="str">
            <v>LT7(A) - Temporary Supply (28 days &amp; above renewal)</v>
          </cell>
          <cell r="G2098" t="str">
            <v>LONG DISS</v>
          </cell>
          <cell r="H2098">
            <v>8</v>
          </cell>
          <cell r="I2098" t="str">
            <v>GANESHAGOWDA  H.T</v>
          </cell>
          <cell r="J2098" t="str">
            <v>S/O H.M THIMMEGOWDA,K.HOSAKOPPALU, HASSAN</v>
          </cell>
          <cell r="K2098" t="str">
            <v>K HOSA KOPPALU BHKL</v>
          </cell>
          <cell r="L2098">
            <v>1</v>
          </cell>
        </row>
        <row r="2099">
          <cell r="E2099" t="str">
            <v>GCTP1528</v>
          </cell>
          <cell r="F2099" t="str">
            <v>LT7(A) - Temporary Supply (28 days &amp; above renewal)</v>
          </cell>
          <cell r="G2099" t="str">
            <v>LONG DISS</v>
          </cell>
          <cell r="H2099">
            <v>8</v>
          </cell>
          <cell r="I2099" t="str">
            <v>MOHAN KUMAR</v>
          </cell>
          <cell r="J2099" t="str">
            <v>S/O SIDDALINGAPPA,BOMMANAYAKANAHALLY</v>
          </cell>
          <cell r="K2099" t="str">
            <v>BOMMANAYAKANA HALLI BHKL</v>
          </cell>
          <cell r="L2099">
            <v>3</v>
          </cell>
        </row>
        <row r="2100">
          <cell r="E2100" t="str">
            <v>MHTP94</v>
          </cell>
          <cell r="F2100" t="str">
            <v>LT7(A) - Temporary Supply (28 days &amp; above renewal)</v>
          </cell>
          <cell r="G2100" t="str">
            <v>LONG DISS</v>
          </cell>
          <cell r="H2100">
            <v>9</v>
          </cell>
          <cell r="I2100" t="str">
            <v>JAYARAJU.K.C</v>
          </cell>
          <cell r="J2100" t="str">
            <v>S/O CHANDRASHEKHARAYYA,KANCHANAHALLY.M H HALLY</v>
          </cell>
          <cell r="K2100" t="str">
            <v>MARENAHALLI</v>
          </cell>
          <cell r="L2100">
            <v>2</v>
          </cell>
        </row>
        <row r="2101">
          <cell r="E2101" t="str">
            <v>HNTP1526</v>
          </cell>
          <cell r="F2101" t="str">
            <v>LT7(A) - Temporary Supply (28 days &amp; above renewal)</v>
          </cell>
          <cell r="G2101" t="str">
            <v>LONG DISS</v>
          </cell>
          <cell r="H2101">
            <v>8</v>
          </cell>
          <cell r="I2101" t="str">
            <v>DINESH H.N</v>
          </cell>
          <cell r="J2101" t="str">
            <v>S/O NINGEGOWDA,HANUMANTHAPURA</v>
          </cell>
          <cell r="K2101" t="str">
            <v>HANUMANTHA PURA HNL</v>
          </cell>
          <cell r="L2101">
            <v>1</v>
          </cell>
        </row>
        <row r="2102">
          <cell r="E2102" t="str">
            <v>GCTP1525</v>
          </cell>
          <cell r="F2102" t="str">
            <v>LT7(A) - Temporary Supply (28 days &amp; above renewal)</v>
          </cell>
          <cell r="G2102" t="str">
            <v>LONG DISS</v>
          </cell>
          <cell r="H2102">
            <v>8</v>
          </cell>
          <cell r="I2102" t="str">
            <v>JYOTHI D.Y</v>
          </cell>
          <cell r="J2102" t="str">
            <v>W/O S YOGESH,BOMMANAYAKANAHALLY</v>
          </cell>
          <cell r="K2102" t="str">
            <v>BOMMANAYAKANA HALLI BHKL</v>
          </cell>
          <cell r="L2102">
            <v>2</v>
          </cell>
        </row>
        <row r="2103">
          <cell r="E2103" t="str">
            <v>GCTP1524</v>
          </cell>
          <cell r="F2103" t="str">
            <v>LT7(A) - Temporary Supply (28 days &amp; above renewal)</v>
          </cell>
          <cell r="G2103" t="str">
            <v>LONG DISS</v>
          </cell>
          <cell r="H2103">
            <v>8</v>
          </cell>
          <cell r="I2103" t="str">
            <v>RANGASWAMY.Y.J</v>
          </cell>
          <cell r="J2103" t="str">
            <v>S/O JAVAREGOWDA,CHANNAPATNA, HASSAN</v>
          </cell>
          <cell r="K2103" t="str">
            <v>K HOSA KOPPALU BHKL</v>
          </cell>
          <cell r="L2103">
            <v>2</v>
          </cell>
        </row>
        <row r="2104">
          <cell r="E2104" t="str">
            <v>HVTP1523</v>
          </cell>
          <cell r="F2104" t="str">
            <v>LT7(A) - Temporary Supply (28 days &amp; above renewal)</v>
          </cell>
          <cell r="G2104" t="str">
            <v>LONG DISS</v>
          </cell>
          <cell r="H2104">
            <v>12</v>
          </cell>
          <cell r="I2104" t="str">
            <v>PUTTAMMA</v>
          </cell>
          <cell r="J2104" t="str">
            <v>W/O LT THIMMEGOWDA,HALUVAGILU</v>
          </cell>
          <cell r="K2104" t="str">
            <v>HALUVAGILU HVL</v>
          </cell>
          <cell r="L2104">
            <v>1</v>
          </cell>
        </row>
        <row r="2105">
          <cell r="E2105" t="str">
            <v>GCTP1531</v>
          </cell>
          <cell r="F2105" t="str">
            <v>LT7(A) - Temporary Supply (28 days &amp; above renewal)</v>
          </cell>
          <cell r="G2105" t="str">
            <v>LONG DISS</v>
          </cell>
          <cell r="H2105">
            <v>8</v>
          </cell>
          <cell r="I2105" t="str">
            <v>HANUMAMMA</v>
          </cell>
          <cell r="J2105" t="str">
            <v>W/O LT VENKATARAMANAGOWDA,SANKLAPURA, HASSAN</v>
          </cell>
          <cell r="K2105" t="str">
            <v>SANKLAPURA, HASSAN</v>
          </cell>
          <cell r="L2105">
            <v>1</v>
          </cell>
        </row>
        <row r="2106">
          <cell r="E2106" t="str">
            <v>GCTP1530</v>
          </cell>
          <cell r="F2106" t="str">
            <v>LT7(A) - Temporary Supply (28 days &amp; above renewal)</v>
          </cell>
          <cell r="G2106" t="str">
            <v>LONG DISS</v>
          </cell>
          <cell r="H2106">
            <v>8</v>
          </cell>
          <cell r="I2106" t="str">
            <v>VENKATESH</v>
          </cell>
          <cell r="J2106" t="str">
            <v>S/O BELUREGOWDA,BOMMANAYAKANAHALLY</v>
          </cell>
          <cell r="K2106" t="str">
            <v>K HOSA KOPPALU BHKL</v>
          </cell>
          <cell r="L2106">
            <v>1</v>
          </cell>
        </row>
        <row r="2107">
          <cell r="E2107" t="str">
            <v>GCTP1513</v>
          </cell>
          <cell r="F2107" t="str">
            <v>LT7(A) - Temporary Supply (28 days &amp; above renewal)</v>
          </cell>
          <cell r="G2107" t="str">
            <v>LONG DISS</v>
          </cell>
          <cell r="H2107">
            <v>8</v>
          </cell>
          <cell r="I2107" t="str">
            <v>V S YOGE GOWDA</v>
          </cell>
          <cell r="J2107" t="str">
            <v>S/O LATE SHIVE GOWDA,CHANNA PATTANA</v>
          </cell>
          <cell r="K2107" t="str">
            <v>CHANNAPATTANA</v>
          </cell>
          <cell r="L2107">
            <v>1</v>
          </cell>
        </row>
        <row r="2108">
          <cell r="E2108" t="str">
            <v>KNTP1531A</v>
          </cell>
          <cell r="F2108" t="str">
            <v>LT7(A) - Temporary Supply (28 days &amp; above renewal)</v>
          </cell>
          <cell r="G2108" t="str">
            <v>LONG DISS</v>
          </cell>
          <cell r="H2108">
            <v>3</v>
          </cell>
          <cell r="I2108" t="str">
            <v>ASSISTANT ELECTION COMMISSIONER</v>
          </cell>
          <cell r="J2108" t="str">
            <v>NO 16 HASSAN LOKASABHA KSHETRA,HASSAN KANDALI</v>
          </cell>
          <cell r="K2108" t="str">
            <v>KANDALI KNL</v>
          </cell>
          <cell r="L2108">
            <v>1</v>
          </cell>
        </row>
        <row r="2109">
          <cell r="E2109" t="str">
            <v>KNTP1531B</v>
          </cell>
          <cell r="F2109" t="str">
            <v>LT7(A) - Temporary Supply (28 days &amp; above renewal)</v>
          </cell>
          <cell r="G2109" t="str">
            <v>LONG DISS</v>
          </cell>
          <cell r="H2109">
            <v>3</v>
          </cell>
          <cell r="I2109" t="str">
            <v>ASSISTANT ELECTION COMMISSIONER</v>
          </cell>
          <cell r="J2109" t="str">
            <v>NO 16 HASSAN LOKASABHA KSHETRA,HASSAN BELUR ROAD</v>
          </cell>
          <cell r="K2109" t="str">
            <v>KANDALI KNL</v>
          </cell>
          <cell r="L2109">
            <v>1</v>
          </cell>
        </row>
        <row r="2110">
          <cell r="E2110" t="str">
            <v>MHTP97</v>
          </cell>
          <cell r="F2110" t="str">
            <v>LT7(A) - Temporary Supply (28 days &amp; above renewal)</v>
          </cell>
          <cell r="G2110" t="str">
            <v>LONG DISS</v>
          </cell>
          <cell r="H2110">
            <v>8</v>
          </cell>
          <cell r="I2110" t="str">
            <v>RAO CONSTRUCTION</v>
          </cell>
          <cell r="J2110" t="str">
            <v>BANGALORE,MOSALE HOSAHALLI HASSAN</v>
          </cell>
          <cell r="K2110" t="str">
            <v>HOOVINA HALLI KAVALU HKL</v>
          </cell>
          <cell r="L2110">
            <v>3</v>
          </cell>
        </row>
        <row r="2111">
          <cell r="E2111" t="str">
            <v>GCTP1536</v>
          </cell>
          <cell r="F2111" t="str">
            <v>LT7(A) - Temporary Supply (28 days &amp; above renewal)</v>
          </cell>
          <cell r="G2111" t="str">
            <v>LONG DISS</v>
          </cell>
          <cell r="H2111">
            <v>9</v>
          </cell>
          <cell r="I2111" t="str">
            <v>PREMA KUMAR</v>
          </cell>
          <cell r="J2111" t="str">
            <v>S/O YOGESH,M HOSA KOPPALU</v>
          </cell>
          <cell r="K2111" t="str">
            <v>BOMMANAYAKANA HALLI BHKL</v>
          </cell>
          <cell r="L2111">
            <v>2</v>
          </cell>
        </row>
        <row r="2112">
          <cell r="E2112" t="str">
            <v>GCTP1534</v>
          </cell>
          <cell r="F2112" t="str">
            <v>LT7(A) - Temporary Supply (28 days &amp; above renewal)</v>
          </cell>
          <cell r="G2112" t="str">
            <v>LONG DISS</v>
          </cell>
          <cell r="H2112">
            <v>4</v>
          </cell>
          <cell r="I2112" t="str">
            <v>S K VASANTH KUMAR</v>
          </cell>
          <cell r="J2112" t="str">
            <v>S/O S K KRISHNE GOWDA,BOMMANAYAKANA HHAI</v>
          </cell>
          <cell r="K2112" t="str">
            <v>BOMMANAYAKANA HALLI BHKL</v>
          </cell>
          <cell r="L2112">
            <v>2</v>
          </cell>
        </row>
        <row r="2113">
          <cell r="E2113" t="str">
            <v>GCTP1537</v>
          </cell>
          <cell r="F2113" t="str">
            <v>LT7(A) - Temporary Supply (28 days &amp; above renewal)</v>
          </cell>
          <cell r="G2113" t="str">
            <v>LONG DISS</v>
          </cell>
          <cell r="H2113">
            <v>8</v>
          </cell>
          <cell r="I2113" t="str">
            <v>NAGARAJ</v>
          </cell>
          <cell r="J2113" t="str">
            <v>S/O LATE THIRUMALAYYA,SANKLAPURA</v>
          </cell>
          <cell r="K2113" t="str">
            <v>SANKALAPURA SANL</v>
          </cell>
          <cell r="L2113">
            <v>2</v>
          </cell>
        </row>
        <row r="2114">
          <cell r="E2114" t="str">
            <v>GCTP1535</v>
          </cell>
          <cell r="F2114" t="str">
            <v>LT7(A) - Temporary Supply (28 days &amp; above renewal)</v>
          </cell>
          <cell r="G2114" t="str">
            <v>LONG DISS</v>
          </cell>
          <cell r="H2114">
            <v>9</v>
          </cell>
          <cell r="I2114" t="str">
            <v>MANJULA</v>
          </cell>
          <cell r="J2114" t="str">
            <v>W/O A C SHIVAKUMAR,BOMMANAYAKANA HALLI</v>
          </cell>
          <cell r="K2114" t="str">
            <v>K HOSA KOPPALU BHKL</v>
          </cell>
          <cell r="L2114">
            <v>3</v>
          </cell>
        </row>
        <row r="2115">
          <cell r="E2115" t="str">
            <v>GCTP1532</v>
          </cell>
          <cell r="F2115" t="str">
            <v>LT7(A) - Temporary Supply (28 days &amp; above renewal)</v>
          </cell>
          <cell r="G2115" t="str">
            <v>LONG DISS</v>
          </cell>
          <cell r="H2115">
            <v>8</v>
          </cell>
          <cell r="I2115" t="str">
            <v>C R VARADA KUAMR</v>
          </cell>
          <cell r="J2115" t="str">
            <v>S/O RANGA SWAMY,BOMMANAYAKANA HALLI</v>
          </cell>
          <cell r="K2115" t="str">
            <v>BOMMANAYAKANA HALLI BHKL</v>
          </cell>
          <cell r="L2115">
            <v>2</v>
          </cell>
        </row>
        <row r="2116">
          <cell r="E2116" t="str">
            <v>GCTP1539</v>
          </cell>
          <cell r="F2116" t="str">
            <v>LT7(A) - Temporary Supply (28 days &amp; above renewal)</v>
          </cell>
          <cell r="G2116" t="str">
            <v>LONG DISS</v>
          </cell>
          <cell r="H2116">
            <v>9</v>
          </cell>
          <cell r="I2116" t="str">
            <v>S R NAGARATHNA</v>
          </cell>
          <cell r="J2116" t="str">
            <v xml:space="preserve"> W/O C T KRISHNE GOWDA,DEVAMMA BADAVANE</v>
          </cell>
          <cell r="K2116" t="str">
            <v>CHANNAPATTANA</v>
          </cell>
          <cell r="L2116">
            <v>2</v>
          </cell>
        </row>
        <row r="2117">
          <cell r="E2117" t="str">
            <v>GCTP1538</v>
          </cell>
          <cell r="F2117" t="str">
            <v>LT7(A) - Temporary Supply (28 days &amp; above renewal)</v>
          </cell>
          <cell r="G2117" t="str">
            <v>LONG DISS</v>
          </cell>
          <cell r="H2117">
            <v>8</v>
          </cell>
          <cell r="I2117" t="str">
            <v>VANALAMMA</v>
          </cell>
          <cell r="J2117" t="str">
            <v>W/O NAGESH,NAGATHAVALLI</v>
          </cell>
          <cell r="K2117" t="str">
            <v>SIGGEKOPPALU</v>
          </cell>
          <cell r="L2117">
            <v>1</v>
          </cell>
        </row>
        <row r="2118">
          <cell r="E2118" t="str">
            <v>GCTP1544</v>
          </cell>
          <cell r="F2118" t="str">
            <v>LT7(A) - Temporary Supply (28 days &amp; above renewal)</v>
          </cell>
          <cell r="G2118" t="str">
            <v>LONG DISS</v>
          </cell>
          <cell r="H2118">
            <v>8</v>
          </cell>
          <cell r="I2118" t="str">
            <v>PARVATHAMMA</v>
          </cell>
          <cell r="J2118" t="str">
            <v>W/O GT LAKSHMEGOWDA,CHANNAPATNA, HASSAN</v>
          </cell>
          <cell r="K2118" t="str">
            <v>CHANNAPATTANA</v>
          </cell>
          <cell r="L2118">
            <v>2</v>
          </cell>
        </row>
        <row r="2119">
          <cell r="E2119" t="str">
            <v>DMTP1540</v>
          </cell>
          <cell r="F2119" t="str">
            <v>LT7(A) - Temporary Supply (28 days &amp; above renewal)</v>
          </cell>
          <cell r="G2119" t="str">
            <v>LONG DISS</v>
          </cell>
          <cell r="H2119">
            <v>11</v>
          </cell>
          <cell r="I2119" t="str">
            <v xml:space="preserve">SMT KUMARI </v>
          </cell>
          <cell r="J2119" t="str">
            <v>W/O ALAGUSWAMY,DEVARAYAPATNA</v>
          </cell>
          <cell r="K2119" t="str">
            <v>DEVRAYA PATTNA DPL</v>
          </cell>
          <cell r="L2119">
            <v>2</v>
          </cell>
        </row>
        <row r="2120">
          <cell r="E2120" t="str">
            <v>HNTP1541</v>
          </cell>
          <cell r="F2120" t="str">
            <v>LT7(A) - Temporary Supply (28 days &amp; above renewal)</v>
          </cell>
          <cell r="G2120" t="str">
            <v>LONG DISS</v>
          </cell>
          <cell r="H2120">
            <v>16</v>
          </cell>
          <cell r="I2120" t="str">
            <v>DEVIRAMMA</v>
          </cell>
          <cell r="J2120" t="str">
            <v>W/O RAJEGOWDA,MARIGUDI KOPPALU, HASSAN</v>
          </cell>
          <cell r="K2120" t="str">
            <v>MARIGUDDI KOPPALU</v>
          </cell>
          <cell r="L2120">
            <v>1</v>
          </cell>
        </row>
        <row r="2121">
          <cell r="E2121" t="str">
            <v>HNTP1542</v>
          </cell>
          <cell r="F2121" t="str">
            <v>LT7(A) - Temporary Supply (28 days &amp; above renewal)</v>
          </cell>
          <cell r="G2121" t="str">
            <v>LONG DISS</v>
          </cell>
          <cell r="H2121">
            <v>9</v>
          </cell>
          <cell r="I2121" t="str">
            <v>SMT RADHAMMA</v>
          </cell>
          <cell r="J2121" t="str">
            <v>W/O MALLESH,HANUMANTHAPURA</v>
          </cell>
          <cell r="K2121" t="str">
            <v>HANUMANTHA PURA HNL</v>
          </cell>
          <cell r="L2121">
            <v>1</v>
          </cell>
        </row>
        <row r="2122">
          <cell r="E2122" t="str">
            <v>GLTP234</v>
          </cell>
          <cell r="F2122" t="str">
            <v>LT7(A) - Temporary Supply (28 days &amp; above renewal)</v>
          </cell>
          <cell r="G2122" t="str">
            <v>LONG DISS</v>
          </cell>
          <cell r="H2122">
            <v>8</v>
          </cell>
          <cell r="I2122" t="str">
            <v>H D HARSHA</v>
          </cell>
          <cell r="J2122" t="str">
            <v>H R DODDAYA,BASAVESHVARA NAGARA</v>
          </cell>
          <cell r="K2122" t="str">
            <v>HOOVINA HALLI KAVALU HKL</v>
          </cell>
          <cell r="L2122">
            <v>3</v>
          </cell>
        </row>
        <row r="2123">
          <cell r="E2123" t="str">
            <v>GLTP237</v>
          </cell>
          <cell r="F2123" t="str">
            <v>LT7(A) - Temporary Supply (28 days &amp; above renewal)</v>
          </cell>
          <cell r="G2123" t="str">
            <v>LONG DISS</v>
          </cell>
          <cell r="H2123">
            <v>8</v>
          </cell>
          <cell r="I2123" t="str">
            <v>LAKKEGOWDA</v>
          </cell>
          <cell r="J2123" t="str">
            <v>S/O THOPEGOWDA,MANACHANAHALLI</v>
          </cell>
          <cell r="K2123" t="str">
            <v>HOOVINA HALLI KAVALU HKL</v>
          </cell>
          <cell r="L2123">
            <v>2</v>
          </cell>
        </row>
        <row r="2124">
          <cell r="E2124" t="str">
            <v>GLTP236</v>
          </cell>
          <cell r="F2124" t="str">
            <v>LT7(A) - Temporary Supply (28 days &amp; above renewal)</v>
          </cell>
          <cell r="G2124" t="str">
            <v>LONG DISS</v>
          </cell>
          <cell r="H2124">
            <v>5</v>
          </cell>
          <cell r="I2124" t="str">
            <v>H C DINESH</v>
          </cell>
          <cell r="J2124" t="str">
            <v>S/O  CHANDRAJU SHETTY,GUDDENAHALLI</v>
          </cell>
          <cell r="K2124" t="str">
            <v>BELUR ROAD L</v>
          </cell>
          <cell r="L2124">
            <v>2</v>
          </cell>
        </row>
        <row r="2125">
          <cell r="E2125" t="str">
            <v>GLTP238</v>
          </cell>
          <cell r="F2125" t="str">
            <v>LT7(A) - Temporary Supply (28 days &amp; above renewal)</v>
          </cell>
          <cell r="G2125" t="str">
            <v>LONG DISS</v>
          </cell>
          <cell r="H2125">
            <v>8</v>
          </cell>
          <cell r="I2125" t="str">
            <v xml:space="preserve">G PRADEEP </v>
          </cell>
          <cell r="J2125" t="str">
            <v>S/O B V GOVINDEGOWDA,BASAVESHWARA NAGARA</v>
          </cell>
          <cell r="K2125" t="str">
            <v>HOOVINA HALLI KAVALU HKL</v>
          </cell>
          <cell r="L2125">
            <v>2</v>
          </cell>
        </row>
        <row r="2126">
          <cell r="E2126" t="str">
            <v>GLTP240</v>
          </cell>
          <cell r="F2126" t="str">
            <v>LT7(A) - Temporary Supply (28 days &amp; above renewal)</v>
          </cell>
          <cell r="G2126" t="str">
            <v>LONG DISS</v>
          </cell>
          <cell r="H2126">
            <v>5</v>
          </cell>
          <cell r="I2126" t="str">
            <v>HOOVEGOWDA</v>
          </cell>
          <cell r="J2126" t="str">
            <v>S/O MUDDEGOWDA,DEVARAYAPATTANA</v>
          </cell>
          <cell r="K2126" t="str">
            <v>BELUR ROAD L</v>
          </cell>
          <cell r="L2126">
            <v>1</v>
          </cell>
        </row>
        <row r="2127">
          <cell r="E2127" t="str">
            <v>GLTP241</v>
          </cell>
          <cell r="F2127" t="str">
            <v>LT7(A) - Temporary Supply (28 days &amp; above renewal)</v>
          </cell>
          <cell r="G2127" t="str">
            <v>LONG DISS</v>
          </cell>
          <cell r="H2127">
            <v>5</v>
          </cell>
          <cell r="I2127" t="str">
            <v>N G RAGHU</v>
          </cell>
          <cell r="J2127" t="str">
            <v>S/O GUNDAPPA,DEVARAYAPATTANA</v>
          </cell>
          <cell r="K2127" t="str">
            <v>KANDALI WW</v>
          </cell>
          <cell r="L2127">
            <v>1</v>
          </cell>
        </row>
        <row r="2128">
          <cell r="E2128" t="str">
            <v>GLTP242</v>
          </cell>
          <cell r="F2128" t="str">
            <v>LT7(A) - Temporary Supply (28 days &amp; above renewal)</v>
          </cell>
          <cell r="G2128" t="str">
            <v>LONG DISS</v>
          </cell>
          <cell r="H2128">
            <v>5</v>
          </cell>
          <cell r="I2128" t="str">
            <v>D H CHANDAN</v>
          </cell>
          <cell r="J2128" t="str">
            <v>S/O D S HEGGADE GOWDA,BASAVESHWARA NAGARA</v>
          </cell>
          <cell r="K2128" t="str">
            <v>BASAVESHWARA NAGARA</v>
          </cell>
          <cell r="L2128">
            <v>1</v>
          </cell>
        </row>
        <row r="2129">
          <cell r="E2129" t="str">
            <v>GLTP239</v>
          </cell>
          <cell r="F2129" t="str">
            <v>LT7(A) - Temporary Supply (28 days &amp; above renewal)</v>
          </cell>
          <cell r="G2129" t="str">
            <v>LONG DISS</v>
          </cell>
          <cell r="H2129">
            <v>5</v>
          </cell>
          <cell r="I2129" t="str">
            <v>PRAMILA</v>
          </cell>
          <cell r="J2129" t="str">
            <v>W/O M SUNIL,BASAVESHWARA NAGARA</v>
          </cell>
          <cell r="K2129" t="str">
            <v>BASAVESHWARA NAGARA</v>
          </cell>
          <cell r="L2129">
            <v>2</v>
          </cell>
        </row>
        <row r="2130">
          <cell r="E2130" t="str">
            <v>DMTP1549</v>
          </cell>
          <cell r="F2130" t="str">
            <v>LT7(A) - Temporary Supply (28 days &amp; above renewal)</v>
          </cell>
          <cell r="G2130" t="str">
            <v>LONG DISS</v>
          </cell>
          <cell r="H2130">
            <v>11</v>
          </cell>
          <cell r="I2130" t="str">
            <v>M S THANDAVESHWARA</v>
          </cell>
          <cell r="J2130" t="str">
            <v>S/O SIDDEGOWDA,DODDAMANDIGANAHALLI</v>
          </cell>
          <cell r="K2130" t="str">
            <v>DODDAMANDIGANAHALLI L</v>
          </cell>
          <cell r="L2130">
            <v>2</v>
          </cell>
        </row>
        <row r="2131">
          <cell r="E2131" t="str">
            <v>GCTP1548</v>
          </cell>
          <cell r="F2131" t="str">
            <v>LT7(A) - Temporary Supply (28 days &amp; above renewal)</v>
          </cell>
          <cell r="G2131" t="str">
            <v>LONG DISS</v>
          </cell>
          <cell r="H2131">
            <v>8</v>
          </cell>
          <cell r="I2131" t="str">
            <v>A P SUNITHA</v>
          </cell>
          <cell r="J2131" t="str">
            <v>C/O RANGASWAMY,BITTAGOWDANAHALLI</v>
          </cell>
          <cell r="K2131" t="str">
            <v>BITTAGOWDANAHALLI</v>
          </cell>
          <cell r="L2131">
            <v>1</v>
          </cell>
        </row>
        <row r="2132">
          <cell r="E2132" t="str">
            <v>GCTP1546</v>
          </cell>
          <cell r="F2132" t="str">
            <v>LT7(A) - Temporary Supply (28 days &amp; above renewal)</v>
          </cell>
          <cell r="G2132" t="str">
            <v>LONG DISS</v>
          </cell>
          <cell r="H2132">
            <v>4</v>
          </cell>
          <cell r="I2132" t="str">
            <v>V N MEENAKUMARI</v>
          </cell>
          <cell r="J2132" t="str">
            <v>W/O LAKSHME GOWDA,BOMMANAYAKANAHALLI</v>
          </cell>
          <cell r="K2132" t="str">
            <v>BOMMANAYAKANAHALLI</v>
          </cell>
          <cell r="L2132">
            <v>1</v>
          </cell>
        </row>
        <row r="2133">
          <cell r="E2133" t="str">
            <v>GCTP1545</v>
          </cell>
          <cell r="F2133" t="str">
            <v>LT7(A) - Temporary Supply (28 days &amp; above renewal)</v>
          </cell>
          <cell r="G2133" t="str">
            <v>LONG DISS</v>
          </cell>
          <cell r="H2133">
            <v>8</v>
          </cell>
          <cell r="I2133" t="str">
            <v>B H PUSHPALATHA</v>
          </cell>
          <cell r="J2133" t="str">
            <v xml:space="preserve">W/O A H SHIVANNA,HASSAN </v>
          </cell>
          <cell r="K2133" t="str">
            <v>HULI HALLI</v>
          </cell>
          <cell r="L2133">
            <v>1</v>
          </cell>
        </row>
        <row r="2134">
          <cell r="E2134" t="str">
            <v>HVTP1547</v>
          </cell>
          <cell r="F2134" t="str">
            <v>LT7(A) - Temporary Supply (28 days &amp; above renewal)</v>
          </cell>
          <cell r="G2134" t="str">
            <v>LONG DISS</v>
          </cell>
          <cell r="H2134">
            <v>18</v>
          </cell>
          <cell r="I2134" t="str">
            <v xml:space="preserve">LOLAKSHI </v>
          </cell>
          <cell r="J2134" t="str">
            <v>W/O N SHIVANNA,HALUVAGILU HASSAN</v>
          </cell>
          <cell r="K2134" t="str">
            <v>NINGEGOWDANA KOPALU L</v>
          </cell>
          <cell r="L2134">
            <v>2</v>
          </cell>
        </row>
        <row r="2135">
          <cell r="E2135" t="str">
            <v>GCTP1550</v>
          </cell>
          <cell r="F2135" t="str">
            <v>LT7(A) - Temporary Supply (28 days &amp; above renewal)</v>
          </cell>
          <cell r="G2135" t="str">
            <v>LONG DISS</v>
          </cell>
          <cell r="H2135">
            <v>8</v>
          </cell>
          <cell r="I2135" t="str">
            <v>DEVARAJU V/O PUTTARAJU</v>
          </cell>
          <cell r="J2135" t="str">
            <v>S/O THIMMEGOWDA,BITTAGOWDANAHALLI</v>
          </cell>
          <cell r="K2135" t="str">
            <v>CHANNAPATTANA</v>
          </cell>
          <cell r="L2135">
            <v>1</v>
          </cell>
        </row>
        <row r="2136">
          <cell r="E2136" t="str">
            <v>GCTP1553</v>
          </cell>
          <cell r="F2136" t="str">
            <v>LT7(A) - Temporary Supply (28 days &amp; above renewal)</v>
          </cell>
          <cell r="G2136" t="str">
            <v>LONG DISS</v>
          </cell>
          <cell r="H2136">
            <v>8</v>
          </cell>
          <cell r="I2136" t="str">
            <v>K K RUDRAIAH</v>
          </cell>
          <cell r="J2136" t="str">
            <v>S/O KARIYA MASTRI,CHANNAPATNA</v>
          </cell>
          <cell r="K2136" t="str">
            <v>CHANNAPATTANA</v>
          </cell>
          <cell r="L2136">
            <v>2</v>
          </cell>
        </row>
        <row r="2137">
          <cell r="E2137" t="str">
            <v>GLTP243</v>
          </cell>
          <cell r="F2137" t="str">
            <v>LT7(A) - Temporary Supply (28 days &amp; above renewal)</v>
          </cell>
          <cell r="G2137" t="str">
            <v>LONG DISS</v>
          </cell>
          <cell r="H2137">
            <v>5</v>
          </cell>
          <cell r="I2137" t="str">
            <v>SUJATHA NARAYANA</v>
          </cell>
          <cell r="J2137" t="str">
            <v>W/O NARAYANA,CHINNIHALLI</v>
          </cell>
          <cell r="K2137" t="str">
            <v>BELUR ROAD L</v>
          </cell>
          <cell r="L2137">
            <v>2</v>
          </cell>
        </row>
        <row r="2138">
          <cell r="E2138" t="str">
            <v>GLTP244</v>
          </cell>
          <cell r="F2138" t="str">
            <v>LT7(A) - Temporary Supply (28 days &amp; above renewal)</v>
          </cell>
          <cell r="G2138" t="str">
            <v>LONG DISS</v>
          </cell>
          <cell r="H2138">
            <v>8</v>
          </cell>
          <cell r="I2138" t="str">
            <v>LEELAVATHI</v>
          </cell>
          <cell r="J2138" t="str">
            <v>W/O MOHAN KUMAR,MANACHANAHALLI</v>
          </cell>
          <cell r="K2138" t="str">
            <v>MANACHANAHALLI</v>
          </cell>
          <cell r="L2138">
            <v>2</v>
          </cell>
        </row>
        <row r="2139">
          <cell r="E2139" t="str">
            <v>GLTP245</v>
          </cell>
          <cell r="F2139" t="str">
            <v>LT7(A) - Temporary Supply (28 days &amp; above renewal)</v>
          </cell>
          <cell r="G2139" t="str">
            <v>LONG DISS</v>
          </cell>
          <cell r="H2139">
            <v>8</v>
          </cell>
          <cell r="I2139" t="str">
            <v>CHANDREGOWDA</v>
          </cell>
          <cell r="J2139" t="str">
            <v>S/O K THIMMEGOWDA,MANACHANAHALLI</v>
          </cell>
          <cell r="K2139" t="str">
            <v>0</v>
          </cell>
          <cell r="L2139">
            <v>2</v>
          </cell>
        </row>
        <row r="2140">
          <cell r="E2140" t="str">
            <v>GLTP246</v>
          </cell>
          <cell r="F2140" t="str">
            <v>LT7(A) - Temporary Supply (28 days &amp; above renewal)</v>
          </cell>
          <cell r="G2140" t="str">
            <v>LONG DISS</v>
          </cell>
          <cell r="H2140">
            <v>8</v>
          </cell>
          <cell r="I2140" t="str">
            <v xml:space="preserve">SHADAD HUSAIN </v>
          </cell>
          <cell r="J2140" t="str">
            <v>S/O MUNAVAR HUSAIN,ASHOK NAGARA  HSN</v>
          </cell>
          <cell r="K2140" t="str">
            <v>HOOVINA HALLI KAVALU HKL</v>
          </cell>
          <cell r="L2140">
            <v>2</v>
          </cell>
        </row>
        <row r="2141">
          <cell r="E2141" t="str">
            <v>MHTP99</v>
          </cell>
          <cell r="F2141" t="str">
            <v>LT7(A) - Temporary Supply (28 days &amp; above renewal)</v>
          </cell>
          <cell r="G2141" t="str">
            <v>LONG DISS</v>
          </cell>
          <cell r="H2141">
            <v>9</v>
          </cell>
          <cell r="I2141" t="str">
            <v>PREETHI G D</v>
          </cell>
          <cell r="J2141" t="str">
            <v>W/O PRASHANTH,KOWSHIKA HASSAN</v>
          </cell>
          <cell r="K2141" t="str">
            <v>KOWSHIKA HASSAN</v>
          </cell>
          <cell r="L2141">
            <v>1</v>
          </cell>
        </row>
        <row r="2142">
          <cell r="E2142" t="str">
            <v>MHTP98</v>
          </cell>
          <cell r="F2142" t="str">
            <v>LT7(A) - Temporary Supply (28 days &amp; above renewal)</v>
          </cell>
          <cell r="G2142" t="str">
            <v>LONG DISS</v>
          </cell>
          <cell r="H2142">
            <v>9</v>
          </cell>
          <cell r="I2142" t="str">
            <v>DINESH</v>
          </cell>
          <cell r="J2142" t="str">
            <v>S/O RAMESH,KANCHANAHALLI</v>
          </cell>
          <cell r="K2142" t="str">
            <v>MARENAHALLI</v>
          </cell>
          <cell r="L2142">
            <v>2</v>
          </cell>
        </row>
        <row r="2143">
          <cell r="E2143" t="str">
            <v>GLTP247</v>
          </cell>
          <cell r="F2143" t="str">
            <v>LT7(A) - Temporary Supply (28 days &amp; above renewal)</v>
          </cell>
          <cell r="G2143" t="str">
            <v>LONG DISS</v>
          </cell>
          <cell r="H2143">
            <v>5</v>
          </cell>
          <cell r="I2143" t="str">
            <v>K K KAVITHA</v>
          </cell>
          <cell r="J2143" t="str">
            <v>W/O PRAKASHA,BASAVESHWARA NAGARA</v>
          </cell>
          <cell r="K2143" t="str">
            <v>BELUR ROAD L</v>
          </cell>
          <cell r="L2143">
            <v>2</v>
          </cell>
        </row>
        <row r="2144">
          <cell r="E2144" t="str">
            <v>GLTP248</v>
          </cell>
          <cell r="F2144" t="str">
            <v>LT7(A) - Temporary Supply (28 days &amp; above renewal)</v>
          </cell>
          <cell r="G2144" t="str">
            <v>LONG DISS</v>
          </cell>
          <cell r="H2144">
            <v>5</v>
          </cell>
          <cell r="I2144" t="str">
            <v>H K REVANNA</v>
          </cell>
          <cell r="J2144" t="str">
            <v>S/O H V KARISHETTY,GUDDENAHALLI   HHK</v>
          </cell>
          <cell r="K2144" t="str">
            <v>HOOVINA HALLI KAVALU HKL</v>
          </cell>
          <cell r="L2144">
            <v>1</v>
          </cell>
        </row>
        <row r="2145">
          <cell r="E2145" t="str">
            <v>GCTP1578</v>
          </cell>
          <cell r="F2145" t="str">
            <v>LT7(A) - Temporary Supply (28 days &amp; above renewal)</v>
          </cell>
          <cell r="G2145" t="str">
            <v>LONG DISS</v>
          </cell>
          <cell r="H2145">
            <v>8</v>
          </cell>
          <cell r="I2145" t="str">
            <v>HARISH</v>
          </cell>
          <cell r="J2145" t="str">
            <v>S/O GANGE GOWDA,BOMMANAYAKANAHALLI</v>
          </cell>
          <cell r="K2145" t="str">
            <v>KAUSHIKA</v>
          </cell>
          <cell r="L2145">
            <v>1</v>
          </cell>
        </row>
        <row r="2146">
          <cell r="E2146" t="str">
            <v>GCTP1579</v>
          </cell>
          <cell r="F2146" t="str">
            <v>LT7(A) - Temporary Supply (28 days &amp; above renewal)</v>
          </cell>
          <cell r="G2146" t="str">
            <v>LONG DISS</v>
          </cell>
          <cell r="H2146">
            <v>8</v>
          </cell>
          <cell r="I2146" t="str">
            <v>L DYAVE GOWDA</v>
          </cell>
          <cell r="J2146" t="str">
            <v>S/O LATE LAKKE GOWDA,GANDI NAGARA</v>
          </cell>
          <cell r="K2146" t="str">
            <v>CHANNAPATTANA</v>
          </cell>
          <cell r="L2146">
            <v>2</v>
          </cell>
        </row>
        <row r="2147">
          <cell r="E2147" t="str">
            <v>HNTP1580</v>
          </cell>
          <cell r="F2147" t="str">
            <v>LT7(A) - Temporary Supply (28 days &amp; above renewal)</v>
          </cell>
          <cell r="G2147" t="str">
            <v>LONG DISS</v>
          </cell>
          <cell r="H2147">
            <v>10</v>
          </cell>
          <cell r="I2147" t="str">
            <v xml:space="preserve">SHIVA SHANKARA  H M </v>
          </cell>
          <cell r="J2147" t="str">
            <v>S/O MALLE GOWDA,HANUMANTHAPURA</v>
          </cell>
          <cell r="K2147" t="str">
            <v>HANUMANTHA PURA HNL</v>
          </cell>
          <cell r="L2147">
            <v>1</v>
          </cell>
        </row>
        <row r="2148">
          <cell r="E2148" t="str">
            <v>KKGTP1582</v>
          </cell>
          <cell r="F2148" t="str">
            <v>LT7(A) - Temporary Supply (28 days &amp; above renewal)</v>
          </cell>
          <cell r="G2148" t="str">
            <v>LONG DISS</v>
          </cell>
          <cell r="H2148">
            <v>3</v>
          </cell>
          <cell r="I2148" t="str">
            <v>A L VIJAYA</v>
          </cell>
          <cell r="J2148" t="str">
            <v>W/O CHANDRASHEKARA,HANUMANTHAPURA</v>
          </cell>
          <cell r="K2148" t="str">
            <v>KOKKANNA GHATTA</v>
          </cell>
          <cell r="L2148">
            <v>2</v>
          </cell>
        </row>
        <row r="2149">
          <cell r="E2149" t="str">
            <v>GCTP1554</v>
          </cell>
          <cell r="F2149" t="str">
            <v>LT7(A) - Temporary Supply (28 days &amp; above renewal)</v>
          </cell>
          <cell r="G2149" t="str">
            <v>LONG DISS</v>
          </cell>
          <cell r="H2149">
            <v>8</v>
          </cell>
          <cell r="I2149" t="str">
            <v xml:space="preserve">KIRAN H R </v>
          </cell>
          <cell r="J2149" t="str">
            <v>S/O RAJU HS ,SANKALAPURA</v>
          </cell>
          <cell r="K2149" t="str">
            <v>SANKALAPURA SANL</v>
          </cell>
          <cell r="L2149">
            <v>1</v>
          </cell>
        </row>
        <row r="2150">
          <cell r="E2150" t="str">
            <v>GCTP1555</v>
          </cell>
          <cell r="F2150" t="str">
            <v>LT7(A) - Temporary Supply (28 days &amp; above renewal)</v>
          </cell>
          <cell r="G2150" t="str">
            <v>LONG DISS</v>
          </cell>
          <cell r="H2150">
            <v>8</v>
          </cell>
          <cell r="I2150" t="str">
            <v>KAMALAMMA</v>
          </cell>
          <cell r="J2150" t="str">
            <v>C/O CHANDRE GOWDA,SANKALAPURA</v>
          </cell>
          <cell r="K2150" t="str">
            <v>SANKALAPURA SANL</v>
          </cell>
          <cell r="L2150">
            <v>1</v>
          </cell>
        </row>
        <row r="2151">
          <cell r="E2151" t="str">
            <v>HVTP1557</v>
          </cell>
          <cell r="F2151" t="str">
            <v>LT7(A) - Temporary Supply (28 days &amp; above renewal)</v>
          </cell>
          <cell r="G2151" t="str">
            <v>LONG DISS</v>
          </cell>
          <cell r="H2151">
            <v>11</v>
          </cell>
          <cell r="I2151" t="str">
            <v xml:space="preserve">HARINI </v>
          </cell>
          <cell r="J2151" t="str">
            <v>W/O MAHESH,DODDAMANDIGANAHALLI</v>
          </cell>
          <cell r="K2151" t="str">
            <v>DODDAMANDIGANAHALLI L</v>
          </cell>
          <cell r="L2151">
            <v>1</v>
          </cell>
        </row>
        <row r="2152">
          <cell r="E2152" t="str">
            <v>KKGTP1559</v>
          </cell>
          <cell r="F2152" t="str">
            <v>LT7(A) - Temporary Supply (28 days &amp; above renewal)</v>
          </cell>
          <cell r="G2152" t="str">
            <v>LONG DISS</v>
          </cell>
          <cell r="H2152">
            <v>8</v>
          </cell>
          <cell r="I2152" t="str">
            <v>NAVEEN KS</v>
          </cell>
          <cell r="J2152" t="str">
            <v>S/O SWAMY GOWDA,HANUMANTHAPURA</v>
          </cell>
          <cell r="K2152" t="str">
            <v>KOKKANNA GHATTA</v>
          </cell>
          <cell r="L2152">
            <v>2</v>
          </cell>
        </row>
        <row r="2153">
          <cell r="E2153" t="str">
            <v>GCTP1576</v>
          </cell>
          <cell r="F2153" t="str">
            <v>LT7(A) - Temporary Supply (28 days &amp; above renewal)</v>
          </cell>
          <cell r="G2153" t="str">
            <v>LONG DISS</v>
          </cell>
          <cell r="H2153">
            <v>10</v>
          </cell>
          <cell r="I2153" t="str">
            <v>MANJUNATHA BJ</v>
          </cell>
          <cell r="J2153" t="str">
            <v>S/O LATE JAVARE GOWDA,HULLENAHALLI</v>
          </cell>
          <cell r="K2153" t="str">
            <v>HULLENAHALLY</v>
          </cell>
          <cell r="L2153">
            <v>2</v>
          </cell>
        </row>
        <row r="2154">
          <cell r="E2154" t="str">
            <v>KNTP1574</v>
          </cell>
          <cell r="F2154" t="str">
            <v>LT7(A) - Temporary Supply (28 days &amp; above renewal)</v>
          </cell>
          <cell r="G2154" t="str">
            <v>LONG DISS</v>
          </cell>
          <cell r="H2154">
            <v>17</v>
          </cell>
          <cell r="I2154" t="str">
            <v>MANJULAMMA</v>
          </cell>
          <cell r="J2154" t="str">
            <v>W/O NARAYANA,RAGIMUDDANA HALLI</v>
          </cell>
          <cell r="K2154" t="str">
            <v>0</v>
          </cell>
          <cell r="L2154">
            <v>1</v>
          </cell>
        </row>
        <row r="2155">
          <cell r="E2155" t="str">
            <v>GCTP1560</v>
          </cell>
          <cell r="F2155" t="str">
            <v>LT7(A) - Temporary Supply (28 days &amp; above renewal)</v>
          </cell>
          <cell r="G2155" t="str">
            <v>LONG DISS</v>
          </cell>
          <cell r="H2155">
            <v>9</v>
          </cell>
          <cell r="I2155" t="str">
            <v>GIRISH N V</v>
          </cell>
          <cell r="J2155" t="str">
            <v>S/O VENKATE GOWDA,CHANNAPATNA</v>
          </cell>
          <cell r="K2155" t="str">
            <v>K HOSA KOPPALU BHKL</v>
          </cell>
          <cell r="L2155">
            <v>1</v>
          </cell>
        </row>
        <row r="2156">
          <cell r="E2156" t="str">
            <v>GCTP1561</v>
          </cell>
          <cell r="F2156" t="str">
            <v>LT7(A) - Temporary Supply (28 days &amp; above renewal)</v>
          </cell>
          <cell r="G2156" t="str">
            <v>LONG DISS</v>
          </cell>
          <cell r="H2156">
            <v>9</v>
          </cell>
          <cell r="I2156" t="str">
            <v>C R VENKATESHA</v>
          </cell>
          <cell r="J2156" t="str">
            <v>S/O LATE RANGE GOWDA,CHANNAPATNA</v>
          </cell>
          <cell r="K2156" t="str">
            <v>CHANNAPATNA</v>
          </cell>
          <cell r="L2156">
            <v>1</v>
          </cell>
        </row>
        <row r="2157">
          <cell r="E2157" t="str">
            <v>GCTP1562</v>
          </cell>
          <cell r="F2157" t="str">
            <v>LT7(A) - Temporary Supply (28 days &amp; above renewal)</v>
          </cell>
          <cell r="G2157" t="str">
            <v>LONG DISS</v>
          </cell>
          <cell r="H2157">
            <v>8</v>
          </cell>
          <cell r="I2157" t="str">
            <v>ASSISTANT EXECUTIVE ENGG</v>
          </cell>
          <cell r="J2157" t="str">
            <v>KARNATAKA PAANIYA NIGAMA,KIADB HASSAN</v>
          </cell>
          <cell r="K2157" t="str">
            <v>CHANNAPATTANA</v>
          </cell>
          <cell r="L2157">
            <v>5</v>
          </cell>
        </row>
        <row r="2158">
          <cell r="E2158" t="str">
            <v>GCTP1563</v>
          </cell>
          <cell r="F2158" t="str">
            <v>LT7(A) - Temporary Supply (28 days &amp; above renewal)</v>
          </cell>
          <cell r="G2158" t="str">
            <v>LONG DISS</v>
          </cell>
          <cell r="H2158">
            <v>8</v>
          </cell>
          <cell r="I2158" t="str">
            <v>C L KESHAVA KUMAR</v>
          </cell>
          <cell r="J2158" t="str">
            <v>S/O LAKSHME GOWDA,CHANNAPATNA</v>
          </cell>
          <cell r="K2158" t="str">
            <v>CHANNAPATTANA</v>
          </cell>
          <cell r="L2158">
            <v>1</v>
          </cell>
        </row>
        <row r="2159">
          <cell r="E2159" t="str">
            <v>KNTP1564</v>
          </cell>
          <cell r="F2159" t="str">
            <v>LT7(A) - Temporary Supply (28 days &amp; above renewal)</v>
          </cell>
          <cell r="G2159" t="str">
            <v>LONG DISS</v>
          </cell>
          <cell r="H2159">
            <v>3</v>
          </cell>
          <cell r="I2159" t="str">
            <v>F A INDUSTRIES</v>
          </cell>
          <cell r="J2159" t="str">
            <v>C/O SYED FEHAD,FLOT NO 1 D THIMMANA HALLI KIADB ARIA961168840</v>
          </cell>
          <cell r="K2159" t="str">
            <v>KANDALI KNL</v>
          </cell>
          <cell r="L2159">
            <v>3</v>
          </cell>
        </row>
        <row r="2160">
          <cell r="E2160" t="str">
            <v>KNTP1573</v>
          </cell>
          <cell r="F2160" t="str">
            <v>LT7(A) - Temporary Supply (28 days &amp; above renewal)</v>
          </cell>
          <cell r="G2160" t="str">
            <v>LONG DISS</v>
          </cell>
          <cell r="H2160">
            <v>3</v>
          </cell>
          <cell r="I2160" t="str">
            <v>HARISHA T L</v>
          </cell>
          <cell r="J2160" t="str">
            <v>S/O LAKSHME GOWDA,KANDALI</v>
          </cell>
          <cell r="K2160" t="str">
            <v>KANDALI KNL</v>
          </cell>
          <cell r="L2160">
            <v>1</v>
          </cell>
        </row>
        <row r="2161">
          <cell r="E2161" t="str">
            <v>GCTP1566</v>
          </cell>
          <cell r="F2161" t="str">
            <v>LT7(A) - Temporary Supply (28 days &amp; above renewal)</v>
          </cell>
          <cell r="G2161" t="str">
            <v>LONG DISS</v>
          </cell>
          <cell r="H2161">
            <v>9</v>
          </cell>
          <cell r="I2161" t="str">
            <v>ROOPA M A</v>
          </cell>
          <cell r="J2161" t="str">
            <v>W/O JAYAPRAKASH,BOMMANAYAKANAHALLI</v>
          </cell>
          <cell r="K2161" t="str">
            <v>K HOSA KOPPALU BHKL</v>
          </cell>
          <cell r="L2161">
            <v>2</v>
          </cell>
        </row>
        <row r="2162">
          <cell r="E2162" t="str">
            <v>HNTP1568</v>
          </cell>
          <cell r="F2162" t="str">
            <v>LT7(A) - Temporary Supply (28 days &amp; above renewal)</v>
          </cell>
          <cell r="G2162" t="str">
            <v>LONG DISS</v>
          </cell>
          <cell r="H2162">
            <v>10</v>
          </cell>
          <cell r="I2162" t="str">
            <v>M RANGE GOWDA</v>
          </cell>
          <cell r="J2162" t="str">
            <v>S/O LATE MANJEGOWDA,HANUMANTHAPURA</v>
          </cell>
          <cell r="K2162" t="str">
            <v>HANUMANTHA PURA HNL</v>
          </cell>
          <cell r="L2162">
            <v>1</v>
          </cell>
        </row>
        <row r="2163">
          <cell r="E2163" t="str">
            <v>GCTP1569</v>
          </cell>
          <cell r="F2163" t="str">
            <v>LT7(A) - Temporary Supply (28 days &amp; above renewal)</v>
          </cell>
          <cell r="G2163" t="str">
            <v>LONG DISS</v>
          </cell>
          <cell r="H2163">
            <v>8</v>
          </cell>
          <cell r="I2163" t="str">
            <v>SIDDE GOWDA</v>
          </cell>
          <cell r="J2163" t="str">
            <v>S/O BOREGOWDA,CHANNAPATNA</v>
          </cell>
          <cell r="K2163" t="str">
            <v>CHANNAPATTANA</v>
          </cell>
          <cell r="L2163">
            <v>1</v>
          </cell>
        </row>
        <row r="2164">
          <cell r="E2164" t="str">
            <v>KNTP1570</v>
          </cell>
          <cell r="F2164" t="str">
            <v>LT7(A) - Temporary Supply (28 days &amp; above renewal)</v>
          </cell>
          <cell r="G2164" t="str">
            <v>LONG DISS</v>
          </cell>
          <cell r="H2164">
            <v>15</v>
          </cell>
          <cell r="I2164" t="str">
            <v>TRIDENT AUTO MOBILES (P) LTD</v>
          </cell>
          <cell r="J2164" t="str">
            <v xml:space="preserve"> AUTO MOBILES (P) LTD,DEVARAYAPATTANA</v>
          </cell>
          <cell r="K2164" t="str">
            <v>DEVARAYAPATTANA</v>
          </cell>
          <cell r="L2164">
            <v>5</v>
          </cell>
        </row>
        <row r="2165">
          <cell r="E2165" t="str">
            <v>GCTP1571</v>
          </cell>
          <cell r="F2165" t="str">
            <v>LT7(A) - Temporary Supply (28 days &amp; above renewal)</v>
          </cell>
          <cell r="G2165" t="str">
            <v>LONG DISS</v>
          </cell>
          <cell r="H2165">
            <v>8</v>
          </cell>
          <cell r="I2165" t="str">
            <v>C SATHISH</v>
          </cell>
          <cell r="J2165" t="str">
            <v>S/O CHANDRASHEKARAIAH,KIADB HASSAN</v>
          </cell>
          <cell r="K2165" t="str">
            <v>CHANNAPATTANA</v>
          </cell>
          <cell r="L2165">
            <v>3</v>
          </cell>
        </row>
        <row r="2166">
          <cell r="E2166" t="str">
            <v>DMTP1584</v>
          </cell>
          <cell r="F2166" t="str">
            <v>LT7(A) - Temporary Supply (28 days &amp; above renewal)</v>
          </cell>
          <cell r="G2166" t="str">
            <v>LONG DISS</v>
          </cell>
          <cell r="H2166">
            <v>11</v>
          </cell>
          <cell r="I2166" t="str">
            <v>B M SOMASHEKHAR</v>
          </cell>
          <cell r="J2166" t="str">
            <v>S/O LT MANJEGOWDA,DODDAMANDIGANAHALLI</v>
          </cell>
          <cell r="K2166" t="str">
            <v>DODDAMANDIGANAHALLI L</v>
          </cell>
          <cell r="L2166">
            <v>1</v>
          </cell>
        </row>
        <row r="2167">
          <cell r="E2167" t="str">
            <v>HNTP1583</v>
          </cell>
          <cell r="F2167" t="str">
            <v>LT7(A) - Temporary Supply (28 days &amp; above renewal)</v>
          </cell>
          <cell r="G2167" t="str">
            <v>LONG DISS</v>
          </cell>
          <cell r="H2167">
            <v>10</v>
          </cell>
          <cell r="I2167" t="str">
            <v>H.M SHIVEGOWDA</v>
          </cell>
          <cell r="J2167" t="str">
            <v>S/O MALLEGOWDA,HANUMANTHAPURA</v>
          </cell>
          <cell r="K2167" t="str">
            <v>HANUMANTHA PURA HNL</v>
          </cell>
          <cell r="L2167">
            <v>1</v>
          </cell>
        </row>
        <row r="2168">
          <cell r="E2168" t="str">
            <v>MHTP101</v>
          </cell>
          <cell r="F2168" t="str">
            <v>LT7(A) - Temporary Supply (28 days &amp; above renewal)</v>
          </cell>
          <cell r="G2168" t="str">
            <v>LONG DISS</v>
          </cell>
          <cell r="H2168">
            <v>9</v>
          </cell>
          <cell r="I2168" t="str">
            <v>MANJEGOWDA</v>
          </cell>
          <cell r="J2168" t="str">
            <v>S/O NINGEGOWDA,KOWSHIKA, HASAN</v>
          </cell>
          <cell r="K2168" t="str">
            <v>MARENAHALLI</v>
          </cell>
          <cell r="L2168">
            <v>2</v>
          </cell>
        </row>
        <row r="2169">
          <cell r="E2169" t="str">
            <v>MHTP102</v>
          </cell>
          <cell r="F2169" t="str">
            <v>LT7(A) - Temporary Supply (28 days &amp; above renewal)</v>
          </cell>
          <cell r="G2169" t="str">
            <v>LONG DISS</v>
          </cell>
          <cell r="H2169">
            <v>9</v>
          </cell>
          <cell r="I2169" t="str">
            <v>MANJUNATH</v>
          </cell>
          <cell r="J2169" t="str">
            <v>S/O VIJAYAKUMAR,KANCHANAHALLY.M H HALLY</v>
          </cell>
          <cell r="K2169" t="str">
            <v>MARENAHALLI</v>
          </cell>
          <cell r="L2169">
            <v>2</v>
          </cell>
        </row>
        <row r="2170">
          <cell r="E2170" t="str">
            <v>GCTP1572</v>
          </cell>
          <cell r="F2170" t="str">
            <v>LT7(A) - Temporary Supply (28 days &amp; above renewal)</v>
          </cell>
          <cell r="G2170" t="str">
            <v>LONG DISS</v>
          </cell>
          <cell r="H2170">
            <v>8</v>
          </cell>
          <cell r="I2170" t="str">
            <v>RAMAHANDRA</v>
          </cell>
          <cell r="J2170" t="str">
            <v>S/O KRISHNEGOWDA,GANDINAGARA</v>
          </cell>
          <cell r="K2170" t="str">
            <v>SANKALAPURA SANL</v>
          </cell>
          <cell r="L2170">
            <v>1</v>
          </cell>
        </row>
        <row r="2171">
          <cell r="E2171" t="str">
            <v>GCTP1585</v>
          </cell>
          <cell r="F2171" t="str">
            <v>LT7(A) - Temporary Supply (28 days &amp; above renewal)</v>
          </cell>
          <cell r="G2171" t="str">
            <v>LONG DISS</v>
          </cell>
          <cell r="H2171">
            <v>10</v>
          </cell>
          <cell r="I2171" t="str">
            <v>B H LOKESH</v>
          </cell>
          <cell r="J2171" t="str">
            <v>S/O LATE HANHMANTHE GOWDA,BOMMANAYAKANAHALLI</v>
          </cell>
          <cell r="K2171" t="str">
            <v>BOMMANAYAKANAHALLY</v>
          </cell>
          <cell r="L2171">
            <v>2</v>
          </cell>
        </row>
        <row r="2172">
          <cell r="E2172" t="str">
            <v>GCTP1586</v>
          </cell>
          <cell r="F2172" t="str">
            <v>LT7(A) - Temporary Supply (28 days &amp; above renewal)</v>
          </cell>
          <cell r="G2172" t="str">
            <v>LONG DISS</v>
          </cell>
          <cell r="H2172">
            <v>8</v>
          </cell>
          <cell r="I2172" t="str">
            <v>ESHVARAPPA</v>
          </cell>
          <cell r="J2172" t="str">
            <v>S/O A B SHIVANANJAPPA,GANDHI NAGARA</v>
          </cell>
          <cell r="K2172" t="str">
            <v>GANDHINAGAR</v>
          </cell>
          <cell r="L2172">
            <v>2</v>
          </cell>
        </row>
        <row r="2173">
          <cell r="E2173" t="str">
            <v>MHTP103</v>
          </cell>
          <cell r="F2173" t="str">
            <v>LT7(A) - Temporary Supply (28 days &amp; above renewal)</v>
          </cell>
          <cell r="G2173" t="str">
            <v>LONG DISS</v>
          </cell>
          <cell r="H2173">
            <v>9</v>
          </cell>
          <cell r="I2173" t="str">
            <v xml:space="preserve">K M SUBBE GOWDA </v>
          </cell>
          <cell r="J2173" t="str">
            <v>S/O MAVINAKERE  GOWDA,KOWSHIKA HASSAN</v>
          </cell>
          <cell r="K2173" t="str">
            <v>KOWSHIKA HASSAN</v>
          </cell>
          <cell r="L2173">
            <v>2</v>
          </cell>
        </row>
        <row r="2174">
          <cell r="E2174" t="str">
            <v>GCTP1589</v>
          </cell>
          <cell r="F2174" t="str">
            <v>LT7(A) - Temporary Supply (28 days &amp; above renewal)</v>
          </cell>
          <cell r="G2174" t="str">
            <v>LONG DISS</v>
          </cell>
          <cell r="H2174">
            <v>11</v>
          </cell>
          <cell r="I2174" t="str">
            <v>B N DEVARAJA</v>
          </cell>
          <cell r="J2174" t="str">
            <v>S/O NINGE GOWDA,HULLENAHALLI</v>
          </cell>
          <cell r="K2174" t="str">
            <v>CHANNAPPATTANA</v>
          </cell>
          <cell r="L2174">
            <v>1</v>
          </cell>
        </row>
        <row r="2175">
          <cell r="E2175" t="str">
            <v>GCTP1565</v>
          </cell>
          <cell r="F2175" t="str">
            <v>LT7(A) - Temporary Supply (28 days &amp; above renewal)</v>
          </cell>
          <cell r="G2175" t="str">
            <v>LONG DISS</v>
          </cell>
          <cell r="H2175">
            <v>8</v>
          </cell>
          <cell r="I2175" t="str">
            <v>B P RAMESHA</v>
          </cell>
          <cell r="J2175" t="str">
            <v>S/O PUTTEGOWDA,BITTAGOWDANAHALLI</v>
          </cell>
          <cell r="K2175" t="str">
            <v>BITTAGOWDANAHALLI</v>
          </cell>
          <cell r="L2175">
            <v>1</v>
          </cell>
        </row>
        <row r="2176">
          <cell r="E2176" t="str">
            <v>GLTP249</v>
          </cell>
          <cell r="F2176" t="str">
            <v>LT7(A) - Temporary Supply (28 days &amp; above renewal)</v>
          </cell>
          <cell r="G2176" t="str">
            <v>LONG DISS</v>
          </cell>
          <cell r="H2176">
            <v>5</v>
          </cell>
          <cell r="I2176" t="str">
            <v>HEMANTH KUMARA</v>
          </cell>
          <cell r="J2176" t="str">
            <v>S/O DEVAPPA URF DEVEGOWDA,ASHOKA NAGARA</v>
          </cell>
          <cell r="K2176" t="str">
            <v>BELUR ROAD L</v>
          </cell>
          <cell r="L2176">
            <v>2</v>
          </cell>
        </row>
        <row r="2177">
          <cell r="E2177" t="str">
            <v>GLTP250</v>
          </cell>
          <cell r="F2177" t="str">
            <v>LT7(A) - Temporary Supply (28 days &amp; above renewal)</v>
          </cell>
          <cell r="G2177" t="str">
            <v>LONG DISS</v>
          </cell>
          <cell r="H2177">
            <v>5</v>
          </cell>
          <cell r="I2177" t="str">
            <v>V P RANGE GOWDA</v>
          </cell>
          <cell r="J2177" t="str">
            <v>S/O LAT PAPE GOWDA,UDDHURU HSN</v>
          </cell>
          <cell r="K2177" t="str">
            <v>BASAVESHWARA NAGAR</v>
          </cell>
          <cell r="L2177">
            <v>1</v>
          </cell>
        </row>
        <row r="2178">
          <cell r="E2178" t="str">
            <v>GLTP252</v>
          </cell>
          <cell r="F2178" t="str">
            <v>LT7(A) - Temporary Supply (28 days &amp; above renewal)</v>
          </cell>
          <cell r="G2178" t="str">
            <v>LONG DISS</v>
          </cell>
          <cell r="H2178">
            <v>5</v>
          </cell>
          <cell r="I2178" t="str">
            <v>ACCHUTHA</v>
          </cell>
          <cell r="J2178" t="str">
            <v>S/O CHALUVE GOWDA,YAREHALLY</v>
          </cell>
          <cell r="K2178" t="str">
            <v>BELUR ROAD L</v>
          </cell>
          <cell r="L2178">
            <v>2</v>
          </cell>
        </row>
        <row r="2179">
          <cell r="E2179" t="str">
            <v>GLTP253</v>
          </cell>
          <cell r="F2179" t="str">
            <v>LT7(A) - Temporary Supply (28 days &amp; above renewal)</v>
          </cell>
          <cell r="G2179" t="str">
            <v>LONG DISS</v>
          </cell>
          <cell r="H2179">
            <v>5</v>
          </cell>
          <cell r="I2179" t="str">
            <v>H I SHIVANNA</v>
          </cell>
          <cell r="J2179" t="str">
            <v>S/O IYYANNE GOWDA,BASAVESHWARA NAGARA</v>
          </cell>
          <cell r="K2179" t="str">
            <v>BASAVESHWARA NAGARA</v>
          </cell>
          <cell r="L2179">
            <v>2</v>
          </cell>
        </row>
        <row r="2180">
          <cell r="E2180" t="str">
            <v>GLTP254</v>
          </cell>
          <cell r="F2180" t="str">
            <v>LT7(A) - Temporary Supply (28 days &amp; above renewal)</v>
          </cell>
          <cell r="G2180" t="str">
            <v>LONG DISS</v>
          </cell>
          <cell r="H2180">
            <v>8</v>
          </cell>
          <cell r="I2180" t="str">
            <v>M R LOKESH</v>
          </cell>
          <cell r="J2180" t="str">
            <v>S/O RANGE GOWDA,GUDDENAHALLI</v>
          </cell>
          <cell r="K2180" t="str">
            <v>HOOVINA HALLI KAVALU HKL</v>
          </cell>
          <cell r="L2180">
            <v>2</v>
          </cell>
        </row>
        <row r="2181">
          <cell r="E2181" t="str">
            <v>MHTP105</v>
          </cell>
          <cell r="F2181" t="str">
            <v>LT7(A) - Temporary Supply (28 days &amp; above renewal)</v>
          </cell>
          <cell r="G2181" t="str">
            <v>LONG DISS</v>
          </cell>
          <cell r="H2181">
            <v>3</v>
          </cell>
          <cell r="I2181" t="str">
            <v>GOVT. ENGINEARING COLLAGE</v>
          </cell>
          <cell r="J2181" t="str">
            <v>MOSALE HOSAHALLI,HASSAN</v>
          </cell>
          <cell r="K2181" t="str">
            <v>A. GUDAGANA HALLY</v>
          </cell>
          <cell r="L2181">
            <v>6</v>
          </cell>
        </row>
        <row r="2182">
          <cell r="E2182" t="str">
            <v>GCTP1587</v>
          </cell>
          <cell r="F2182" t="str">
            <v>LT7(A) - Temporary Supply (28 days &amp; above renewal)</v>
          </cell>
          <cell r="G2182" t="str">
            <v>LONG DISS</v>
          </cell>
          <cell r="H2182">
            <v>8</v>
          </cell>
          <cell r="I2182" t="str">
            <v>MALLESH</v>
          </cell>
          <cell r="J2182" t="str">
            <v>S/O MANJE GOWDA,BITTAGOWDANAHALLI</v>
          </cell>
          <cell r="K2182" t="str">
            <v>CHANNAPATTANA</v>
          </cell>
          <cell r="L2182">
            <v>2</v>
          </cell>
        </row>
        <row r="2183">
          <cell r="E2183" t="str">
            <v>KKGTP1588</v>
          </cell>
          <cell r="F2183" t="str">
            <v>LT7(A) - Temporary Supply (28 days &amp; above renewal)</v>
          </cell>
          <cell r="G2183" t="str">
            <v>LONG DISS</v>
          </cell>
          <cell r="H2183">
            <v>8</v>
          </cell>
          <cell r="I2183" t="str">
            <v>MANJAMMA</v>
          </cell>
          <cell r="J2183" t="str">
            <v>W/O LATE THIMMEGOWDA,KOKKANAGHATTA</v>
          </cell>
          <cell r="K2183" t="str">
            <v>KOKKANNA GHATTA</v>
          </cell>
          <cell r="L2183">
            <v>1</v>
          </cell>
        </row>
        <row r="2184">
          <cell r="E2184" t="str">
            <v>GCTP1591</v>
          </cell>
          <cell r="F2184" t="str">
            <v>LT7(A) - Temporary Supply (28 days &amp; above renewal)</v>
          </cell>
          <cell r="G2184" t="str">
            <v>LONG DISS</v>
          </cell>
          <cell r="H2184">
            <v>6</v>
          </cell>
          <cell r="I2184" t="str">
            <v>SHAILASHREE</v>
          </cell>
          <cell r="J2184" t="str">
            <v>W/O NAGARAJU,M HOSAKOPPALU</v>
          </cell>
          <cell r="K2184" t="str">
            <v>M HOSA KOPPALU BHKL</v>
          </cell>
          <cell r="L2184">
            <v>1</v>
          </cell>
        </row>
        <row r="2185">
          <cell r="E2185" t="str">
            <v>GCTP1592</v>
          </cell>
          <cell r="F2185" t="str">
            <v>LT7(A) - Temporary Supply (28 days &amp; above renewal)</v>
          </cell>
          <cell r="G2185" t="str">
            <v>LONG DISS</v>
          </cell>
          <cell r="H2185">
            <v>8</v>
          </cell>
          <cell r="I2185" t="str">
            <v>VIJAYA</v>
          </cell>
          <cell r="J2185" t="str">
            <v>W/O CHANDRASHEKARA,NAGATHAHALLI</v>
          </cell>
          <cell r="K2185" t="str">
            <v>NAGATHAVALLI</v>
          </cell>
          <cell r="L2185">
            <v>1</v>
          </cell>
        </row>
        <row r="2186">
          <cell r="E2186" t="str">
            <v>GCTP1593</v>
          </cell>
          <cell r="F2186" t="str">
            <v>LT7(A) - Temporary Supply (28 days &amp; above renewal)</v>
          </cell>
          <cell r="G2186" t="str">
            <v>LONG DISS</v>
          </cell>
          <cell r="H2186">
            <v>8</v>
          </cell>
          <cell r="I2186" t="str">
            <v>MAHALAKSHI</v>
          </cell>
          <cell r="J2186" t="str">
            <v>W/O CHANNEGOWDA,BITTAGOWDANAHALLI</v>
          </cell>
          <cell r="K2186" t="str">
            <v>HULLENAHALLY, BITTAGOWDANAHALLY</v>
          </cell>
          <cell r="L2186">
            <v>1</v>
          </cell>
        </row>
        <row r="2187">
          <cell r="E2187" t="str">
            <v>DMTP1594</v>
          </cell>
          <cell r="F2187" t="str">
            <v>LT7(A) - Temporary Supply (28 days &amp; above renewal)</v>
          </cell>
          <cell r="G2187" t="str">
            <v>LONG DISS</v>
          </cell>
          <cell r="H2187">
            <v>11</v>
          </cell>
          <cell r="I2187" t="str">
            <v>KOMALA</v>
          </cell>
          <cell r="J2187" t="str">
            <v>C/O JAYARAMA,DODDAMANDIGANAHALLI</v>
          </cell>
          <cell r="K2187" t="str">
            <v>DODDAMANDIGANAHALLI L</v>
          </cell>
          <cell r="L2187">
            <v>2</v>
          </cell>
        </row>
        <row r="2188">
          <cell r="E2188" t="str">
            <v>HNTP1595</v>
          </cell>
          <cell r="F2188" t="str">
            <v>LT7(A) - Temporary Supply (28 days &amp; above renewal)</v>
          </cell>
          <cell r="G2188" t="str">
            <v>LONG DISS</v>
          </cell>
          <cell r="H2188">
            <v>16</v>
          </cell>
          <cell r="I2188" t="str">
            <v>DEVARAJU</v>
          </cell>
          <cell r="J2188" t="str">
            <v>S/O CHANNAPATTANA,SINGAPATTANA</v>
          </cell>
          <cell r="K2188" t="str">
            <v>MARIGUDDI KOPPALU</v>
          </cell>
          <cell r="L2188">
            <v>1</v>
          </cell>
        </row>
        <row r="2189">
          <cell r="E2189" t="str">
            <v>GCTP1596</v>
          </cell>
          <cell r="F2189" t="str">
            <v>LT7(A) - Temporary Supply (28 days &amp; above renewal)</v>
          </cell>
          <cell r="G2189" t="str">
            <v>LONG DISS</v>
          </cell>
          <cell r="H2189">
            <v>8</v>
          </cell>
          <cell r="I2189" t="str">
            <v>RUKMINI</v>
          </cell>
          <cell r="J2189" t="str">
            <v>W/O VELAPURI GOWDA,CHANNAPATNA</v>
          </cell>
          <cell r="K2189" t="str">
            <v>CHANNAPATTANA</v>
          </cell>
          <cell r="L2189">
            <v>1</v>
          </cell>
        </row>
        <row r="2190">
          <cell r="E2190" t="str">
            <v>HNTP1604</v>
          </cell>
          <cell r="F2190" t="str">
            <v>LT7(A) - Temporary Supply (28 days &amp; above renewal)</v>
          </cell>
          <cell r="G2190" t="str">
            <v>LONG DISS</v>
          </cell>
          <cell r="H2190">
            <v>16</v>
          </cell>
          <cell r="I2190" t="str">
            <v>LAKSHMI</v>
          </cell>
          <cell r="J2190" t="str">
            <v>W/O VENU GOPAL,HANUMANTHAPURA</v>
          </cell>
          <cell r="K2190" t="str">
            <v>HANUMANTHA PURA HNL</v>
          </cell>
          <cell r="L2190">
            <v>1</v>
          </cell>
        </row>
        <row r="2191">
          <cell r="E2191" t="str">
            <v>KNTP1605</v>
          </cell>
          <cell r="F2191" t="str">
            <v>LT7(A) - Temporary Supply (28 days &amp; above renewal)</v>
          </cell>
          <cell r="G2191" t="str">
            <v>LONG DISS</v>
          </cell>
          <cell r="H2191">
            <v>3</v>
          </cell>
          <cell r="I2191" t="str">
            <v>MANGALA</v>
          </cell>
          <cell r="J2191" t="str">
            <v>W/O D N HARISH,ANACHIHALLI KIADB HSN</v>
          </cell>
          <cell r="K2191" t="str">
            <v>KANDALI KNL</v>
          </cell>
          <cell r="L2191">
            <v>1</v>
          </cell>
        </row>
        <row r="2192">
          <cell r="E2192" t="str">
            <v>KKGTP1603</v>
          </cell>
          <cell r="F2192" t="str">
            <v>LT7(A) - Temporary Supply (28 days &amp; above renewal)</v>
          </cell>
          <cell r="G2192" t="str">
            <v>LONG DISS</v>
          </cell>
          <cell r="H2192">
            <v>8</v>
          </cell>
          <cell r="I2192" t="str">
            <v>JAYARAMU</v>
          </cell>
          <cell r="J2192" t="str">
            <v>S/O VENKATARAMANE GOWDA,THATTEKERE HASSAN</v>
          </cell>
          <cell r="K2192" t="str">
            <v>KOKKANNA GHATTA</v>
          </cell>
          <cell r="L2192">
            <v>1</v>
          </cell>
        </row>
        <row r="2193">
          <cell r="E2193" t="str">
            <v>GCTP1599</v>
          </cell>
          <cell r="F2193" t="str">
            <v>LT7(A) - Temporary Supply (28 days &amp; above renewal)</v>
          </cell>
          <cell r="G2193" t="str">
            <v>LONG DISS</v>
          </cell>
          <cell r="H2193">
            <v>15</v>
          </cell>
          <cell r="I2193" t="str">
            <v>SHEELA</v>
          </cell>
          <cell r="J2193" t="str">
            <v>W/O PRAMOD U B ,CHANNAPATNA, HASSAN</v>
          </cell>
          <cell r="K2193" t="str">
            <v>DEVAMMA BADAVANE, CHANNAPATNA</v>
          </cell>
          <cell r="L2193">
            <v>2</v>
          </cell>
        </row>
        <row r="2194">
          <cell r="E2194" t="str">
            <v>GCTP1598</v>
          </cell>
          <cell r="F2194" t="str">
            <v>LT7(A) - Temporary Supply (28 days &amp; above renewal)</v>
          </cell>
          <cell r="G2194" t="str">
            <v>LONG DISS</v>
          </cell>
          <cell r="H2194">
            <v>8</v>
          </cell>
          <cell r="I2194" t="str">
            <v>RAGHAVENDA</v>
          </cell>
          <cell r="J2194" t="str">
            <v>S/OSATHISH KUMAR,KIADB, HASSAN</v>
          </cell>
          <cell r="K2194" t="str">
            <v>KIADB</v>
          </cell>
          <cell r="L2194">
            <v>1</v>
          </cell>
        </row>
        <row r="2195">
          <cell r="E2195" t="str">
            <v>GRTP90</v>
          </cell>
          <cell r="F2195" t="str">
            <v>LT7(A) - Temporary Supply (28 days &amp; above renewal)</v>
          </cell>
          <cell r="G2195" t="str">
            <v>LONG DISS</v>
          </cell>
          <cell r="H2195">
            <v>15</v>
          </cell>
          <cell r="I2195" t="str">
            <v>JYOTHI</v>
          </cell>
          <cell r="J2195" t="str">
            <v>W/O SHAMANNA,ARALI KATTE GORURU</v>
          </cell>
          <cell r="K2195" t="str">
            <v>KURODBREKAVAL ANKAPURA</v>
          </cell>
          <cell r="L2195">
            <v>1</v>
          </cell>
        </row>
        <row r="2196">
          <cell r="E2196" t="str">
            <v>GRTP91</v>
          </cell>
          <cell r="F2196" t="str">
            <v>LT7(A) - Temporary Supply (28 days &amp; above renewal)</v>
          </cell>
          <cell r="G2196" t="str">
            <v>LONG DISS</v>
          </cell>
          <cell r="H2196">
            <v>13</v>
          </cell>
          <cell r="I2196" t="str">
            <v>A R RAVIKUMAR</v>
          </cell>
          <cell r="J2196" t="str">
            <v>S/O RAMESH,GORUR</v>
          </cell>
          <cell r="K2196" t="str">
            <v>GORUR</v>
          </cell>
          <cell r="L2196">
            <v>1</v>
          </cell>
        </row>
        <row r="2197">
          <cell r="E2197" t="str">
            <v>MHTP106</v>
          </cell>
          <cell r="F2197" t="str">
            <v>LT7(A) - Temporary Supply (28 days &amp; above renewal)</v>
          </cell>
          <cell r="G2197" t="str">
            <v>LONG DISS</v>
          </cell>
          <cell r="H2197">
            <v>3</v>
          </cell>
          <cell r="I2197" t="str">
            <v>GOVT ENGINEERING COLLEGE</v>
          </cell>
          <cell r="J2197" t="str">
            <v>MOSALE HOSAHALLI,HASSAN</v>
          </cell>
          <cell r="K2197" t="str">
            <v>A. GUDAGANA HALLY</v>
          </cell>
          <cell r="L2197">
            <v>3</v>
          </cell>
        </row>
        <row r="2198">
          <cell r="E2198" t="str">
            <v>GLTP256</v>
          </cell>
          <cell r="F2198" t="str">
            <v>LT7(A) - Temporary Supply (28 days &amp; above renewal)</v>
          </cell>
          <cell r="G2198" t="str">
            <v>LONG DISS</v>
          </cell>
          <cell r="H2198">
            <v>6</v>
          </cell>
          <cell r="I2198" t="str">
            <v>PRAKASH P.S</v>
          </cell>
          <cell r="J2198" t="str">
            <v>S/O SHIVAPPA NAYAK,DEVARAYAPATTANA,KANDALI</v>
          </cell>
          <cell r="K2198" t="str">
            <v>0</v>
          </cell>
          <cell r="L2198">
            <v>1</v>
          </cell>
        </row>
        <row r="2199">
          <cell r="E2199" t="str">
            <v>GLTP255</v>
          </cell>
          <cell r="F2199" t="str">
            <v>LT7(A) - Temporary Supply (28 days &amp; above renewal)</v>
          </cell>
          <cell r="G2199" t="str">
            <v>LONG DISS</v>
          </cell>
          <cell r="H2199">
            <v>5</v>
          </cell>
          <cell r="I2199" t="str">
            <v>FAIROZ  KHANAM</v>
          </cell>
          <cell r="J2199" t="str">
            <v>W/O RAFI AHAMED KHAN,GUDDENAHALLI</v>
          </cell>
          <cell r="K2199" t="str">
            <v>BELUR ROAD L</v>
          </cell>
          <cell r="L2199">
            <v>1</v>
          </cell>
        </row>
        <row r="2200">
          <cell r="E2200" t="str">
            <v>GCTP1607</v>
          </cell>
          <cell r="F2200" t="str">
            <v>LT7(A) - Temporary Supply (28 days &amp; above renewal)</v>
          </cell>
          <cell r="G2200" t="str">
            <v>LONG DISS</v>
          </cell>
          <cell r="H2200">
            <v>5</v>
          </cell>
          <cell r="I2200" t="str">
            <v>BHAGYAMM</v>
          </cell>
          <cell r="J2200" t="str">
            <v>W/O NARAYANA P,M HOSAKOPPALU</v>
          </cell>
          <cell r="K2200" t="str">
            <v>M HOSA KOPPALU BHKL</v>
          </cell>
          <cell r="L2200">
            <v>2</v>
          </cell>
        </row>
        <row r="2201">
          <cell r="E2201" t="str">
            <v>KNTP1608</v>
          </cell>
          <cell r="F2201" t="str">
            <v>LT7(A) - Temporary Supply (28 days &amp; above renewal)</v>
          </cell>
          <cell r="G2201" t="str">
            <v>LONG DISS</v>
          </cell>
          <cell r="H2201">
            <v>10</v>
          </cell>
          <cell r="I2201" t="str">
            <v>NAGAMMA</v>
          </cell>
          <cell r="J2201" t="str">
            <v>W/O LATE MANJEGOWDA,ANACHIHALLI, KANDALI</v>
          </cell>
          <cell r="K2201" t="str">
            <v>ANACHIHALLY</v>
          </cell>
          <cell r="L2201">
            <v>2</v>
          </cell>
        </row>
        <row r="2202">
          <cell r="E2202" t="str">
            <v>GCTP1610</v>
          </cell>
          <cell r="F2202" t="str">
            <v>LT7(A) - Temporary Supply (28 days &amp; above renewal)</v>
          </cell>
          <cell r="G2202" t="str">
            <v>LONG DISS</v>
          </cell>
          <cell r="H2202">
            <v>7</v>
          </cell>
          <cell r="I2202" t="str">
            <v>M/S PNDASARATH RAMA REDDY</v>
          </cell>
          <cell r="J2202" t="str">
            <v xml:space="preserve">KAMASAMUDRA BRANCH,YAGACHI LEFT BANK , KIADB </v>
          </cell>
          <cell r="K2202" t="str">
            <v>PLL NAGARA PLL</v>
          </cell>
          <cell r="L2202">
            <v>3</v>
          </cell>
        </row>
        <row r="2203">
          <cell r="E2203" t="str">
            <v>GLTP258</v>
          </cell>
          <cell r="F2203" t="str">
            <v>LT7(A) - Temporary Supply (28 days &amp; above renewal)</v>
          </cell>
          <cell r="G2203" t="str">
            <v>LONG DISS</v>
          </cell>
          <cell r="H2203">
            <v>5</v>
          </cell>
          <cell r="I2203" t="str">
            <v>H A PUTTEGOWDA U/O PUTTARAJU</v>
          </cell>
          <cell r="J2203" t="str">
            <v>S/O ANNEGOWDA ,JAVARAYAPATNA</v>
          </cell>
          <cell r="K2203" t="str">
            <v>JAVARAYAPATNA</v>
          </cell>
          <cell r="L2203">
            <v>2</v>
          </cell>
        </row>
        <row r="2204">
          <cell r="E2204" t="str">
            <v>GCTP1606</v>
          </cell>
          <cell r="F2204" t="str">
            <v>LT7(A) - Temporary Supply (28 days &amp; above renewal)</v>
          </cell>
          <cell r="G2204" t="str">
            <v>LONG DISS</v>
          </cell>
          <cell r="H2204">
            <v>8</v>
          </cell>
          <cell r="I2204" t="str">
            <v>MOHANA KUMARI</v>
          </cell>
          <cell r="J2204" t="str">
            <v>W/O SHESHADRI,CHANNAPATTANA</v>
          </cell>
          <cell r="K2204" t="str">
            <v>CHANNAPATTANA</v>
          </cell>
          <cell r="L2204">
            <v>2</v>
          </cell>
        </row>
        <row r="2205">
          <cell r="E2205" t="str">
            <v>GCTP1609</v>
          </cell>
          <cell r="F2205" t="str">
            <v>LT7(A) - Temporary Supply (28 days &amp; above renewal)</v>
          </cell>
          <cell r="G2205" t="str">
            <v>LONG DISS</v>
          </cell>
          <cell r="H2205">
            <v>8</v>
          </cell>
          <cell r="I2205" t="str">
            <v>M D GOVINDARAJU</v>
          </cell>
          <cell r="J2205" t="str">
            <v>S/O DASHARATHA,CHANNAPATTANA</v>
          </cell>
          <cell r="K2205" t="str">
            <v>CHANNAPATTANA</v>
          </cell>
          <cell r="L2205">
            <v>1</v>
          </cell>
        </row>
        <row r="2206">
          <cell r="E2206" t="str">
            <v>GLTP257</v>
          </cell>
          <cell r="F2206" t="str">
            <v>LT7(A) - Temporary Supply (28 days &amp; above renewal)</v>
          </cell>
          <cell r="G2206" t="str">
            <v>LONG DISS</v>
          </cell>
          <cell r="H2206">
            <v>5</v>
          </cell>
          <cell r="I2206" t="str">
            <v>SURESH G T</v>
          </cell>
          <cell r="J2206" t="str">
            <v>S/O THIMMEGOWDA,GUDDENAHALLI</v>
          </cell>
          <cell r="K2206" t="str">
            <v>BELUR ROAD L</v>
          </cell>
          <cell r="L2206">
            <v>2</v>
          </cell>
        </row>
        <row r="2207">
          <cell r="E2207" t="str">
            <v>GLTP259</v>
          </cell>
          <cell r="F2207" t="str">
            <v>LT7(A) - Temporary Supply (28 days &amp; above renewal)</v>
          </cell>
          <cell r="G2207" t="str">
            <v>LONG DISS</v>
          </cell>
          <cell r="H2207">
            <v>8</v>
          </cell>
          <cell r="I2207" t="str">
            <v>NAVEEN KUMAAR H.N</v>
          </cell>
          <cell r="J2207" t="str">
            <v>S/O NANJAYYA,MANACHANAHALLI</v>
          </cell>
          <cell r="K2207" t="str">
            <v>MANICHANA HALLI MNL</v>
          </cell>
          <cell r="L2207">
            <v>2</v>
          </cell>
        </row>
        <row r="2208">
          <cell r="E2208" t="str">
            <v>KNTP1614</v>
          </cell>
          <cell r="F2208" t="str">
            <v>LT7(A) - Temporary Supply (28 days &amp; above renewal)</v>
          </cell>
          <cell r="G2208" t="str">
            <v>LONG DISS</v>
          </cell>
          <cell r="H2208">
            <v>3</v>
          </cell>
          <cell r="I2208" t="str">
            <v>B RANGE GOWDA</v>
          </cell>
          <cell r="J2208" t="str">
            <v>S/O BASAVE GOWDA,KCHALAHALLI</v>
          </cell>
          <cell r="K2208" t="str">
            <v>ECHALA HALLI KANDALI</v>
          </cell>
          <cell r="L2208">
            <v>1</v>
          </cell>
        </row>
        <row r="2209">
          <cell r="E2209" t="str">
            <v>HNTP1615</v>
          </cell>
          <cell r="F2209" t="str">
            <v>LT7(A) - Temporary Supply (28 days &amp; above renewal)</v>
          </cell>
          <cell r="G2209" t="str">
            <v>LONG DISS</v>
          </cell>
          <cell r="H2209">
            <v>18</v>
          </cell>
          <cell r="I2209" t="str">
            <v>A A MAHESHA</v>
          </cell>
          <cell r="J2209" t="str">
            <v>S/O ANNE GOWDA,NAARIHALLI</v>
          </cell>
          <cell r="K2209" t="str">
            <v>NINGEGOWDANA KOPALU L</v>
          </cell>
          <cell r="L2209">
            <v>1</v>
          </cell>
        </row>
        <row r="2210">
          <cell r="E2210" t="str">
            <v>GCTP1616</v>
          </cell>
          <cell r="F2210" t="str">
            <v>LT7(A) - Temporary Supply (28 days &amp; above renewal)</v>
          </cell>
          <cell r="G2210" t="str">
            <v>LONG DISS</v>
          </cell>
          <cell r="H2210">
            <v>8</v>
          </cell>
          <cell r="I2210" t="str">
            <v>SHESHE GOWDA</v>
          </cell>
          <cell r="J2210" t="str">
            <v>S/O KALYANE GOWDA,CHANNAPATTANA</v>
          </cell>
          <cell r="K2210" t="str">
            <v>CHANNAPATTANA</v>
          </cell>
          <cell r="L2210">
            <v>1</v>
          </cell>
        </row>
        <row r="2211">
          <cell r="E2211" t="str">
            <v>GLTP261</v>
          </cell>
          <cell r="F2211" t="str">
            <v>LT7(A) - Temporary Supply (28 days &amp; above renewal)</v>
          </cell>
          <cell r="G2211" t="str">
            <v>LONG DISS</v>
          </cell>
          <cell r="H2211">
            <v>8</v>
          </cell>
          <cell r="I2211" t="str">
            <v>HEMANTH KUMAR H V</v>
          </cell>
          <cell r="J2211" t="str">
            <v>S/O VISHWANATH RAO,MANACHANAHALLI</v>
          </cell>
          <cell r="K2211" t="str">
            <v>MANICHANA HALLI MNL</v>
          </cell>
          <cell r="L2211">
            <v>2</v>
          </cell>
        </row>
        <row r="2212">
          <cell r="E2212" t="str">
            <v>GRTP92</v>
          </cell>
          <cell r="F2212" t="str">
            <v>LT7(A) - Temporary Supply (28 days &amp; above renewal)</v>
          </cell>
          <cell r="G2212" t="str">
            <v>LONG DISS</v>
          </cell>
          <cell r="H2212">
            <v>15</v>
          </cell>
          <cell r="I2212" t="str">
            <v>SHESHAGIRI</v>
          </cell>
          <cell r="J2212" t="str">
            <v>S/O LATE HANUMANTHE GOWDA,GORUR</v>
          </cell>
          <cell r="K2212" t="str">
            <v>KURODBREKAVAL ANKAPURA</v>
          </cell>
          <cell r="L2212">
            <v>1</v>
          </cell>
        </row>
        <row r="2213">
          <cell r="E2213" t="str">
            <v>MHTP107</v>
          </cell>
          <cell r="F2213" t="str">
            <v>LT7(A) - Temporary Supply (28 days &amp; above renewal)</v>
          </cell>
          <cell r="G2213" t="str">
            <v>LONG DISS</v>
          </cell>
          <cell r="H2213">
            <v>9</v>
          </cell>
          <cell r="I2213" t="str">
            <v>LALITHA</v>
          </cell>
          <cell r="J2213" t="str">
            <v>W/O BHEEME GOWDA,KOWSHIKA, HASAN</v>
          </cell>
          <cell r="K2213" t="str">
            <v>MARENAHALLI</v>
          </cell>
          <cell r="L2213">
            <v>2</v>
          </cell>
        </row>
        <row r="2214">
          <cell r="E2214" t="str">
            <v>GCTP1613</v>
          </cell>
          <cell r="F2214" t="str">
            <v>LT7(A) - Temporary Supply (28 days &amp; above renewal)</v>
          </cell>
          <cell r="G2214" t="str">
            <v>LONG DISS</v>
          </cell>
          <cell r="H2214">
            <v>6</v>
          </cell>
          <cell r="I2214" t="str">
            <v>K S MOHAN KUMAR</v>
          </cell>
          <cell r="J2214" t="str">
            <v>S/O SAGANAIAH,CHANNAPATNA, HASSAN</v>
          </cell>
          <cell r="K2214" t="str">
            <v>CHANNAPATNA, HASSAN</v>
          </cell>
          <cell r="L2214">
            <v>1</v>
          </cell>
        </row>
        <row r="2215">
          <cell r="E2215" t="str">
            <v>GCTP1612</v>
          </cell>
          <cell r="F2215" t="str">
            <v>LT7(A) - Temporary Supply (28 days &amp; above renewal)</v>
          </cell>
          <cell r="G2215" t="str">
            <v>LONG DISS</v>
          </cell>
          <cell r="H2215">
            <v>8</v>
          </cell>
          <cell r="I2215" t="str">
            <v>C K HARISHA</v>
          </cell>
          <cell r="J2215" t="str">
            <v>S/O KARIGOWDA,BOMMANAYAKANAHALLY</v>
          </cell>
          <cell r="K2215" t="str">
            <v>BOMMANAYAKANAHALLY</v>
          </cell>
          <cell r="L2215">
            <v>2</v>
          </cell>
        </row>
        <row r="2216">
          <cell r="E2216" t="str">
            <v>HVTP1611</v>
          </cell>
          <cell r="F2216" t="str">
            <v>LT7(A) - Temporary Supply (28 days &amp; above renewal)</v>
          </cell>
          <cell r="G2216" t="str">
            <v>LONG DISS</v>
          </cell>
          <cell r="H2216">
            <v>18</v>
          </cell>
          <cell r="I2216" t="str">
            <v>CHANDRASHEKAR</v>
          </cell>
          <cell r="J2216" t="str">
            <v>S/O SHIVALINGAPPA,CHIKKAMANDIGANAHALLY</v>
          </cell>
          <cell r="K2216" t="str">
            <v>NINGEGOWDANA KOPALU L</v>
          </cell>
          <cell r="L2216">
            <v>1</v>
          </cell>
        </row>
        <row r="2217">
          <cell r="E2217" t="str">
            <v>GLTP262</v>
          </cell>
          <cell r="F2217" t="str">
            <v>LT7(A) - Temporary Supply (28 days &amp; above renewal)</v>
          </cell>
          <cell r="G2217" t="str">
            <v>LONG DISS</v>
          </cell>
          <cell r="H2217">
            <v>5</v>
          </cell>
          <cell r="I2217" t="str">
            <v>CHANDRASHEKAR M N</v>
          </cell>
          <cell r="J2217" t="str">
            <v>S/O NANJAPPA,BASAVESWARA NAGARA</v>
          </cell>
          <cell r="K2217" t="str">
            <v>BELUR ROAD L</v>
          </cell>
          <cell r="L2217">
            <v>2</v>
          </cell>
        </row>
        <row r="2218">
          <cell r="E2218" t="str">
            <v>GCTP1617</v>
          </cell>
          <cell r="F2218" t="str">
            <v>LT7(A) - Temporary Supply (28 days &amp; above renewal)</v>
          </cell>
          <cell r="G2218" t="str">
            <v>LONG DISS</v>
          </cell>
          <cell r="H2218">
            <v>4</v>
          </cell>
          <cell r="I2218" t="str">
            <v>VENKATESWARALU</v>
          </cell>
          <cell r="J2218" t="str">
            <v>S/O VENKATAIAH,BOMMANAYAKANAHALLY</v>
          </cell>
          <cell r="K2218" t="str">
            <v>BOMMANAYAKANA HALLI BHKL</v>
          </cell>
          <cell r="L2218">
            <v>3</v>
          </cell>
        </row>
        <row r="2219">
          <cell r="E2219" t="str">
            <v>KKGTP1618</v>
          </cell>
          <cell r="F2219" t="str">
            <v>LT7(A) - Temporary Supply (28 days &amp; above renewal)</v>
          </cell>
          <cell r="G2219" t="str">
            <v>LONG DISS</v>
          </cell>
          <cell r="H2219">
            <v>8</v>
          </cell>
          <cell r="I2219" t="str">
            <v xml:space="preserve">B SUDHA </v>
          </cell>
          <cell r="J2219" t="str">
            <v>W/O SHANMUKA,BIDARA KERE GORUR ROAD HSN</v>
          </cell>
          <cell r="K2219" t="str">
            <v>KOKKANNA GHATTA</v>
          </cell>
          <cell r="L2219">
            <v>1</v>
          </cell>
        </row>
        <row r="2220">
          <cell r="E2220" t="str">
            <v>GCTP1619</v>
          </cell>
          <cell r="F2220" t="str">
            <v>LT7(A) - Temporary Supply (28 days &amp; above renewal)</v>
          </cell>
          <cell r="G2220" t="str">
            <v>LONG DISS</v>
          </cell>
          <cell r="H2220">
            <v>8</v>
          </cell>
          <cell r="I2220" t="str">
            <v>NAGENDRAPPA</v>
          </cell>
          <cell r="J2220" t="str">
            <v>S/O BHEEMAPPA,KIABD HASSAN</v>
          </cell>
          <cell r="K2220" t="str">
            <v>SANTHEPE MENSINKAYI MANDI</v>
          </cell>
          <cell r="L2220">
            <v>1</v>
          </cell>
        </row>
        <row r="2221">
          <cell r="E2221" t="str">
            <v>GLTP263</v>
          </cell>
          <cell r="F2221" t="str">
            <v>LT7(A) - Temporary Supply (28 days &amp; above renewal)</v>
          </cell>
          <cell r="G2221" t="str">
            <v>LONG DISS</v>
          </cell>
          <cell r="H2221">
            <v>8</v>
          </cell>
          <cell r="I2221" t="str">
            <v>H L SURESH</v>
          </cell>
          <cell r="J2221" t="str">
            <v>S/O LINGARAJU,MANACHANAHALLI</v>
          </cell>
          <cell r="K2221" t="str">
            <v>YARE HALLI YHL</v>
          </cell>
          <cell r="L2221">
            <v>2</v>
          </cell>
        </row>
        <row r="2222">
          <cell r="E2222" t="str">
            <v>GLTP264</v>
          </cell>
          <cell r="F2222" t="str">
            <v>LT7(A) - Temporary Supply (28 days &amp; above renewal)</v>
          </cell>
          <cell r="G2222" t="str">
            <v>LONG DISS</v>
          </cell>
          <cell r="H2222">
            <v>8</v>
          </cell>
          <cell r="I2222" t="str">
            <v>SEETHAMMA</v>
          </cell>
          <cell r="J2222" t="str">
            <v>W/O KUMAR,BASAVESWARA NAGARA</v>
          </cell>
          <cell r="K2222" t="str">
            <v>BASAVESWARA NAGARA</v>
          </cell>
          <cell r="L2222">
            <v>2</v>
          </cell>
        </row>
        <row r="2223">
          <cell r="E2223" t="str">
            <v>GLTP265</v>
          </cell>
          <cell r="F2223" t="str">
            <v>LT7(A) - Temporary Supply (28 days &amp; above renewal)</v>
          </cell>
          <cell r="G2223" t="str">
            <v>LONG DISS</v>
          </cell>
          <cell r="H2223">
            <v>5</v>
          </cell>
          <cell r="I2223" t="str">
            <v xml:space="preserve">NAGENDRA J A </v>
          </cell>
          <cell r="J2223" t="str">
            <v>S/O ANNEGOWDA,BASAVESWARA NAGARA</v>
          </cell>
          <cell r="K2223" t="str">
            <v>BASAVESHWARANAGARA</v>
          </cell>
          <cell r="L2223">
            <v>2</v>
          </cell>
        </row>
        <row r="2224">
          <cell r="E2224" t="str">
            <v>GCTP1624</v>
          </cell>
          <cell r="F2224" t="str">
            <v>LT7(A) - Temporary Supply (28 days &amp; above renewal)</v>
          </cell>
          <cell r="G2224" t="str">
            <v>LONG DISS</v>
          </cell>
          <cell r="H2224">
            <v>6</v>
          </cell>
          <cell r="I2224" t="str">
            <v>M N NAGARAJ</v>
          </cell>
          <cell r="J2224" t="str">
            <v>S/O LATE NANJEGOWDA,DEVAMMA BADAVANE</v>
          </cell>
          <cell r="K2224" t="str">
            <v>DEVAMMA BADAVANE</v>
          </cell>
          <cell r="L2224">
            <v>1</v>
          </cell>
        </row>
        <row r="2225">
          <cell r="E2225" t="str">
            <v>GCTP1623</v>
          </cell>
          <cell r="F2225" t="str">
            <v>LT7(A) - Temporary Supply (28 days &amp; above renewal)</v>
          </cell>
          <cell r="G2225" t="str">
            <v>LONG DISS</v>
          </cell>
          <cell r="H2225">
            <v>6</v>
          </cell>
          <cell r="I2225" t="str">
            <v>M S GIRI GOWDA</v>
          </cell>
          <cell r="J2225" t="str">
            <v>S/O SHIVANANJEGOWDA,K. HOSAKOPPALU, HASSAN</v>
          </cell>
          <cell r="K2225" t="str">
            <v>M HOSA KOPPALU BHKL</v>
          </cell>
          <cell r="L2225">
            <v>1</v>
          </cell>
        </row>
        <row r="2226">
          <cell r="E2226" t="str">
            <v>GCTP1622</v>
          </cell>
          <cell r="F2226" t="str">
            <v>LT7(A) - Temporary Supply (28 days &amp; above renewal)</v>
          </cell>
          <cell r="G2226" t="str">
            <v>LONG DISS</v>
          </cell>
          <cell r="H2226">
            <v>8</v>
          </cell>
          <cell r="I2226" t="str">
            <v>K T MAMATHA</v>
          </cell>
          <cell r="J2226" t="str">
            <v>W/O K T THIMMAIAH,DEVAMMA BADAVANE</v>
          </cell>
          <cell r="K2226" t="str">
            <v>DEVAMMA BADAVANE</v>
          </cell>
          <cell r="L2226">
            <v>2</v>
          </cell>
        </row>
        <row r="2227">
          <cell r="E2227" t="str">
            <v>GCTP1620</v>
          </cell>
          <cell r="F2227" t="str">
            <v>LT7(A) - Temporary Supply (28 days &amp; above renewal)</v>
          </cell>
          <cell r="G2227" t="str">
            <v>LONG DISS</v>
          </cell>
          <cell r="H2227">
            <v>9</v>
          </cell>
          <cell r="I2227" t="str">
            <v>VENKATESH</v>
          </cell>
          <cell r="J2227" t="str">
            <v>S/O YALAKKI GOWDA,BITTAGOWDANAHALLY</v>
          </cell>
          <cell r="K2227" t="str">
            <v>CHANNAPATTANA</v>
          </cell>
          <cell r="L2227">
            <v>1</v>
          </cell>
        </row>
        <row r="2228">
          <cell r="E2228" t="str">
            <v>GCTP1629</v>
          </cell>
          <cell r="F2228" t="str">
            <v>LT7(A) - Temporary Supply (28 days &amp; above renewal)</v>
          </cell>
          <cell r="G2228" t="str">
            <v>LONG DISS</v>
          </cell>
          <cell r="H2228">
            <v>6</v>
          </cell>
          <cell r="I2228" t="str">
            <v>A H MADHUSUDHAN</v>
          </cell>
          <cell r="J2228" t="str">
            <v>S/O A HONNE GOWDA,BOMMANAYAKANAHALLY</v>
          </cell>
          <cell r="K2228" t="str">
            <v>M HOSA KOPPALU BHKL</v>
          </cell>
          <cell r="L2228">
            <v>1</v>
          </cell>
        </row>
        <row r="2229">
          <cell r="E2229" t="str">
            <v>DMTP1627</v>
          </cell>
          <cell r="F2229" t="str">
            <v>LT7(A) - Temporary Supply (28 days &amp; above renewal)</v>
          </cell>
          <cell r="G2229" t="str">
            <v>LONG DISS</v>
          </cell>
          <cell r="H2229">
            <v>8</v>
          </cell>
          <cell r="I2229" t="str">
            <v>SIDDE GOWDA</v>
          </cell>
          <cell r="J2229" t="str">
            <v>S/O SAMBE GOWDA,DEVARAYAPATNA</v>
          </cell>
          <cell r="K2229" t="str">
            <v>DODDAMANDIGANAHALLI L</v>
          </cell>
          <cell r="L2229">
            <v>2</v>
          </cell>
        </row>
        <row r="2230">
          <cell r="E2230" t="str">
            <v>GCTP1625</v>
          </cell>
          <cell r="F2230" t="str">
            <v>LT7(A) - Temporary Supply (28 days &amp; above renewal)</v>
          </cell>
          <cell r="G2230" t="str">
            <v>LONG DISS</v>
          </cell>
          <cell r="H2230">
            <v>8</v>
          </cell>
          <cell r="I2230" t="str">
            <v>MANJULA</v>
          </cell>
          <cell r="J2230" t="str">
            <v>W/O LATE SHREEKANTA, HOSAKOPPALU, HASSAN</v>
          </cell>
          <cell r="K2230" t="str">
            <v>CHANNAPATTANA</v>
          </cell>
          <cell r="L2230">
            <v>1</v>
          </cell>
        </row>
        <row r="2231">
          <cell r="E2231" t="str">
            <v>GRTP93</v>
          </cell>
          <cell r="F2231" t="str">
            <v>LT7(A) - Temporary Supply (28 days &amp; above renewal)</v>
          </cell>
          <cell r="G2231" t="str">
            <v>LONG DISS</v>
          </cell>
          <cell r="H2231">
            <v>20</v>
          </cell>
          <cell r="I2231" t="str">
            <v>NANJAMMA</v>
          </cell>
          <cell r="J2231" t="str">
            <v>W/O LAT RAJU,UDUVARE, GORUR</v>
          </cell>
          <cell r="K2231" t="str">
            <v>UDUVARE, GORUR</v>
          </cell>
          <cell r="L2231">
            <v>1</v>
          </cell>
        </row>
        <row r="2232">
          <cell r="E2232" t="str">
            <v>GLTP266</v>
          </cell>
          <cell r="F2232" t="str">
            <v>LT7(A) - Temporary Supply (28 days &amp; above renewal)</v>
          </cell>
          <cell r="G2232" t="str">
            <v>LONG DISS</v>
          </cell>
          <cell r="H2232">
            <v>8</v>
          </cell>
          <cell r="I2232" t="str">
            <v>M VINOD KUMAR</v>
          </cell>
          <cell r="J2232" t="str">
            <v>S/O MANJE GOWDA,BASAVESHWARA NAGARA HSN</v>
          </cell>
          <cell r="K2232" t="str">
            <v>BASAVESHWARA NAGARA HSN</v>
          </cell>
          <cell r="L2232">
            <v>2</v>
          </cell>
        </row>
        <row r="2233">
          <cell r="E2233" t="str">
            <v>HNTP1630</v>
          </cell>
          <cell r="F2233" t="str">
            <v>LT7(A) - Temporary Supply (28 days &amp; above renewal)</v>
          </cell>
          <cell r="G2233" t="str">
            <v>LONG DISS</v>
          </cell>
          <cell r="H2233">
            <v>8</v>
          </cell>
          <cell r="I2233" t="str">
            <v>RANGE GOWDA</v>
          </cell>
          <cell r="J2233" t="str">
            <v>S/O LATE THIMME GOWDA,HANUMANTHAPURA</v>
          </cell>
          <cell r="K2233" t="str">
            <v>HANUMANTHA PURA HNL</v>
          </cell>
          <cell r="L2233">
            <v>1</v>
          </cell>
        </row>
        <row r="2234">
          <cell r="E2234" t="str">
            <v>GCTP1631</v>
          </cell>
          <cell r="F2234" t="str">
            <v>LT7(A) - Temporary Supply (28 days &amp; above renewal)</v>
          </cell>
          <cell r="G2234" t="str">
            <v>LONG DISS</v>
          </cell>
          <cell r="H2234">
            <v>8</v>
          </cell>
          <cell r="I2234" t="str">
            <v>SHOBHA</v>
          </cell>
          <cell r="J2234" t="str">
            <v>W/O PURUSHOTHAM,CHANNAPATNA, HASSAN</v>
          </cell>
          <cell r="K2234" t="str">
            <v>CHANNAPATTANA</v>
          </cell>
          <cell r="L2234">
            <v>1</v>
          </cell>
        </row>
        <row r="2235">
          <cell r="E2235" t="str">
            <v>GCTP1636</v>
          </cell>
          <cell r="F2235" t="str">
            <v>LT7(A) - Temporary Supply (28 days &amp; above renewal)</v>
          </cell>
          <cell r="G2235" t="str">
            <v>LONG DISS</v>
          </cell>
          <cell r="H2235">
            <v>8</v>
          </cell>
          <cell r="I2235" t="str">
            <v>B M SHIVANNA</v>
          </cell>
          <cell r="J2235" t="str">
            <v>S/O MARISHETTI,BITTAGOWDANAHALLY</v>
          </cell>
          <cell r="K2235" t="str">
            <v>KOKKANNA GHATTA</v>
          </cell>
          <cell r="L2235">
            <v>1</v>
          </cell>
        </row>
        <row r="2236">
          <cell r="E2236" t="str">
            <v>HNTP1637</v>
          </cell>
          <cell r="F2236" t="str">
            <v>LT7(A) - Temporary Supply (28 days &amp; above renewal)</v>
          </cell>
          <cell r="G2236" t="str">
            <v>LONG DISS</v>
          </cell>
          <cell r="H2236">
            <v>10</v>
          </cell>
          <cell r="I2236" t="str">
            <v>RUDRE GOWDA</v>
          </cell>
          <cell r="J2236" t="str">
            <v>S/O LATE PUTTE GOWDA,HANUMANTHAPURA</v>
          </cell>
          <cell r="K2236" t="str">
            <v>HANUMANTHA PURA HNL</v>
          </cell>
          <cell r="L2236">
            <v>2</v>
          </cell>
        </row>
        <row r="2237">
          <cell r="E2237" t="str">
            <v>GCTP1633</v>
          </cell>
          <cell r="F2237" t="str">
            <v>LT7(A) - Temporary Supply (28 days &amp; above renewal)</v>
          </cell>
          <cell r="G2237" t="str">
            <v>LONG DISS</v>
          </cell>
          <cell r="H2237">
            <v>4</v>
          </cell>
          <cell r="I2237" t="str">
            <v>MAHALAKSHMI</v>
          </cell>
          <cell r="J2237" t="str">
            <v>W/O C K KUMAR,DYAVAMMA BADAVANE,HASSAN</v>
          </cell>
          <cell r="K2237" t="str">
            <v>DYAVAMMA BADAVANE,HASSAN</v>
          </cell>
          <cell r="L2237">
            <v>2</v>
          </cell>
        </row>
        <row r="2238">
          <cell r="E2238" t="str">
            <v>KKGTP1638</v>
          </cell>
          <cell r="F2238" t="str">
            <v>LT7(A) - Temporary Supply (28 days &amp; above renewal)</v>
          </cell>
          <cell r="G2238" t="str">
            <v>LONG DISS</v>
          </cell>
          <cell r="H2238">
            <v>8</v>
          </cell>
          <cell r="I2238" t="str">
            <v>THANGYAMMA</v>
          </cell>
          <cell r="J2238" t="str">
            <v>W/O SANNE GOWDA,SANKLAPURA, HASSAN</v>
          </cell>
          <cell r="K2238" t="str">
            <v>KOKKANNA GHATTA</v>
          </cell>
          <cell r="L2238">
            <v>2</v>
          </cell>
        </row>
        <row r="2239">
          <cell r="E2239" t="str">
            <v>GCTP1639</v>
          </cell>
          <cell r="F2239" t="str">
            <v>LT7(A) - Temporary Supply (28 days &amp; above renewal)</v>
          </cell>
          <cell r="G2239" t="str">
            <v>LONG DISS</v>
          </cell>
          <cell r="H2239">
            <v>9</v>
          </cell>
          <cell r="I2239" t="str">
            <v>H S VENKATESHA</v>
          </cell>
          <cell r="J2239" t="str">
            <v>S/O SANNASWAMY,M HOSAKOPPALU</v>
          </cell>
          <cell r="K2239" t="str">
            <v>K HOSA KOPPALU BHKL</v>
          </cell>
          <cell r="L2239">
            <v>2</v>
          </cell>
        </row>
        <row r="2240">
          <cell r="E2240" t="str">
            <v>GRTP94</v>
          </cell>
          <cell r="F2240" t="str">
            <v>LT7(A) - Temporary Supply (28 days &amp; above renewal)</v>
          </cell>
          <cell r="G2240" t="str">
            <v>LONG DISS</v>
          </cell>
          <cell r="H2240">
            <v>15</v>
          </cell>
          <cell r="I2240" t="str">
            <v>G K RAMESHA</v>
          </cell>
          <cell r="J2240" t="str">
            <v>S/O G N KRISHNE GOWDA,GORUR HSN</v>
          </cell>
          <cell r="K2240" t="str">
            <v>GORUR HSN</v>
          </cell>
          <cell r="L2240">
            <v>1</v>
          </cell>
        </row>
        <row r="2241">
          <cell r="E2241" t="str">
            <v>GCTP1640</v>
          </cell>
          <cell r="F2241" t="str">
            <v>LT7(A) - Temporary Supply (28 days &amp; above renewal)</v>
          </cell>
          <cell r="G2241" t="str">
            <v>LONG DISS</v>
          </cell>
          <cell r="H2241">
            <v>6</v>
          </cell>
          <cell r="I2241" t="str">
            <v>HEMAVATHI M</v>
          </cell>
          <cell r="J2241" t="str">
            <v>W/O RAGHU K V ,CHANNAPATNA, HASSAN</v>
          </cell>
          <cell r="K2241" t="str">
            <v>M HOSA KOPPALU BHKL</v>
          </cell>
          <cell r="L2241">
            <v>2</v>
          </cell>
        </row>
        <row r="2242">
          <cell r="E2242" t="str">
            <v>GCTP1641</v>
          </cell>
          <cell r="F2242" t="str">
            <v>LT7(A) - Temporary Supply (28 days &amp; above renewal)</v>
          </cell>
          <cell r="G2242" t="str">
            <v>LONG DISS</v>
          </cell>
          <cell r="H2242">
            <v>6</v>
          </cell>
          <cell r="I2242" t="str">
            <v>PAPE GOWDA</v>
          </cell>
          <cell r="J2242" t="str">
            <v>S/O DEVE GOWDA,SAMUDRAVALLI ,HSN</v>
          </cell>
          <cell r="K2242" t="str">
            <v>SAMUDRAVALLI</v>
          </cell>
          <cell r="L2242">
            <v>1</v>
          </cell>
        </row>
        <row r="2243">
          <cell r="E2243" t="str">
            <v>KKGTP1642</v>
          </cell>
          <cell r="F2243" t="str">
            <v>LT7(A) - Temporary Supply (28 days &amp; above renewal)</v>
          </cell>
          <cell r="G2243" t="str">
            <v>LONG DISS</v>
          </cell>
          <cell r="H2243">
            <v>8</v>
          </cell>
          <cell r="I2243" t="str">
            <v>SHASHIKALA</v>
          </cell>
          <cell r="J2243" t="str">
            <v>W/O RAME GOWDA,SANKLAPURA, HASSAN</v>
          </cell>
          <cell r="K2243" t="str">
            <v>SANKALAPURA SANL</v>
          </cell>
          <cell r="L2243">
            <v>2</v>
          </cell>
        </row>
        <row r="2244">
          <cell r="E2244" t="str">
            <v>GLTP270</v>
          </cell>
          <cell r="F2244" t="str">
            <v>LT7(A) - Temporary Supply (28 days &amp; above renewal)</v>
          </cell>
          <cell r="G2244" t="str">
            <v>LONG DISS</v>
          </cell>
          <cell r="H2244">
            <v>5</v>
          </cell>
          <cell r="I2244" t="str">
            <v>B NAGARAJU</v>
          </cell>
          <cell r="J2244" t="str">
            <v>S/O BASAVE GOWDA,GUDDENAHALLI</v>
          </cell>
          <cell r="K2244" t="str">
            <v>BELUR ROAD L</v>
          </cell>
          <cell r="L2244">
            <v>1</v>
          </cell>
        </row>
        <row r="2245">
          <cell r="E2245" t="str">
            <v>GLTP269</v>
          </cell>
          <cell r="F2245" t="str">
            <v>LT7(A) - Temporary Supply (28 days &amp; above renewal)</v>
          </cell>
          <cell r="G2245" t="str">
            <v>LONG DISS</v>
          </cell>
          <cell r="H2245">
            <v>5</v>
          </cell>
          <cell r="I2245" t="str">
            <v>N G RAGHU</v>
          </cell>
          <cell r="J2245" t="str">
            <v>S/O N H GUNDAPPA,DEVARAYAPATTANA, HSN</v>
          </cell>
          <cell r="K2245" t="str">
            <v>BELUR ROAD L</v>
          </cell>
          <cell r="L2245">
            <v>1</v>
          </cell>
        </row>
        <row r="2246">
          <cell r="E2246" t="str">
            <v>GLTP268</v>
          </cell>
          <cell r="F2246" t="str">
            <v>LT7(A) - Temporary Supply (28 days &amp; above renewal)</v>
          </cell>
          <cell r="G2246" t="str">
            <v>LONG DISS</v>
          </cell>
          <cell r="H2246">
            <v>8</v>
          </cell>
          <cell r="I2246" t="str">
            <v>HOOVEGOWDA</v>
          </cell>
          <cell r="J2246" t="str">
            <v>S/O LATE MUDDEGOWDA,DEVARAYAPATTANA, HSN</v>
          </cell>
          <cell r="K2246" t="str">
            <v>BELUR ROAD L</v>
          </cell>
          <cell r="L2246">
            <v>1</v>
          </cell>
        </row>
        <row r="2247">
          <cell r="E2247" t="str">
            <v>GLTP267</v>
          </cell>
          <cell r="F2247" t="str">
            <v>LT7(A) - Temporary Supply (28 days &amp; above renewal)</v>
          </cell>
          <cell r="G2247" t="str">
            <v>LONG DISS</v>
          </cell>
          <cell r="H2247">
            <v>5</v>
          </cell>
          <cell r="I2247" t="str">
            <v>PUTTASHETTY G K</v>
          </cell>
          <cell r="J2247" t="str">
            <v>S/O KENCHASHETTY,DAR POLICE QWATRESS ,HSN,</v>
          </cell>
          <cell r="K2247" t="str">
            <v>BASAVESHWARA NAGARA HSN</v>
          </cell>
          <cell r="L2247">
            <v>2</v>
          </cell>
        </row>
        <row r="2248">
          <cell r="E2248" t="str">
            <v>KNTP1643</v>
          </cell>
          <cell r="F2248" t="str">
            <v>LT7(A) - Temporary Supply (28 days &amp; above renewal)</v>
          </cell>
          <cell r="G2248" t="str">
            <v>LONG DISS</v>
          </cell>
          <cell r="H2248">
            <v>3</v>
          </cell>
          <cell r="I2248" t="str">
            <v>BHARATHI</v>
          </cell>
          <cell r="J2248" t="str">
            <v>W/O SURESH,KANDALI ,HSN</v>
          </cell>
          <cell r="K2248" t="str">
            <v>KANDALI KNL</v>
          </cell>
          <cell r="L2248">
            <v>1</v>
          </cell>
        </row>
        <row r="2249">
          <cell r="E2249" t="str">
            <v>MHTP108</v>
          </cell>
          <cell r="F2249" t="str">
            <v>LT7(A) - Temporary Supply (28 days &amp; above renewal)</v>
          </cell>
          <cell r="G2249" t="str">
            <v>LONG DISS</v>
          </cell>
          <cell r="H2249">
            <v>9</v>
          </cell>
          <cell r="I2249" t="str">
            <v>SHEELA N.J</v>
          </cell>
          <cell r="J2249" t="str">
            <v>W/O LAKSHME GOWDA,KANCHANAHALLI, M H HALLI</v>
          </cell>
          <cell r="K2249" t="str">
            <v>KANCHANAHALLI</v>
          </cell>
          <cell r="L2249">
            <v>2</v>
          </cell>
        </row>
        <row r="2250">
          <cell r="E2250" t="str">
            <v>GCTP1645</v>
          </cell>
          <cell r="F2250" t="str">
            <v>LT7(A) - Temporary Supply (28 days &amp; above renewal)</v>
          </cell>
          <cell r="G2250" t="str">
            <v>LONG DISS</v>
          </cell>
          <cell r="H2250">
            <v>6</v>
          </cell>
          <cell r="I2250" t="str">
            <v>P S GAJENDRA</v>
          </cell>
          <cell r="J2250" t="str">
            <v>S/O SOMAYYA P T,CHANNAPATNA, HASSAN</v>
          </cell>
          <cell r="K2250" t="str">
            <v>CHANNAPATNA, HASSAN</v>
          </cell>
          <cell r="L2250">
            <v>2</v>
          </cell>
        </row>
        <row r="2251">
          <cell r="E2251" t="str">
            <v>GCTP1646</v>
          </cell>
          <cell r="F2251" t="str">
            <v>LT7(A) - Temporary Supply (28 days &amp; above renewal)</v>
          </cell>
          <cell r="G2251" t="str">
            <v>LONG DISS</v>
          </cell>
          <cell r="H2251">
            <v>8</v>
          </cell>
          <cell r="I2251" t="str">
            <v>SHIVAMMA</v>
          </cell>
          <cell r="J2251" t="str">
            <v>W/O KULLE GOWDA,NAGATHAVALLI,HSN</v>
          </cell>
          <cell r="K2251" t="str">
            <v>KIADB</v>
          </cell>
          <cell r="L2251">
            <v>1</v>
          </cell>
        </row>
        <row r="2252">
          <cell r="E2252" t="str">
            <v>GLTP271</v>
          </cell>
          <cell r="F2252" t="str">
            <v>LT7(A) - Temporary Supply (28 days &amp; above renewal)</v>
          </cell>
          <cell r="G2252" t="str">
            <v>LONG DISS</v>
          </cell>
          <cell r="H2252">
            <v>8</v>
          </cell>
          <cell r="I2252" t="str">
            <v>B D MANJEGOWDA</v>
          </cell>
          <cell r="J2252" t="str">
            <v>S/O DYAVEGOWDA,DEVARAYAPATTANA, HSN</v>
          </cell>
          <cell r="K2252" t="str">
            <v>BASAVESHWARA NAGARA HSN</v>
          </cell>
          <cell r="L2252">
            <v>1</v>
          </cell>
        </row>
        <row r="2253">
          <cell r="E2253" t="str">
            <v>GLTP272</v>
          </cell>
          <cell r="F2253" t="str">
            <v>LT7(A) - Temporary Supply (28 days &amp; above renewal)</v>
          </cell>
          <cell r="G2253" t="str">
            <v>LONG DISS</v>
          </cell>
          <cell r="H2253">
            <v>8</v>
          </cell>
          <cell r="I2253" t="str">
            <v>CHANDRASHEKARA H D</v>
          </cell>
          <cell r="J2253" t="str">
            <v>S/O LATE DEVARAJ H B,MANACHANAHALLI</v>
          </cell>
          <cell r="K2253" t="str">
            <v>YARE HALLI YHL</v>
          </cell>
          <cell r="L2253">
            <v>1</v>
          </cell>
        </row>
        <row r="2254">
          <cell r="E2254" t="str">
            <v>GCTP1647</v>
          </cell>
          <cell r="F2254" t="str">
            <v>LT7(A) - Temporary Supply (28 days &amp; above renewal)</v>
          </cell>
          <cell r="G2254" t="str">
            <v>LONG DISS</v>
          </cell>
          <cell r="H2254">
            <v>6</v>
          </cell>
          <cell r="I2254" t="str">
            <v>M/S ANAGHA ENTER PRICESS,H D KIRAN</v>
          </cell>
          <cell r="J2254" t="str">
            <v>H D KIRAN S/O R B DAYANANDA,KIADB GROUTH CENTER, H N PURA ROAD HSN</v>
          </cell>
          <cell r="K2254" t="str">
            <v>M HOSA KOPPALU BHKL</v>
          </cell>
          <cell r="L2254">
            <v>5</v>
          </cell>
        </row>
        <row r="2255">
          <cell r="E2255" t="str">
            <v>HNTP1655</v>
          </cell>
          <cell r="F2255" t="str">
            <v>LT7(A) - Temporary Supply (28 days &amp; above renewal)</v>
          </cell>
          <cell r="G2255" t="str">
            <v>LONG DISS</v>
          </cell>
          <cell r="H2255">
            <v>10</v>
          </cell>
          <cell r="I2255" t="str">
            <v xml:space="preserve">SARASWATHI </v>
          </cell>
          <cell r="J2255" t="str">
            <v>W/O NAGARAJU,HANUMANTHAPURA</v>
          </cell>
          <cell r="K2255" t="str">
            <v>PERMANAHALLY</v>
          </cell>
          <cell r="L2255">
            <v>1</v>
          </cell>
        </row>
        <row r="2256">
          <cell r="E2256" t="str">
            <v>GCTP1657</v>
          </cell>
          <cell r="F2256" t="str">
            <v>LT7(A) - Temporary Supply (28 days &amp; above renewal)</v>
          </cell>
          <cell r="G2256" t="str">
            <v>LONG DISS</v>
          </cell>
          <cell r="H2256">
            <v>8</v>
          </cell>
          <cell r="I2256" t="str">
            <v>N M SHIVAPPA GOWDA</v>
          </cell>
          <cell r="J2256" t="str">
            <v>S/O NANJAPPAGOWDA,CHANNAPATANA</v>
          </cell>
          <cell r="K2256" t="str">
            <v>CHANNAPATTANA</v>
          </cell>
          <cell r="L2256">
            <v>1</v>
          </cell>
        </row>
        <row r="2257">
          <cell r="E2257" t="str">
            <v>GCTP1662</v>
          </cell>
          <cell r="F2257" t="str">
            <v>LT7(A) - Temporary Supply (28 days &amp; above renewal)</v>
          </cell>
          <cell r="G2257" t="str">
            <v>LONG DISS</v>
          </cell>
          <cell r="H2257">
            <v>8</v>
          </cell>
          <cell r="I2257" t="str">
            <v>KIRSHNE GOWDA</v>
          </cell>
          <cell r="J2257" t="str">
            <v>S/O LATE LAKKE GOWDA,CHANNAPATANA</v>
          </cell>
          <cell r="K2257" t="str">
            <v>CHANNAPATTANA BYPASS ROAD HASSAN</v>
          </cell>
          <cell r="L2257">
            <v>1</v>
          </cell>
        </row>
        <row r="2258">
          <cell r="E2258" t="str">
            <v>GCTP1663</v>
          </cell>
          <cell r="F2258" t="str">
            <v>LT7(A) - Temporary Supply (28 days &amp; above renewal)</v>
          </cell>
          <cell r="G2258" t="str">
            <v>LONG DISS</v>
          </cell>
          <cell r="H2258">
            <v>6</v>
          </cell>
          <cell r="I2258" t="str">
            <v>FAIROZENISSA</v>
          </cell>
          <cell r="J2258" t="str">
            <v>W/O M G ASLAM PASHA,NEAR VIDYASOWDA SCHOOL H N PURA ROAD</v>
          </cell>
          <cell r="K2258" t="str">
            <v>M HOSA KOPPALU BHKL</v>
          </cell>
          <cell r="L2258">
            <v>1</v>
          </cell>
        </row>
        <row r="2259">
          <cell r="E2259" t="str">
            <v>GCTP1664</v>
          </cell>
          <cell r="F2259" t="str">
            <v>LT7(A) - Temporary Supply (28 days &amp; above renewal)</v>
          </cell>
          <cell r="G2259" t="str">
            <v>LONG DISS</v>
          </cell>
          <cell r="H2259">
            <v>10</v>
          </cell>
          <cell r="I2259" t="str">
            <v xml:space="preserve">JAYAMMA </v>
          </cell>
          <cell r="J2259" t="str">
            <v>W/O MALLESH,BITTAGOWDANA HALLY</v>
          </cell>
          <cell r="K2259" t="str">
            <v>BITHAGOWDANA HALLI</v>
          </cell>
          <cell r="L2259">
            <v>1</v>
          </cell>
        </row>
        <row r="2260">
          <cell r="E2260" t="str">
            <v>HNTP1665</v>
          </cell>
          <cell r="F2260" t="str">
            <v>LT7(A) - Temporary Supply (28 days &amp; above renewal)</v>
          </cell>
          <cell r="G2260" t="str">
            <v>LONG DISS</v>
          </cell>
          <cell r="H2260">
            <v>8</v>
          </cell>
          <cell r="I2260" t="str">
            <v>SAVITHRAMMA</v>
          </cell>
          <cell r="J2260" t="str">
            <v>W/O SANJEEV,HANUMANTHAPURA</v>
          </cell>
          <cell r="K2260" t="str">
            <v>HANUMANTHA PURA HNL</v>
          </cell>
          <cell r="L2260">
            <v>1</v>
          </cell>
        </row>
        <row r="2261">
          <cell r="E2261" t="str">
            <v>GCTP1658</v>
          </cell>
          <cell r="F2261" t="str">
            <v>LT7(A) - Temporary Supply (28 days &amp; above renewal)</v>
          </cell>
          <cell r="G2261" t="str">
            <v>LONG DISS</v>
          </cell>
          <cell r="H2261">
            <v>8</v>
          </cell>
          <cell r="I2261" t="str">
            <v>S V KRISHNA KUMAR</v>
          </cell>
          <cell r="J2261" t="str">
            <v>S/O S D VENKATE GOWDA,BOMMANAYAKANA HALLY</v>
          </cell>
          <cell r="K2261" t="str">
            <v>BOMMANAYAKANAHALLY</v>
          </cell>
          <cell r="L2261">
            <v>2</v>
          </cell>
        </row>
        <row r="2262">
          <cell r="E2262" t="str">
            <v>GCTP1659</v>
          </cell>
          <cell r="F2262" t="str">
            <v>LT7(A) - Temporary Supply (28 days &amp; above renewal)</v>
          </cell>
          <cell r="G2262" t="str">
            <v>LONG DISS</v>
          </cell>
          <cell r="H2262">
            <v>8</v>
          </cell>
          <cell r="I2262" t="str">
            <v>RENUKA N</v>
          </cell>
          <cell r="J2262" t="str">
            <v>W/O NAGARAJU,K HOSAKOPPALU</v>
          </cell>
          <cell r="K2262" t="str">
            <v>K HOSA KOPPALU BHKL</v>
          </cell>
          <cell r="L2262">
            <v>1</v>
          </cell>
        </row>
        <row r="2263">
          <cell r="E2263" t="str">
            <v>KNTP1660</v>
          </cell>
          <cell r="F2263" t="str">
            <v>LT7(A) - Temporary Supply (28 days &amp; above renewal)</v>
          </cell>
          <cell r="G2263" t="str">
            <v>LONG DISS</v>
          </cell>
          <cell r="H2263">
            <v>3</v>
          </cell>
          <cell r="I2263" t="str">
            <v>GANGADHARA R S</v>
          </cell>
          <cell r="J2263" t="str">
            <v>S/O SHIVANAJAPPA,ECHALA HALLY</v>
          </cell>
          <cell r="K2263" t="str">
            <v>KANDALI KNL</v>
          </cell>
          <cell r="L2263">
            <v>1</v>
          </cell>
        </row>
        <row r="2264">
          <cell r="E2264" t="str">
            <v>GCTP1649</v>
          </cell>
          <cell r="F2264" t="str">
            <v>LT7(A) - Temporary Supply (28 days &amp; above renewal)</v>
          </cell>
          <cell r="G2264" t="str">
            <v>LONG DISS</v>
          </cell>
          <cell r="H2264">
            <v>9</v>
          </cell>
          <cell r="I2264" t="str">
            <v>SHAKUNTHALA C J</v>
          </cell>
          <cell r="J2264" t="str">
            <v>W/O JAYARAM,CHANNAPATTANA</v>
          </cell>
          <cell r="K2264" t="str">
            <v>CHANNAPATTANA</v>
          </cell>
          <cell r="L2264">
            <v>1</v>
          </cell>
        </row>
        <row r="2265">
          <cell r="E2265" t="str">
            <v>GCTP1668</v>
          </cell>
          <cell r="F2265" t="str">
            <v>LT7(A) - Temporary Supply (28 days &amp; above renewal)</v>
          </cell>
          <cell r="G2265" t="str">
            <v>LONG DISS</v>
          </cell>
          <cell r="H2265">
            <v>11</v>
          </cell>
          <cell r="I2265" t="str">
            <v>MADHU D D</v>
          </cell>
          <cell r="J2265" t="str">
            <v>S/O DYAVEGOWDA,DODDABASAVANAHALLI</v>
          </cell>
          <cell r="K2265" t="str">
            <v>DODDABASAVANAHALLI DAL</v>
          </cell>
          <cell r="L2265">
            <v>1</v>
          </cell>
        </row>
        <row r="2266">
          <cell r="E2266" t="str">
            <v>GCTP1652</v>
          </cell>
          <cell r="F2266" t="str">
            <v>LT7(A) - Temporary Supply (28 days &amp; above renewal)</v>
          </cell>
          <cell r="G2266" t="str">
            <v>LONG DISS</v>
          </cell>
          <cell r="H2266">
            <v>10</v>
          </cell>
          <cell r="I2266" t="str">
            <v>PAVITHRA</v>
          </cell>
          <cell r="J2266" t="str">
            <v>W/O RAVIKUMARA,M HOSAKOPPALU</v>
          </cell>
          <cell r="K2266" t="str">
            <v>K HOSA KOPPALU BHKL</v>
          </cell>
          <cell r="L2266">
            <v>2</v>
          </cell>
        </row>
        <row r="2267">
          <cell r="E2267" t="str">
            <v>KNTP1654</v>
          </cell>
          <cell r="F2267" t="str">
            <v>LT7(A) - Temporary Supply (28 days &amp; above renewal)</v>
          </cell>
          <cell r="G2267" t="str">
            <v>LONG DISS</v>
          </cell>
          <cell r="H2267">
            <v>8</v>
          </cell>
          <cell r="I2267" t="str">
            <v>GAYITHRI</v>
          </cell>
          <cell r="J2267" t="str">
            <v>W/O DEVARAJU,ANACHIHALLI</v>
          </cell>
          <cell r="K2267" t="str">
            <v>ECHALA HALLI KANDALI</v>
          </cell>
          <cell r="L2267">
            <v>1</v>
          </cell>
        </row>
        <row r="2268">
          <cell r="E2268" t="str">
            <v>HNTP1651</v>
          </cell>
          <cell r="F2268" t="str">
            <v>LT7(A) - Temporary Supply (28 days &amp; above renewal)</v>
          </cell>
          <cell r="G2268" t="str">
            <v>LONG DISS</v>
          </cell>
          <cell r="H2268">
            <v>16</v>
          </cell>
          <cell r="I2268" t="str">
            <v>DEVIRAMMA</v>
          </cell>
          <cell r="J2268" t="str">
            <v>W/O RAJEGOWDA,MARIGUDIKOPPALU</v>
          </cell>
          <cell r="K2268" t="str">
            <v>MARIGUDDI KOPPALU</v>
          </cell>
          <cell r="L2268">
            <v>1</v>
          </cell>
        </row>
        <row r="2269">
          <cell r="E2269" t="str">
            <v>GCTP1650</v>
          </cell>
          <cell r="F2269" t="str">
            <v>LT7(A) - Temporary Supply (28 days &amp; above renewal)</v>
          </cell>
          <cell r="G2269" t="str">
            <v>LONG DISS</v>
          </cell>
          <cell r="H2269">
            <v>8</v>
          </cell>
          <cell r="I2269" t="str">
            <v>MAHALAKSHMI</v>
          </cell>
          <cell r="J2269" t="str">
            <v>W/O YOGIGOWDA,CHANNAPATTANA</v>
          </cell>
          <cell r="K2269" t="str">
            <v>CHANNAPATTANA</v>
          </cell>
          <cell r="L2269">
            <v>2</v>
          </cell>
        </row>
        <row r="2270">
          <cell r="E2270" t="str">
            <v>GCTP1648</v>
          </cell>
          <cell r="F2270" t="str">
            <v>LT7(A) - Temporary Supply (28 days &amp; above renewal)</v>
          </cell>
          <cell r="G2270" t="str">
            <v>LONG DISS</v>
          </cell>
          <cell r="H2270">
            <v>6</v>
          </cell>
          <cell r="I2270" t="str">
            <v>MANJUNATHA</v>
          </cell>
          <cell r="J2270" t="str">
            <v>S/O JAYARAMA,NAGATHAVALLI</v>
          </cell>
          <cell r="K2270" t="str">
            <v>NAGATHAVALLI</v>
          </cell>
          <cell r="L2270">
            <v>1</v>
          </cell>
        </row>
        <row r="2271">
          <cell r="E2271" t="str">
            <v>GRTP95</v>
          </cell>
          <cell r="F2271" t="str">
            <v>LT7(A) - Temporary Supply (28 days &amp; above renewal)</v>
          </cell>
          <cell r="G2271" t="str">
            <v>LONG DISS</v>
          </cell>
          <cell r="H2271">
            <v>10</v>
          </cell>
          <cell r="I2271" t="str">
            <v>MANJULA</v>
          </cell>
          <cell r="J2271" t="str">
            <v>W/O MALLESHA,UDUVARE</v>
          </cell>
          <cell r="K2271" t="str">
            <v>UDAVARE</v>
          </cell>
          <cell r="L2271">
            <v>1</v>
          </cell>
        </row>
        <row r="2272">
          <cell r="E2272" t="str">
            <v>GCTP1667</v>
          </cell>
          <cell r="F2272" t="str">
            <v>LT7(A) - Temporary Supply (28 days &amp; above renewal)</v>
          </cell>
          <cell r="G2272" t="str">
            <v>LONG DISS</v>
          </cell>
          <cell r="H2272">
            <v>8</v>
          </cell>
          <cell r="I2272" t="str">
            <v>KUMARASWAMY</v>
          </cell>
          <cell r="J2272" t="str">
            <v>S/O RUDREGOWDA,CHANNAPATTANA</v>
          </cell>
          <cell r="K2272" t="str">
            <v>GANDHINAGAR</v>
          </cell>
          <cell r="L2272">
            <v>2</v>
          </cell>
        </row>
        <row r="2273">
          <cell r="E2273" t="str">
            <v>MHTP109</v>
          </cell>
          <cell r="F2273" t="str">
            <v>LT7(A) - Temporary Supply (28 days &amp; above renewal)</v>
          </cell>
          <cell r="G2273" t="str">
            <v>LONG DISS</v>
          </cell>
          <cell r="H2273">
            <v>3</v>
          </cell>
          <cell r="I2273" t="str">
            <v>SHIVARAMU</v>
          </cell>
          <cell r="J2273" t="str">
            <v>S/O M NINGEGOWDA,MARENAHALLY</v>
          </cell>
          <cell r="K2273" t="str">
            <v>MARENAHALLI</v>
          </cell>
          <cell r="L2273">
            <v>1</v>
          </cell>
        </row>
        <row r="2274">
          <cell r="E2274" t="str">
            <v>GCTP1669</v>
          </cell>
          <cell r="F2274" t="str">
            <v>LT7(A) - Temporary Supply (28 days &amp; above renewal)</v>
          </cell>
          <cell r="G2274" t="str">
            <v>LONG DISS</v>
          </cell>
          <cell r="H2274">
            <v>8</v>
          </cell>
          <cell r="I2274" t="str">
            <v>K M SHRINIVASA</v>
          </cell>
          <cell r="J2274" t="str">
            <v>S/O CHIKKEGOWDA,CHANNAPATTANA</v>
          </cell>
          <cell r="K2274" t="str">
            <v>K HOSA KOPPALU BHKL</v>
          </cell>
          <cell r="L2274">
            <v>2</v>
          </cell>
        </row>
        <row r="2275">
          <cell r="E2275" t="str">
            <v>MHTP111</v>
          </cell>
          <cell r="F2275" t="str">
            <v>LT7(A) - Temporary Supply (28 days &amp; above renewal)</v>
          </cell>
          <cell r="G2275" t="str">
            <v>LONG DISS</v>
          </cell>
          <cell r="H2275">
            <v>9</v>
          </cell>
          <cell r="I2275" t="str">
            <v>LALITHA</v>
          </cell>
          <cell r="J2275" t="str">
            <v xml:space="preserve"> W/OBHEEME GOWDA,KOWSHIKA</v>
          </cell>
          <cell r="K2275" t="str">
            <v>MARENAHALLI</v>
          </cell>
          <cell r="L2275">
            <v>2</v>
          </cell>
        </row>
        <row r="2276">
          <cell r="E2276" t="str">
            <v>GCTP1670</v>
          </cell>
          <cell r="F2276" t="str">
            <v>LT7(A) - Temporary Supply (28 days &amp; above renewal)</v>
          </cell>
          <cell r="G2276" t="str">
            <v>LONG DISS</v>
          </cell>
          <cell r="H2276">
            <v>4</v>
          </cell>
          <cell r="I2276" t="str">
            <v>S M RUKMINI</v>
          </cell>
          <cell r="J2276" t="str">
            <v>W/O D RUDRASWAMI,BOMMANAYAKANAHALLY</v>
          </cell>
          <cell r="K2276" t="str">
            <v>BOMMANAYAKANA HALLI BHKL</v>
          </cell>
          <cell r="L2276">
            <v>2</v>
          </cell>
        </row>
        <row r="2277">
          <cell r="E2277" t="str">
            <v>GCTP1653</v>
          </cell>
          <cell r="F2277" t="str">
            <v>LT7(A) - Temporary Supply (28 days &amp; above renewal)</v>
          </cell>
          <cell r="G2277" t="str">
            <v>LONG DISS</v>
          </cell>
          <cell r="H2277">
            <v>8</v>
          </cell>
          <cell r="I2277" t="str">
            <v>MOHANKUMAR</v>
          </cell>
          <cell r="J2277" t="str">
            <v>S/O DEVARAJAIAH,SANKLAPURA</v>
          </cell>
          <cell r="K2277" t="str">
            <v>GANDHINAGAR</v>
          </cell>
          <cell r="L2277">
            <v>2</v>
          </cell>
        </row>
        <row r="2278">
          <cell r="E2278" t="str">
            <v>GLTP274</v>
          </cell>
          <cell r="F2278" t="str">
            <v>LT7(A) - Temporary Supply (28 days &amp; above renewal)</v>
          </cell>
          <cell r="G2278" t="str">
            <v>LONG DISS</v>
          </cell>
          <cell r="H2278">
            <v>8</v>
          </cell>
          <cell r="I2278" t="str">
            <v>THEJASHREE H T</v>
          </cell>
          <cell r="J2278" t="str">
            <v>W/O LATE GURURAJU,HOOVINAHALLYKAVAL</v>
          </cell>
          <cell r="K2278" t="str">
            <v>YARE HALLI YHL</v>
          </cell>
          <cell r="L2278">
            <v>1</v>
          </cell>
        </row>
        <row r="2279">
          <cell r="E2279" t="str">
            <v>HNTP1672</v>
          </cell>
          <cell r="F2279" t="str">
            <v>LT7(A) - Temporary Supply (28 days &amp; above renewal)</v>
          </cell>
          <cell r="G2279" t="str">
            <v>LONG DISS</v>
          </cell>
          <cell r="H2279">
            <v>8</v>
          </cell>
          <cell r="I2279" t="str">
            <v>VARALAKSHMI</v>
          </cell>
          <cell r="J2279" t="str">
            <v>W/O DODDEGOWDA,HANUMANTHAPURA</v>
          </cell>
          <cell r="K2279" t="str">
            <v>SINGAPATTANA</v>
          </cell>
          <cell r="L2279">
            <v>1</v>
          </cell>
        </row>
        <row r="2280">
          <cell r="E2280" t="str">
            <v>GCTP1671</v>
          </cell>
          <cell r="F2280" t="str">
            <v>LT7(A) - Temporary Supply (28 days &amp; above renewal)</v>
          </cell>
          <cell r="G2280" t="str">
            <v>LONG DISS</v>
          </cell>
          <cell r="H2280">
            <v>8</v>
          </cell>
          <cell r="I2280" t="str">
            <v>AJAY M V</v>
          </cell>
          <cell r="J2280" t="str">
            <v>S/O VENKATESH,M HOSAKOPPALU</v>
          </cell>
          <cell r="K2280" t="str">
            <v>CHANNAPATTANA</v>
          </cell>
          <cell r="L2280">
            <v>1</v>
          </cell>
        </row>
        <row r="2281">
          <cell r="E2281" t="str">
            <v>GCTP1675</v>
          </cell>
          <cell r="F2281" t="str">
            <v>LT7(A) - Temporary Supply (28 days &amp; above renewal)</v>
          </cell>
          <cell r="G2281" t="str">
            <v>LONG DISS</v>
          </cell>
          <cell r="H2281">
            <v>8</v>
          </cell>
          <cell r="I2281" t="str">
            <v xml:space="preserve">H A DARSHAN </v>
          </cell>
          <cell r="J2281" t="str">
            <v>S/O ASHWATH NARAYANA H R,S THATTEKERE</v>
          </cell>
          <cell r="K2281" t="str">
            <v>THATTEKERE</v>
          </cell>
          <cell r="L2281">
            <v>2</v>
          </cell>
        </row>
        <row r="2282">
          <cell r="E2282" t="str">
            <v>GCTP1676</v>
          </cell>
          <cell r="F2282" t="str">
            <v>LT7(A) - Temporary Supply (28 days &amp; above renewal)</v>
          </cell>
          <cell r="G2282" t="str">
            <v>LONG DISS</v>
          </cell>
          <cell r="H2282">
            <v>8</v>
          </cell>
          <cell r="I2282" t="str">
            <v>M/S SHIVARA INDUSTRIES</v>
          </cell>
          <cell r="J2282" t="str">
            <v>N Y MAYTHRI W/O H R RAJESH,INDUSRIAL DEVELOPEMENT CENTER, KIADB, HASSAN</v>
          </cell>
          <cell r="K2282" t="str">
            <v>HT GROUP</v>
          </cell>
          <cell r="L2282">
            <v>2</v>
          </cell>
        </row>
        <row r="2283">
          <cell r="E2283" t="str">
            <v>GRTP96</v>
          </cell>
          <cell r="F2283" t="str">
            <v>LT7(A) - Temporary Supply (28 days &amp; above renewal)</v>
          </cell>
          <cell r="G2283" t="str">
            <v>LONG DISS</v>
          </cell>
          <cell r="H2283">
            <v>11</v>
          </cell>
          <cell r="I2283" t="str">
            <v>NANJAMMA</v>
          </cell>
          <cell r="J2283" t="str">
            <v>W/O RANGEGOWDA,DODDABEEKANAHALLI</v>
          </cell>
          <cell r="K2283" t="str">
            <v>DODABEEKANAHALLI</v>
          </cell>
          <cell r="L2283">
            <v>2</v>
          </cell>
        </row>
        <row r="2284">
          <cell r="E2284" t="str">
            <v>GCTP1674</v>
          </cell>
          <cell r="F2284" t="str">
            <v>LT7(A) - Temporary Supply (28 days &amp; above renewal)</v>
          </cell>
          <cell r="G2284" t="str">
            <v>LONG DISS</v>
          </cell>
          <cell r="H2284">
            <v>8</v>
          </cell>
          <cell r="I2284" t="str">
            <v>JAYAKUMARA</v>
          </cell>
          <cell r="J2284" t="str">
            <v>S/O JAVAREGOWDA,BITTAGOWDANAHALLY</v>
          </cell>
          <cell r="K2284" t="str">
            <v>BITTAGOWDANAHALLY</v>
          </cell>
          <cell r="L2284">
            <v>1</v>
          </cell>
        </row>
        <row r="2285">
          <cell r="E2285" t="str">
            <v>GLTP275</v>
          </cell>
          <cell r="F2285" t="str">
            <v>LT7(A) - Temporary Supply (28 days &amp; above renewal)</v>
          </cell>
          <cell r="G2285" t="str">
            <v>LONG DISS</v>
          </cell>
          <cell r="H2285">
            <v>8</v>
          </cell>
          <cell r="I2285" t="str">
            <v>BAGYALAKSHMI</v>
          </cell>
          <cell r="J2285" t="str">
            <v>W/O SATHYANARAYANA,MANACHANAHALLI</v>
          </cell>
          <cell r="K2285" t="str">
            <v>MANICHANA HALLI MNL</v>
          </cell>
          <cell r="L2285">
            <v>1</v>
          </cell>
        </row>
        <row r="2286">
          <cell r="E2286" t="str">
            <v>GCTP1680</v>
          </cell>
          <cell r="F2286" t="str">
            <v>LT7(A) - Temporary Supply (28 days &amp; above renewal)</v>
          </cell>
          <cell r="G2286" t="str">
            <v>LONG DISS</v>
          </cell>
          <cell r="H2286">
            <v>4</v>
          </cell>
          <cell r="I2286" t="str">
            <v>GOVINDA RAJU</v>
          </cell>
          <cell r="J2286" t="str">
            <v>S/O DASHARATHA,CHANNAPATTANA</v>
          </cell>
          <cell r="K2286" t="str">
            <v>CHANNAPATTANA</v>
          </cell>
          <cell r="L2286">
            <v>1</v>
          </cell>
        </row>
        <row r="2287">
          <cell r="E2287" t="str">
            <v>GCTP1679</v>
          </cell>
          <cell r="F2287" t="str">
            <v>LT7(A) - Temporary Supply (28 days &amp; above renewal)</v>
          </cell>
          <cell r="G2287" t="str">
            <v>LONG DISS</v>
          </cell>
          <cell r="H2287">
            <v>8</v>
          </cell>
          <cell r="I2287" t="str">
            <v>M/S SRI RAGHAVENDRA INDUSTRIES</v>
          </cell>
          <cell r="J2287" t="str">
            <v>M MOHAN,KIADB AREA HASSAN</v>
          </cell>
          <cell r="K2287" t="str">
            <v>KIADB</v>
          </cell>
          <cell r="L2287">
            <v>1</v>
          </cell>
        </row>
        <row r="2288">
          <cell r="E2288" t="str">
            <v>HNTP1678</v>
          </cell>
          <cell r="F2288" t="str">
            <v>LT7(A) - Temporary Supply (28 days &amp; above renewal)</v>
          </cell>
          <cell r="G2288" t="str">
            <v>LONG DISS</v>
          </cell>
          <cell r="H2288">
            <v>9</v>
          </cell>
          <cell r="I2288" t="str">
            <v>BHAGYAMMA</v>
          </cell>
          <cell r="J2288" t="str">
            <v>W/O MANJEGOWDA,HANUMANTHAPURA</v>
          </cell>
          <cell r="K2288" t="str">
            <v>HANUMANTHAPURA</v>
          </cell>
          <cell r="L2288">
            <v>1</v>
          </cell>
        </row>
        <row r="2289">
          <cell r="E2289" t="str">
            <v>GLTP277</v>
          </cell>
          <cell r="F2289" t="str">
            <v>LT7(A) - Temporary Supply (28 days &amp; above renewal)</v>
          </cell>
          <cell r="G2289" t="str">
            <v>LONG DISS</v>
          </cell>
          <cell r="H2289">
            <v>8</v>
          </cell>
          <cell r="I2289" t="str">
            <v>SHIVARAJU</v>
          </cell>
          <cell r="J2289" t="str">
            <v>S/O BOREGOWDA,MANACHANAHALLI</v>
          </cell>
          <cell r="K2289" t="str">
            <v>0</v>
          </cell>
          <cell r="L2289">
            <v>1</v>
          </cell>
        </row>
        <row r="2290">
          <cell r="E2290" t="str">
            <v>MHTP112</v>
          </cell>
          <cell r="F2290" t="str">
            <v>LT7(A) - Temporary Supply (28 days &amp; above renewal)</v>
          </cell>
          <cell r="G2290" t="str">
            <v>LONG DISS</v>
          </cell>
          <cell r="H2290">
            <v>3</v>
          </cell>
          <cell r="I2290" t="str">
            <v>KAMALAMMA</v>
          </cell>
          <cell r="J2290" t="str">
            <v>W/O DYAVEGOWDA,MOSALEHOSALLI</v>
          </cell>
          <cell r="K2290" t="str">
            <v>MOSALEHOSALLI</v>
          </cell>
          <cell r="L2290">
            <v>1</v>
          </cell>
        </row>
        <row r="2291">
          <cell r="E2291" t="str">
            <v>GCTP1681</v>
          </cell>
          <cell r="F2291" t="str">
            <v>LT7(A) - Temporary Supply (28 days &amp; above renewal)</v>
          </cell>
          <cell r="G2291" t="str">
            <v>LONG DISS</v>
          </cell>
          <cell r="H2291">
            <v>8</v>
          </cell>
          <cell r="I2291" t="str">
            <v>RENUKA</v>
          </cell>
          <cell r="J2291" t="str">
            <v>W/O NINGARAJU,JODI THATTEKERE</v>
          </cell>
          <cell r="K2291" t="str">
            <v>DEVEGUNDANAGARA</v>
          </cell>
          <cell r="L2291">
            <v>1</v>
          </cell>
        </row>
        <row r="2292">
          <cell r="E2292" t="str">
            <v>GCTP1682</v>
          </cell>
          <cell r="F2292" t="str">
            <v>LT7(A) - Temporary Supply (28 days &amp; above renewal)</v>
          </cell>
          <cell r="G2292" t="str">
            <v>LONG DISS</v>
          </cell>
          <cell r="H2292">
            <v>8</v>
          </cell>
          <cell r="I2292" t="str">
            <v>G N LOKESH</v>
          </cell>
          <cell r="J2292" t="str">
            <v>S/O NANJEGOWDA,HOSAKOPPALU</v>
          </cell>
          <cell r="K2292" t="str">
            <v>CHANNAPATTANA</v>
          </cell>
          <cell r="L2292">
            <v>2</v>
          </cell>
        </row>
        <row r="2293">
          <cell r="E2293" t="str">
            <v>GLTP279</v>
          </cell>
          <cell r="F2293" t="str">
            <v>LT7(A) - Temporary Supply (28 days &amp; above renewal)</v>
          </cell>
          <cell r="G2293" t="str">
            <v>LONG DISS</v>
          </cell>
          <cell r="H2293">
            <v>8</v>
          </cell>
          <cell r="I2293" t="str">
            <v>THIMMEGOWDA</v>
          </cell>
          <cell r="J2293" t="str">
            <v>S/O JAVAREGOWDA,MANACHANAHALLI</v>
          </cell>
          <cell r="K2293" t="str">
            <v>YARE HALLI YHL</v>
          </cell>
          <cell r="L2293">
            <v>1</v>
          </cell>
        </row>
        <row r="2294">
          <cell r="E2294" t="str">
            <v>GLTP280</v>
          </cell>
          <cell r="F2294" t="str">
            <v>LT7(A) - Temporary Supply (28 days &amp; above renewal)</v>
          </cell>
          <cell r="G2294" t="str">
            <v>LONG DISS</v>
          </cell>
          <cell r="H2294">
            <v>5</v>
          </cell>
          <cell r="I2294" t="str">
            <v>PUSHPALATHA</v>
          </cell>
          <cell r="J2294" t="str">
            <v>W/O NANDEESH H N ,BASAVESWARA NAGARA</v>
          </cell>
          <cell r="K2294" t="str">
            <v>BASAVESHWARA NAGAR</v>
          </cell>
          <cell r="L2294">
            <v>1</v>
          </cell>
        </row>
        <row r="2295">
          <cell r="E2295" t="str">
            <v>GLTP281</v>
          </cell>
          <cell r="F2295" t="str">
            <v>LT7(A) - Temporary Supply (28 days &amp; above renewal)</v>
          </cell>
          <cell r="G2295" t="str">
            <v>LONG DISS</v>
          </cell>
          <cell r="H2295">
            <v>5</v>
          </cell>
          <cell r="I2295" t="str">
            <v xml:space="preserve">GIRISH A S </v>
          </cell>
          <cell r="J2295" t="str">
            <v>S/O LATE SHIVAIAH A E,BASAVESHVARA NAGARA</v>
          </cell>
          <cell r="K2295" t="str">
            <v>BASAVESHWARA NAGAR</v>
          </cell>
          <cell r="L2295">
            <v>1</v>
          </cell>
        </row>
        <row r="2296">
          <cell r="E2296" t="str">
            <v>GLTP282</v>
          </cell>
          <cell r="F2296" t="str">
            <v>LT7(A) - Temporary Supply (28 days &amp; above renewal)</v>
          </cell>
          <cell r="G2296" t="str">
            <v>LONG DISS</v>
          </cell>
          <cell r="H2296">
            <v>5</v>
          </cell>
          <cell r="I2296" t="str">
            <v>GANGEGOWDA</v>
          </cell>
          <cell r="J2296" t="str">
            <v>S/O LATE CHALUVEGOWDA,UDDURU</v>
          </cell>
          <cell r="K2296" t="str">
            <v>handinakere,hsn</v>
          </cell>
          <cell r="L2296">
            <v>1</v>
          </cell>
        </row>
        <row r="2297">
          <cell r="E2297" t="str">
            <v>GCTP1684</v>
          </cell>
          <cell r="F2297" t="str">
            <v>LT7(A) - Temporary Supply (28 days &amp; above renewal)</v>
          </cell>
          <cell r="G2297" t="str">
            <v>LONG DISS</v>
          </cell>
          <cell r="H2297">
            <v>8</v>
          </cell>
          <cell r="I2297" t="str">
            <v>NEELAMMA</v>
          </cell>
          <cell r="J2297" t="str">
            <v>W/O NANJEGOWDA,CHANNAPATTANA</v>
          </cell>
          <cell r="K2297" t="str">
            <v>CHANNAPATTANA</v>
          </cell>
          <cell r="L2297">
            <v>2</v>
          </cell>
        </row>
        <row r="2298">
          <cell r="E2298" t="str">
            <v>GCTP1685</v>
          </cell>
          <cell r="F2298" t="str">
            <v>LT7(A) - Temporary Supply (28 days &amp; above renewal)</v>
          </cell>
          <cell r="G2298" t="str">
            <v>LONG DISS</v>
          </cell>
          <cell r="H2298">
            <v>8</v>
          </cell>
          <cell r="I2298" t="str">
            <v xml:space="preserve">KALPANA C H </v>
          </cell>
          <cell r="J2298" t="str">
            <v>W/O SHIVASHANKAREGOWDA,CHANNAPATTANA</v>
          </cell>
          <cell r="K2298" t="str">
            <v>CHANNAPATTANA</v>
          </cell>
          <cell r="L2298">
            <v>2</v>
          </cell>
        </row>
        <row r="2299">
          <cell r="E2299" t="str">
            <v>GCTP1683</v>
          </cell>
          <cell r="F2299" t="str">
            <v>LT7(A) - Temporary Supply (28 days &amp; above renewal)</v>
          </cell>
          <cell r="G2299" t="str">
            <v>LONG DISS</v>
          </cell>
          <cell r="H2299">
            <v>8</v>
          </cell>
          <cell r="I2299" t="str">
            <v>SWAMI GOWDA</v>
          </cell>
          <cell r="J2299" t="str">
            <v>S/O LATE HANUMANTHEGOWDA,GANDINAGARA</v>
          </cell>
          <cell r="K2299" t="str">
            <v>CHANNAPATTANA</v>
          </cell>
          <cell r="L2299">
            <v>2</v>
          </cell>
        </row>
        <row r="2300">
          <cell r="E2300" t="str">
            <v>MHTP113</v>
          </cell>
          <cell r="F2300" t="str">
            <v>LT7(A) - Temporary Supply (28 days &amp; above renewal)</v>
          </cell>
          <cell r="G2300" t="str">
            <v>LONG DISS</v>
          </cell>
          <cell r="H2300">
            <v>9</v>
          </cell>
          <cell r="I2300" t="str">
            <v>P S BIJU</v>
          </cell>
          <cell r="J2300" t="str">
            <v>S/O K SREEDARAN,KANCHANAHALLI</v>
          </cell>
          <cell r="K2300" t="str">
            <v>KANCHANAHALLI</v>
          </cell>
          <cell r="L2300">
            <v>2</v>
          </cell>
        </row>
        <row r="2301">
          <cell r="E2301" t="str">
            <v>GCTP1686</v>
          </cell>
          <cell r="F2301" t="str">
            <v>LT7(A) - Temporary Supply (28 days &amp; above renewal)</v>
          </cell>
          <cell r="G2301" t="str">
            <v>LONG DISS</v>
          </cell>
          <cell r="H2301">
            <v>9</v>
          </cell>
          <cell r="I2301" t="str">
            <v>RANJITHA G D</v>
          </cell>
          <cell r="J2301" t="str">
            <v>W/O MOHAN S M,CHANNAPATTANA</v>
          </cell>
          <cell r="K2301" t="str">
            <v>DEVAMMA BADAVANE, CHANNAPATNA</v>
          </cell>
          <cell r="L2301">
            <v>2</v>
          </cell>
        </row>
        <row r="2302">
          <cell r="E2302" t="str">
            <v>GCTP1687</v>
          </cell>
          <cell r="F2302" t="str">
            <v>LT7(A) - Temporary Supply (28 days &amp; above renewal)</v>
          </cell>
          <cell r="G2302" t="str">
            <v>LONG DISS</v>
          </cell>
          <cell r="H2302">
            <v>10</v>
          </cell>
          <cell r="I2302" t="str">
            <v>RAGHU S S</v>
          </cell>
          <cell r="J2302" t="str">
            <v>S/O SRINIVAS,M HOSAKOPPALU,HASSAN</v>
          </cell>
          <cell r="K2302" t="str">
            <v>K HOSA KOPPALU BHKL</v>
          </cell>
          <cell r="L2302">
            <v>3</v>
          </cell>
        </row>
        <row r="2303">
          <cell r="E2303" t="str">
            <v>GCTP1688</v>
          </cell>
          <cell r="F2303" t="str">
            <v>LT7(A) - Temporary Supply (28 days &amp; above renewal)</v>
          </cell>
          <cell r="G2303" t="str">
            <v>LONG DISS</v>
          </cell>
          <cell r="H2303">
            <v>4</v>
          </cell>
          <cell r="I2303" t="str">
            <v>YASHAVANTH KUMAR B V</v>
          </cell>
          <cell r="J2303" t="str">
            <v>S/O VENKATEGOWDA,BOMMANAYAKANAHALLI</v>
          </cell>
          <cell r="K2303" t="str">
            <v>BOMMANAYAKANA HALLI BHKL</v>
          </cell>
          <cell r="L2303">
            <v>2</v>
          </cell>
        </row>
        <row r="2304">
          <cell r="E2304" t="str">
            <v>GCTP1689</v>
          </cell>
          <cell r="F2304" t="str">
            <v>LT7(A) - Temporary Supply (28 days &amp; above renewal)</v>
          </cell>
          <cell r="G2304" t="str">
            <v>LONG DISS</v>
          </cell>
          <cell r="H2304">
            <v>8</v>
          </cell>
          <cell r="I2304" t="str">
            <v>GAYATHRI N</v>
          </cell>
          <cell r="J2304" t="str">
            <v>W/O RAVI N,K HOSAKOPPALU</v>
          </cell>
          <cell r="K2304" t="str">
            <v>K HOSA KOPPALU BHKL</v>
          </cell>
          <cell r="L2304">
            <v>1</v>
          </cell>
        </row>
        <row r="2305">
          <cell r="E2305" t="str">
            <v>GCTP1691</v>
          </cell>
          <cell r="F2305" t="str">
            <v>LT7(A) - Temporary Supply (28 days &amp; above renewal)</v>
          </cell>
          <cell r="G2305" t="str">
            <v>LONG DISS</v>
          </cell>
          <cell r="H2305">
            <v>8</v>
          </cell>
          <cell r="I2305" t="str">
            <v>B R DEVARAJU</v>
          </cell>
          <cell r="J2305" t="str">
            <v>S/O RAJEGOWDA,HULLENAHALLI</v>
          </cell>
          <cell r="K2305" t="str">
            <v>HULLENAHALLI</v>
          </cell>
          <cell r="L2305">
            <v>1</v>
          </cell>
        </row>
        <row r="2306">
          <cell r="E2306" t="str">
            <v>GCTP1692</v>
          </cell>
          <cell r="F2306" t="str">
            <v>LT7(A) - Temporary Supply (28 days &amp; above renewal)</v>
          </cell>
          <cell r="G2306" t="str">
            <v>LONG DISS</v>
          </cell>
          <cell r="H2306">
            <v>8</v>
          </cell>
          <cell r="I2306" t="str">
            <v>E MAHADEV</v>
          </cell>
          <cell r="J2306" t="str">
            <v>S/O LATE ERAIAHA,M HOSAKOPPALU</v>
          </cell>
          <cell r="K2306" t="str">
            <v>M HOSA KOPPALU BHKL</v>
          </cell>
          <cell r="L2306">
            <v>2</v>
          </cell>
        </row>
        <row r="2307">
          <cell r="E2307" t="str">
            <v>GCTP1693</v>
          </cell>
          <cell r="F2307" t="str">
            <v>LT7(A) - Temporary Supply (28 days &amp; above renewal)</v>
          </cell>
          <cell r="G2307" t="str">
            <v>LONG DISS</v>
          </cell>
          <cell r="H2307">
            <v>9</v>
          </cell>
          <cell r="I2307" t="str">
            <v>JAYALAKSHMAMMA</v>
          </cell>
          <cell r="J2307" t="str">
            <v>W/O CHIKKEGOWDA,SAMUDRAVALLI</v>
          </cell>
          <cell r="K2307" t="str">
            <v>SAMUDRAVALLI</v>
          </cell>
          <cell r="L2307">
            <v>1</v>
          </cell>
        </row>
        <row r="2308">
          <cell r="E2308" t="str">
            <v>MHTP114</v>
          </cell>
          <cell r="F2308" t="str">
            <v>LT7(A) - Temporary Supply (28 days &amp; above renewal)</v>
          </cell>
          <cell r="G2308" t="str">
            <v>LONG DISS</v>
          </cell>
          <cell r="H2308">
            <v>9</v>
          </cell>
          <cell r="I2308" t="str">
            <v>RUKMINI</v>
          </cell>
          <cell r="J2308" t="str">
            <v>W/O BETTE GOWDA,KOWSHIKA (SRIRAMANAGARA)</v>
          </cell>
          <cell r="K2308" t="str">
            <v>KOWSHIKA HASSAN</v>
          </cell>
          <cell r="L2308">
            <v>2</v>
          </cell>
        </row>
        <row r="2309">
          <cell r="E2309" t="str">
            <v>HNTP1694</v>
          </cell>
          <cell r="F2309" t="str">
            <v>LT7(A) - Temporary Supply (28 days &amp; above renewal)</v>
          </cell>
          <cell r="G2309" t="str">
            <v>LONG DISS</v>
          </cell>
          <cell r="H2309">
            <v>9</v>
          </cell>
          <cell r="I2309" t="str">
            <v>P KRISHNACHAR</v>
          </cell>
          <cell r="J2309" t="str">
            <v>S/O PAPACHARI,HANUMANTHAPURA</v>
          </cell>
          <cell r="K2309" t="str">
            <v>KABBINA HALLI</v>
          </cell>
          <cell r="L2309">
            <v>1</v>
          </cell>
        </row>
        <row r="2310">
          <cell r="E2310" t="str">
            <v>HNTP1695</v>
          </cell>
          <cell r="F2310" t="str">
            <v>LT7(A) - Temporary Supply (28 days &amp; above renewal)</v>
          </cell>
          <cell r="G2310" t="str">
            <v>LONG DISS</v>
          </cell>
          <cell r="H2310">
            <v>10</v>
          </cell>
          <cell r="I2310" t="str">
            <v>KALAVATHI</v>
          </cell>
          <cell r="J2310" t="str">
            <v>W/O MANJEGOWDA,HANUMANTHAPURA</v>
          </cell>
          <cell r="K2310" t="str">
            <v>HANUMANTHA PURA HNL</v>
          </cell>
          <cell r="L2310">
            <v>1</v>
          </cell>
        </row>
        <row r="2311">
          <cell r="E2311" t="str">
            <v>GCTP1696</v>
          </cell>
          <cell r="F2311" t="str">
            <v>LT7(A) - Temporary Supply (28 days &amp; above renewal)</v>
          </cell>
          <cell r="G2311" t="str">
            <v>LONG DISS</v>
          </cell>
          <cell r="H2311">
            <v>6</v>
          </cell>
          <cell r="I2311" t="str">
            <v>GIRIGOWDA M S</v>
          </cell>
          <cell r="J2311" t="str">
            <v>S/O SHIVANANJEGOWDA,BOMMANAYAKANAHALLI</v>
          </cell>
          <cell r="K2311" t="str">
            <v>M HOSA KOPPALU BHKL</v>
          </cell>
          <cell r="L2311">
            <v>2</v>
          </cell>
        </row>
        <row r="2312">
          <cell r="E2312" t="str">
            <v>HNTP1697</v>
          </cell>
          <cell r="F2312" t="str">
            <v>LT7(A) - Temporary Supply (28 days &amp; above renewal)</v>
          </cell>
          <cell r="G2312" t="str">
            <v>LONG DISS</v>
          </cell>
          <cell r="H2312">
            <v>9</v>
          </cell>
          <cell r="I2312" t="str">
            <v>GIDDAMMA</v>
          </cell>
          <cell r="J2312" t="str">
            <v>W/O RAMACHANDRA,HANUMANTHAPURA</v>
          </cell>
          <cell r="K2312" t="str">
            <v>KABBINA HALLI</v>
          </cell>
          <cell r="L2312">
            <v>2</v>
          </cell>
        </row>
        <row r="2313">
          <cell r="E2313" t="str">
            <v>GCTP1699</v>
          </cell>
          <cell r="F2313" t="str">
            <v>LT7(A) - Temporary Supply (28 days &amp; above renewal)</v>
          </cell>
          <cell r="G2313" t="str">
            <v>LONG DISS</v>
          </cell>
          <cell r="H2313">
            <v>8</v>
          </cell>
          <cell r="I2313" t="str">
            <v>ANANTHA</v>
          </cell>
          <cell r="J2313" t="str">
            <v>S/O LATE HANUMEGOWDA,K HOSAKOPPALU</v>
          </cell>
          <cell r="K2313" t="str">
            <v>K HOSAKOPPALU</v>
          </cell>
          <cell r="L2313">
            <v>1</v>
          </cell>
        </row>
        <row r="2314">
          <cell r="E2314" t="str">
            <v>GCTP1701</v>
          </cell>
          <cell r="F2314" t="str">
            <v>LT7(A) - Temporary Supply (28 days &amp; above renewal)</v>
          </cell>
          <cell r="G2314" t="str">
            <v>LONG DISS</v>
          </cell>
          <cell r="H2314">
            <v>8</v>
          </cell>
          <cell r="I2314" t="str">
            <v>MANJUNATH R</v>
          </cell>
          <cell r="J2314" t="str">
            <v>S/O RAME GOWDA,CHANNAPATTANA</v>
          </cell>
          <cell r="K2314" t="str">
            <v>CHANNAPATTANA</v>
          </cell>
          <cell r="L2314">
            <v>2</v>
          </cell>
        </row>
        <row r="2315">
          <cell r="E2315" t="str">
            <v>GCTP1702</v>
          </cell>
          <cell r="F2315" t="str">
            <v>LT7(A) - Temporary Supply (28 days &amp; above renewal)</v>
          </cell>
          <cell r="G2315" t="str">
            <v>LONG DISS</v>
          </cell>
          <cell r="H2315">
            <v>8</v>
          </cell>
          <cell r="I2315" t="str">
            <v>B H GOVINDEGOWDA</v>
          </cell>
          <cell r="J2315" t="str">
            <v>S/O HANUMANTHE GOWDA,35TH WARD, K HOSAKOPPALU</v>
          </cell>
          <cell r="K2315" t="str">
            <v>K HOSA KOPPALU BHKL</v>
          </cell>
          <cell r="L2315">
            <v>1</v>
          </cell>
        </row>
        <row r="2316">
          <cell r="E2316" t="str">
            <v>GCTP1703</v>
          </cell>
          <cell r="F2316" t="str">
            <v>LT7(A) - Temporary Supply (28 days &amp; above renewal)</v>
          </cell>
          <cell r="G2316" t="str">
            <v>LONG DISS</v>
          </cell>
          <cell r="H2316">
            <v>8</v>
          </cell>
          <cell r="I2316" t="str">
            <v>GIRI GOWDA</v>
          </cell>
          <cell r="J2316" t="str">
            <v>S/O VENKATE GOWDA,CHANNAPATTANA</v>
          </cell>
          <cell r="K2316" t="str">
            <v>GANDHINAGARA, CHANNAPATNA</v>
          </cell>
          <cell r="L2316">
            <v>2</v>
          </cell>
        </row>
        <row r="2317">
          <cell r="E2317" t="str">
            <v>HNTP1704</v>
          </cell>
          <cell r="F2317" t="str">
            <v>LT7(A) - Temporary Supply (28 days &amp; above renewal)</v>
          </cell>
          <cell r="G2317" t="str">
            <v>LONG DISS</v>
          </cell>
          <cell r="H2317">
            <v>9</v>
          </cell>
          <cell r="I2317" t="str">
            <v>SANNASWAMI</v>
          </cell>
          <cell r="J2317" t="str">
            <v>S/O NINGAIAH,HANUMANTHAPURA</v>
          </cell>
          <cell r="K2317" t="str">
            <v>HANUMANTHA PURA HNL</v>
          </cell>
          <cell r="L2317">
            <v>2</v>
          </cell>
        </row>
        <row r="2318">
          <cell r="E2318" t="str">
            <v>GCTP1705</v>
          </cell>
          <cell r="F2318" t="str">
            <v>LT7(A) - Temporary Supply (28 days &amp; above renewal)</v>
          </cell>
          <cell r="G2318" t="str">
            <v>LONG DISS</v>
          </cell>
          <cell r="H2318">
            <v>10</v>
          </cell>
          <cell r="I2318" t="str">
            <v>S A VENKATESH</v>
          </cell>
          <cell r="J2318" t="str">
            <v>S/O APPANNAGOWDA,K HOSAKOPPALU</v>
          </cell>
          <cell r="K2318" t="str">
            <v>K HOSA KOPPALU BHKL</v>
          </cell>
          <cell r="L2318">
            <v>2</v>
          </cell>
        </row>
        <row r="2319">
          <cell r="E2319" t="str">
            <v>GCTP1707</v>
          </cell>
          <cell r="F2319" t="str">
            <v>LT7(A) - Temporary Supply (28 days &amp; above renewal)</v>
          </cell>
          <cell r="G2319" t="str">
            <v>LONG DISS</v>
          </cell>
          <cell r="H2319">
            <v>9</v>
          </cell>
          <cell r="I2319" t="str">
            <v>K R SOMASHEKAR</v>
          </cell>
          <cell r="J2319" t="str">
            <v>S/O LATE RANGE GOWDA,DEVAMMA BADAVANE, CHANNAPATTANA</v>
          </cell>
          <cell r="K2319" t="str">
            <v>CHANNAPATTANA</v>
          </cell>
          <cell r="L2319">
            <v>1</v>
          </cell>
        </row>
        <row r="2320">
          <cell r="E2320" t="str">
            <v>GCTP1708</v>
          </cell>
          <cell r="F2320" t="str">
            <v>LT7(A) - Temporary Supply (28 days &amp; above renewal)</v>
          </cell>
          <cell r="G2320" t="str">
            <v>LONG DISS</v>
          </cell>
          <cell r="H2320">
            <v>8</v>
          </cell>
          <cell r="I2320" t="str">
            <v>SHIVASHAKTHI ENGINEERS</v>
          </cell>
          <cell r="J2320" t="str">
            <v>BOJEGOWDA S/O SHIVEGOWDA,PLT NO 564-A2, SAMUDRAVALLI</v>
          </cell>
          <cell r="K2320" t="str">
            <v>KIADB</v>
          </cell>
          <cell r="L2320">
            <v>3</v>
          </cell>
        </row>
        <row r="2321">
          <cell r="E2321" t="str">
            <v>HNTP1709</v>
          </cell>
          <cell r="F2321" t="str">
            <v>LT7(A) - Temporary Supply (28 days &amp; above renewal)</v>
          </cell>
          <cell r="G2321" t="str">
            <v>LONG DISS</v>
          </cell>
          <cell r="H2321">
            <v>9</v>
          </cell>
          <cell r="I2321" t="str">
            <v>JALAJAKSHI</v>
          </cell>
          <cell r="J2321" t="str">
            <v>W/O DINESH M L,HANUMANTHAPURA</v>
          </cell>
          <cell r="K2321" t="str">
            <v>AGILE AEG</v>
          </cell>
          <cell r="L2321">
            <v>1</v>
          </cell>
        </row>
        <row r="2322">
          <cell r="E2322" t="str">
            <v>GLTP287</v>
          </cell>
          <cell r="F2322" t="str">
            <v>LT7(A) - Temporary Supply (28 days &amp; above renewal)</v>
          </cell>
          <cell r="G2322" t="str">
            <v>LONG DISS</v>
          </cell>
          <cell r="H2322">
            <v>8</v>
          </cell>
          <cell r="I2322" t="str">
            <v>K N THEJO MURTHI</v>
          </cell>
          <cell r="J2322" t="str">
            <v>S/O NANJUNDAPPA,MANICHANAHALLI (HANDINAKERE)</v>
          </cell>
          <cell r="K2322" t="str">
            <v>YARE HALLI YHL</v>
          </cell>
          <cell r="L2322">
            <v>2</v>
          </cell>
        </row>
        <row r="2323">
          <cell r="E2323" t="str">
            <v>GRTP99</v>
          </cell>
          <cell r="F2323" t="str">
            <v>LT7(A) - Temporary Supply (28 days &amp; above renewal)</v>
          </cell>
          <cell r="G2323" t="str">
            <v>LONG DISS</v>
          </cell>
          <cell r="H2323">
            <v>12</v>
          </cell>
          <cell r="I2323" t="str">
            <v>SHRI ANJANEYA SWAMY TEMPLE CONSTRUCTION</v>
          </cell>
          <cell r="J2323" t="str">
            <v>KARLE,KATTAYA, HASSAN</v>
          </cell>
          <cell r="K2323" t="str">
            <v>KARLE</v>
          </cell>
          <cell r="L2323">
            <v>1</v>
          </cell>
        </row>
        <row r="2324">
          <cell r="E2324" t="str">
            <v>MHTP115</v>
          </cell>
          <cell r="F2324" t="str">
            <v>LT7(A) - Temporary Supply (28 days &amp; above renewal)</v>
          </cell>
          <cell r="G2324" t="str">
            <v>LONG DISS</v>
          </cell>
          <cell r="H2324">
            <v>9</v>
          </cell>
          <cell r="I2324" t="str">
            <v>H Y RANJITHA</v>
          </cell>
          <cell r="J2324" t="str">
            <v>W/O SHIVAKUMAR,SHRI RAMA NAGARA</v>
          </cell>
          <cell r="K2324" t="str">
            <v>KOWSHIKA HASSAN</v>
          </cell>
          <cell r="L2324">
            <v>1</v>
          </cell>
        </row>
        <row r="2325">
          <cell r="E2325" t="str">
            <v>MHTP117</v>
          </cell>
          <cell r="F2325" t="str">
            <v>LT7(A) - Temporary Supply (28 days &amp; above renewal)</v>
          </cell>
          <cell r="G2325" t="str">
            <v>LONG DISS</v>
          </cell>
          <cell r="H2325">
            <v>5</v>
          </cell>
          <cell r="I2325" t="str">
            <v>JAYAMMA</v>
          </cell>
          <cell r="J2325" t="str">
            <v>W/O CHANNEGOWDA,A GUDUGANAHALLI</v>
          </cell>
          <cell r="K2325" t="str">
            <v>A. GUDAGANA HALLY</v>
          </cell>
          <cell r="L2325">
            <v>1</v>
          </cell>
        </row>
        <row r="2326">
          <cell r="E2326" t="str">
            <v>GLTP293</v>
          </cell>
          <cell r="F2326" t="str">
            <v>LT7(A) - Temporary Supply (28 days &amp; above renewal)</v>
          </cell>
          <cell r="G2326" t="str">
            <v>LONG DISS</v>
          </cell>
          <cell r="H2326">
            <v>5</v>
          </cell>
          <cell r="I2326" t="str">
            <v>DEEPAK B S</v>
          </cell>
          <cell r="J2326" t="str">
            <v>S/O B SUNDARESH,MANACHANAHALLY HASSAN</v>
          </cell>
          <cell r="K2326" t="str">
            <v>handinakere,hsn</v>
          </cell>
          <cell r="L2326">
            <v>2</v>
          </cell>
        </row>
        <row r="2327">
          <cell r="E2327" t="str">
            <v>GLTP290</v>
          </cell>
          <cell r="F2327" t="str">
            <v>LT7(A) - Temporary Supply (28 days &amp; above renewal)</v>
          </cell>
          <cell r="G2327" t="str">
            <v>LONG DISS</v>
          </cell>
          <cell r="H2327">
            <v>8</v>
          </cell>
          <cell r="I2327" t="str">
            <v xml:space="preserve">R KUMAR </v>
          </cell>
          <cell r="J2327" t="str">
            <v>S/O RANGAPPA,GREEN SQURE RESIDENCY</v>
          </cell>
          <cell r="K2327" t="str">
            <v>MANICHANA HALLI MNL</v>
          </cell>
          <cell r="L2327">
            <v>1</v>
          </cell>
        </row>
        <row r="2328">
          <cell r="E2328" t="str">
            <v>GLTP292</v>
          </cell>
          <cell r="F2328" t="str">
            <v>LT7(A) - Temporary Supply (28 days &amp; above renewal)</v>
          </cell>
          <cell r="G2328" t="str">
            <v>LONG DISS</v>
          </cell>
          <cell r="H2328">
            <v>4</v>
          </cell>
          <cell r="I2328" t="str">
            <v>H P ANANDA</v>
          </cell>
          <cell r="J2328" t="str">
            <v>S/O PUTTASWAMI GOWDA,MANACHANAHALLI</v>
          </cell>
          <cell r="K2328" t="str">
            <v>MANACHANAHALLI</v>
          </cell>
          <cell r="L2328">
            <v>2</v>
          </cell>
        </row>
        <row r="2329">
          <cell r="E2329" t="str">
            <v>GCTP1714</v>
          </cell>
          <cell r="F2329" t="str">
            <v>LT7(A) - Temporary Supply (28 days &amp; above renewal)</v>
          </cell>
          <cell r="G2329" t="str">
            <v>LONG DISS</v>
          </cell>
          <cell r="H2329">
            <v>4</v>
          </cell>
          <cell r="I2329" t="str">
            <v>C R RAMYA</v>
          </cell>
          <cell r="J2329" t="str">
            <v>W/O D P CHANDSHEKER,DYAVAMMA BADAVANE,HASSAN</v>
          </cell>
          <cell r="K2329" t="str">
            <v>DYAVAMMA BADAVANE</v>
          </cell>
          <cell r="L2329">
            <v>2</v>
          </cell>
        </row>
        <row r="2330">
          <cell r="E2330" t="str">
            <v>GCTP1711</v>
          </cell>
          <cell r="F2330" t="str">
            <v>LT7(A) - Temporary Supply (28 days &amp; above renewal)</v>
          </cell>
          <cell r="G2330" t="str">
            <v>LONG DISS</v>
          </cell>
          <cell r="H2330">
            <v>8</v>
          </cell>
          <cell r="I2330" t="str">
            <v>ASHOK KUMAR</v>
          </cell>
          <cell r="J2330" t="str">
            <v>S/O RAMASHYAMA DHIKSHITH,SANKALAPURA</v>
          </cell>
          <cell r="K2330" t="str">
            <v>M HOSA KOPPALU BHKL</v>
          </cell>
          <cell r="L2330">
            <v>3</v>
          </cell>
        </row>
        <row r="2331">
          <cell r="E2331" t="str">
            <v>GLTP294</v>
          </cell>
          <cell r="F2331" t="str">
            <v>LT7(A) - Temporary Supply (28 days &amp; above renewal)</v>
          </cell>
          <cell r="G2331" t="str">
            <v>LONG DISS</v>
          </cell>
          <cell r="H2331">
            <v>8</v>
          </cell>
          <cell r="I2331" t="str">
            <v>PUTTAMMA</v>
          </cell>
          <cell r="J2331" t="str">
            <v>W/O PUTTASWAMY GOWDA,MANACHANAHALLI</v>
          </cell>
          <cell r="K2331" t="str">
            <v>MANICHANA HALLI MNL</v>
          </cell>
          <cell r="L2331">
            <v>1</v>
          </cell>
        </row>
        <row r="2332">
          <cell r="E2332" t="str">
            <v>GCTP1712</v>
          </cell>
          <cell r="F2332" t="str">
            <v>LT7(A) - Temporary Supply (28 days &amp; above renewal)</v>
          </cell>
          <cell r="G2332" t="str">
            <v>LONG DISS</v>
          </cell>
          <cell r="H2332">
            <v>8</v>
          </cell>
          <cell r="I2332" t="str">
            <v>SHARATH S K</v>
          </cell>
          <cell r="J2332" t="str">
            <v>S/O KRISHNA MURTHI,HULLENAHALLI</v>
          </cell>
          <cell r="K2332" t="str">
            <v>HULLENAHALLY, BITTAGOWDANAHALLY</v>
          </cell>
          <cell r="L2332">
            <v>1</v>
          </cell>
        </row>
        <row r="2333">
          <cell r="E2333" t="str">
            <v>MHTP118</v>
          </cell>
          <cell r="F2333" t="str">
            <v>LT7(A) - Temporary Supply (28 days &amp; above renewal)</v>
          </cell>
          <cell r="G2333" t="str">
            <v>LONG DISS</v>
          </cell>
          <cell r="H2333">
            <v>9</v>
          </cell>
          <cell r="I2333" t="str">
            <v>SAVITHRAMMA</v>
          </cell>
          <cell r="J2333" t="str">
            <v>W/O PUTTARAJU M K ,GANIGARA HOSALLI</v>
          </cell>
          <cell r="K2333" t="str">
            <v>GANIGARA HOSALLI</v>
          </cell>
          <cell r="L2333">
            <v>2</v>
          </cell>
        </row>
        <row r="2334">
          <cell r="E2334" t="str">
            <v>GRTP100</v>
          </cell>
          <cell r="F2334" t="str">
            <v>LT7(A) - Temporary Supply (28 days &amp; above renewal)</v>
          </cell>
          <cell r="G2334" t="str">
            <v>LONG DISS</v>
          </cell>
          <cell r="H2334">
            <v>10</v>
          </cell>
          <cell r="I2334" t="str">
            <v xml:space="preserve"> PREMA W/O PRAKASHA</v>
          </cell>
          <cell r="J2334" t="str">
            <v>RANGAMANDIRA CONSTRUCTION WORK,GORUR</v>
          </cell>
          <cell r="K2334" t="str">
            <v>GORUR</v>
          </cell>
          <cell r="L2334">
            <v>1</v>
          </cell>
        </row>
        <row r="2335">
          <cell r="E2335" t="str">
            <v>MHTP120</v>
          </cell>
          <cell r="F2335" t="str">
            <v>LT7(A) - Temporary Supply (28 days &amp; above renewal)</v>
          </cell>
          <cell r="G2335" t="str">
            <v>LONG DISS</v>
          </cell>
          <cell r="H2335">
            <v>8</v>
          </cell>
          <cell r="I2335" t="str">
            <v>BABU RAMA</v>
          </cell>
          <cell r="J2335" t="str">
            <v>S/O RAMEGOWDA,CHIKKABASAVANAHALLI</v>
          </cell>
          <cell r="K2335" t="str">
            <v>CHIKKABASAVANAHALLI</v>
          </cell>
          <cell r="L2335">
            <v>1</v>
          </cell>
        </row>
        <row r="2336">
          <cell r="E2336" t="str">
            <v>GCTP1716</v>
          </cell>
          <cell r="F2336" t="str">
            <v>LT7(A) - Temporary Supply (28 days &amp; above renewal)</v>
          </cell>
          <cell r="G2336" t="str">
            <v>LONG DISS</v>
          </cell>
          <cell r="H2336">
            <v>10</v>
          </cell>
          <cell r="I2336" t="str">
            <v>PUTTARAJU</v>
          </cell>
          <cell r="J2336" t="str">
            <v>S/O LATE GIDDEGOWDA,K HOSAKOPPALU</v>
          </cell>
          <cell r="K2336" t="str">
            <v>K HOSA KOPPALU BHKL</v>
          </cell>
          <cell r="L2336">
            <v>2</v>
          </cell>
        </row>
        <row r="2337">
          <cell r="E2337" t="str">
            <v>GCTP1719</v>
          </cell>
          <cell r="F2337" t="str">
            <v>LT7(A) - Temporary Supply (28 days &amp; above renewal)</v>
          </cell>
          <cell r="G2337" t="str">
            <v>LONG DISS</v>
          </cell>
          <cell r="H2337">
            <v>4</v>
          </cell>
          <cell r="I2337" t="str">
            <v>SURESH</v>
          </cell>
          <cell r="J2337" t="str">
            <v>S/O RANGEGOWDA,M HOSAKOPPALU</v>
          </cell>
          <cell r="K2337" t="str">
            <v>M HOSA KOPPALU BHKL</v>
          </cell>
          <cell r="L2337">
            <v>1</v>
          </cell>
        </row>
        <row r="2338">
          <cell r="E2338" t="str">
            <v>MHTP121</v>
          </cell>
          <cell r="F2338" t="str">
            <v>LT7(A) - Temporary Supply (28 days &amp; above renewal)</v>
          </cell>
          <cell r="G2338" t="str">
            <v>LONG DISS</v>
          </cell>
          <cell r="H2338">
            <v>3</v>
          </cell>
          <cell r="I2338" t="str">
            <v>THRISULEGOWDA</v>
          </cell>
          <cell r="J2338" t="str">
            <v>S/O LATE KALEGOWDA,DODDAMALLENAHALLI</v>
          </cell>
          <cell r="K2338" t="str">
            <v>DODDAMALLENAHALLI</v>
          </cell>
          <cell r="L2338">
            <v>1</v>
          </cell>
        </row>
        <row r="2339">
          <cell r="E2339" t="str">
            <v>GCTP1723</v>
          </cell>
          <cell r="F2339" t="str">
            <v>LT7(A) - Temporary Supply (28 days &amp; above renewal)</v>
          </cell>
          <cell r="G2339" t="str">
            <v>LONG DISS</v>
          </cell>
          <cell r="H2339">
            <v>8</v>
          </cell>
          <cell r="I2339" t="str">
            <v>NINGAMMA</v>
          </cell>
          <cell r="J2339" t="str">
            <v>W/O CHIKKAEGOWDA,CHANNAPATTANA</v>
          </cell>
          <cell r="K2339" t="str">
            <v>CHANNAPATTANA</v>
          </cell>
          <cell r="L2339">
            <v>2</v>
          </cell>
        </row>
        <row r="2340">
          <cell r="E2340" t="str">
            <v>GCTP1720</v>
          </cell>
          <cell r="F2340" t="str">
            <v>LT7(A) - Temporary Supply (28 days &amp; above renewal)</v>
          </cell>
          <cell r="G2340" t="str">
            <v>LONG DISS</v>
          </cell>
          <cell r="H2340">
            <v>4</v>
          </cell>
          <cell r="I2340" t="str">
            <v>KANTHARAJU B B</v>
          </cell>
          <cell r="J2340" t="str">
            <v>S/O BORALINGEGOWDA,M HOSAKOPPALU</v>
          </cell>
          <cell r="K2340" t="str">
            <v>M HOSA KOPPALU BHKL</v>
          </cell>
          <cell r="L2340">
            <v>2</v>
          </cell>
        </row>
        <row r="2341">
          <cell r="E2341" t="str">
            <v>HNTP1725</v>
          </cell>
          <cell r="F2341" t="str">
            <v>LT7(A) - Temporary Supply (28 days &amp; above renewal)</v>
          </cell>
          <cell r="G2341" t="str">
            <v>LONG DISS</v>
          </cell>
          <cell r="H2341">
            <v>10</v>
          </cell>
          <cell r="I2341" t="str">
            <v>ROOPA URF PRABHA</v>
          </cell>
          <cell r="J2341" t="str">
            <v>W/O REVANNA,HANUMANTHAPURA</v>
          </cell>
          <cell r="K2341" t="str">
            <v>HANUMANTHA PURA HNL</v>
          </cell>
          <cell r="L2341">
            <v>1</v>
          </cell>
        </row>
        <row r="2342">
          <cell r="E2342" t="str">
            <v>MHTP122</v>
          </cell>
          <cell r="F2342" t="str">
            <v>LT7(A) - Temporary Supply (28 days &amp; above renewal)</v>
          </cell>
          <cell r="G2342" t="str">
            <v>LONG DISS</v>
          </cell>
          <cell r="H2342">
            <v>9</v>
          </cell>
          <cell r="I2342" t="str">
            <v xml:space="preserve">KUMARA </v>
          </cell>
          <cell r="J2342" t="str">
            <v>S/O ANNAPPASHETTI,KANCHANAHALLI</v>
          </cell>
          <cell r="K2342" t="str">
            <v>KANCHANAHALLI</v>
          </cell>
          <cell r="L2342">
            <v>1</v>
          </cell>
        </row>
        <row r="2343">
          <cell r="E2343" t="str">
            <v>MHTP124</v>
          </cell>
          <cell r="F2343" t="str">
            <v>LT7(A) - Temporary Supply (28 days &amp; above renewal)</v>
          </cell>
          <cell r="G2343" t="str">
            <v>LONG DISS</v>
          </cell>
          <cell r="H2343">
            <v>9</v>
          </cell>
          <cell r="I2343" t="str">
            <v>VIJIGOWDA</v>
          </cell>
          <cell r="J2343" t="str">
            <v>S/O THIMMEGOWDA,KANCHANAHALLI</v>
          </cell>
          <cell r="K2343" t="str">
            <v>KANCHANAHALLI</v>
          </cell>
          <cell r="L2343">
            <v>3</v>
          </cell>
        </row>
        <row r="2344">
          <cell r="E2344" t="str">
            <v>MHTP127</v>
          </cell>
          <cell r="F2344" t="str">
            <v>LT7(A) - Temporary Supply (28 days &amp; above renewal)</v>
          </cell>
          <cell r="G2344" t="str">
            <v>LONG DISS</v>
          </cell>
          <cell r="H2344">
            <v>3</v>
          </cell>
          <cell r="I2344" t="str">
            <v>H D PRAKASH</v>
          </cell>
          <cell r="J2344" t="str">
            <v>S/O DYAVANNA,MOSALEHOSALLI</v>
          </cell>
          <cell r="K2344" t="str">
            <v>MOSALEHOSALLI</v>
          </cell>
          <cell r="L2344">
            <v>2</v>
          </cell>
        </row>
        <row r="2345">
          <cell r="E2345" t="str">
            <v>GRTP102</v>
          </cell>
          <cell r="F2345" t="str">
            <v>LT7(A) - Temporary Supply (28 days &amp; above renewal)</v>
          </cell>
          <cell r="G2345" t="str">
            <v>LONG DISS</v>
          </cell>
          <cell r="H2345">
            <v>9</v>
          </cell>
          <cell r="I2345" t="str">
            <v>ROHINI</v>
          </cell>
          <cell r="J2345" t="str">
            <v>W/O A M RAJAGOPALA,GORUR</v>
          </cell>
          <cell r="K2345" t="str">
            <v>GORUR</v>
          </cell>
          <cell r="L2345">
            <v>1</v>
          </cell>
        </row>
        <row r="2346">
          <cell r="E2346" t="str">
            <v>GLTP297</v>
          </cell>
          <cell r="F2346" t="str">
            <v>LT7(A) - Temporary Supply (28 days &amp; above renewal)</v>
          </cell>
          <cell r="G2346" t="str">
            <v>LONG DISS</v>
          </cell>
          <cell r="H2346">
            <v>5</v>
          </cell>
          <cell r="I2346" t="str">
            <v>PARAMESHA M G</v>
          </cell>
          <cell r="J2346" t="str">
            <v>S/O GURUVEGOWDA,MANACHANAHALLI</v>
          </cell>
          <cell r="K2346" t="str">
            <v>BASAVESHWARA NAGAR</v>
          </cell>
          <cell r="L2346">
            <v>2</v>
          </cell>
        </row>
        <row r="2347">
          <cell r="E2347" t="str">
            <v>GLTP300</v>
          </cell>
          <cell r="F2347" t="str">
            <v>LT7(A) - Temporary Supply (28 days &amp; above renewal)</v>
          </cell>
          <cell r="G2347" t="str">
            <v>LONG DISS</v>
          </cell>
          <cell r="H2347">
            <v>8</v>
          </cell>
          <cell r="I2347" t="str">
            <v>H L SURESH</v>
          </cell>
          <cell r="J2347" t="str">
            <v>S/O C B LINGARAJU,MANACHANAHALLI</v>
          </cell>
          <cell r="K2347" t="str">
            <v>MANACHANAHALLI</v>
          </cell>
          <cell r="L2347">
            <v>1</v>
          </cell>
        </row>
        <row r="2348">
          <cell r="E2348" t="str">
            <v>GCTP1726</v>
          </cell>
          <cell r="F2348" t="str">
            <v>LT7(A) - Temporary Supply (28 days &amp; above renewal)</v>
          </cell>
          <cell r="G2348" t="str">
            <v>LONG DISS</v>
          </cell>
          <cell r="H2348">
            <v>8</v>
          </cell>
          <cell r="I2348" t="str">
            <v>K C CHANDRSHEKARAPPA</v>
          </cell>
          <cell r="J2348" t="str">
            <v>S/O LATE CHANNAKESHAVAPPA,SANKLAPURA</v>
          </cell>
          <cell r="K2348" t="str">
            <v>SANKLAPURA</v>
          </cell>
          <cell r="L2348">
            <v>1</v>
          </cell>
        </row>
        <row r="2349">
          <cell r="E2349" t="str">
            <v>HVTP1727</v>
          </cell>
          <cell r="F2349" t="str">
            <v>LT7(A) - Temporary Supply (28 days &amp; above renewal)</v>
          </cell>
          <cell r="G2349" t="str">
            <v>LONG DISS</v>
          </cell>
          <cell r="H2349">
            <v>12</v>
          </cell>
          <cell r="I2349" t="str">
            <v xml:space="preserve">ASHA </v>
          </cell>
          <cell r="J2349" t="str">
            <v>W/O RANGASWAMY,HALUVAGILU</v>
          </cell>
          <cell r="K2349" t="str">
            <v>HALUVAGILU HVL</v>
          </cell>
          <cell r="L2349">
            <v>1</v>
          </cell>
        </row>
        <row r="2350">
          <cell r="E2350" t="str">
            <v>GCTP1729</v>
          </cell>
          <cell r="F2350" t="str">
            <v>LT7(A) - Temporary Supply (28 days &amp; above renewal)</v>
          </cell>
          <cell r="G2350" t="str">
            <v>LONG DISS</v>
          </cell>
          <cell r="H2350">
            <v>8</v>
          </cell>
          <cell r="I2350" t="str">
            <v>R ANANDA</v>
          </cell>
          <cell r="J2350" t="str">
            <v>S/O H A RAJEGOWDA,BOMMANAYAKANAHALLI</v>
          </cell>
          <cell r="K2350" t="str">
            <v>BOMMANAYAKANA HALLI BHKL</v>
          </cell>
          <cell r="L2350">
            <v>2</v>
          </cell>
        </row>
        <row r="2351">
          <cell r="E2351" t="str">
            <v>GCTP1730</v>
          </cell>
          <cell r="F2351" t="str">
            <v>LT7(A) - Temporary Supply (28 days &amp; above renewal)</v>
          </cell>
          <cell r="G2351" t="str">
            <v>LONG DISS</v>
          </cell>
          <cell r="H2351">
            <v>4</v>
          </cell>
          <cell r="I2351" t="str">
            <v xml:space="preserve">H D SUDEEP </v>
          </cell>
          <cell r="J2351" t="str">
            <v>S/O DHARMAPPA,DEVAMMA BADAVANE, CHANNAPATTANA</v>
          </cell>
          <cell r="K2351" t="str">
            <v>DEVAMMA LAYOUT, CHANNAPATTANA</v>
          </cell>
          <cell r="L2351">
            <v>2</v>
          </cell>
        </row>
        <row r="2352">
          <cell r="E2352" t="str">
            <v>GLTP303</v>
          </cell>
          <cell r="F2352" t="str">
            <v>LT7(A) - Temporary Supply (28 days &amp; above renewal)</v>
          </cell>
          <cell r="G2352" t="str">
            <v>LONG DISS</v>
          </cell>
          <cell r="H2352">
            <v>8</v>
          </cell>
          <cell r="I2352" t="str">
            <v>NAGARAJU K S</v>
          </cell>
          <cell r="J2352" t="str">
            <v>S/O SHANKARASHETTY,B V MURTHY LAYOUT, MANACHANAHALLI</v>
          </cell>
          <cell r="K2352" t="str">
            <v>MANICHANA HALLI MNL</v>
          </cell>
          <cell r="L2352">
            <v>1</v>
          </cell>
        </row>
        <row r="2353">
          <cell r="E2353" t="str">
            <v>GLTP302</v>
          </cell>
          <cell r="F2353" t="str">
            <v>LT7(A) - Temporary Supply (28 days &amp; above renewal)</v>
          </cell>
          <cell r="G2353" t="str">
            <v>LONG DISS</v>
          </cell>
          <cell r="H2353">
            <v>5</v>
          </cell>
          <cell r="I2353" t="str">
            <v>RAJEGOWDA</v>
          </cell>
          <cell r="J2353" t="str">
            <v>S/O LATE BASAVEGOWDA,BASAVESHWARA NAGARA, MANACHANAHALLI</v>
          </cell>
          <cell r="K2353" t="str">
            <v>BASAVESHWARA NAGARA</v>
          </cell>
          <cell r="L2353">
            <v>1</v>
          </cell>
        </row>
        <row r="2354">
          <cell r="E2354" t="str">
            <v>GCTP1731</v>
          </cell>
          <cell r="F2354" t="str">
            <v>LT7(A) - Temporary Supply (28 days &amp; above renewal)</v>
          </cell>
          <cell r="G2354" t="str">
            <v>LONG DISS</v>
          </cell>
          <cell r="H2354">
            <v>8</v>
          </cell>
          <cell r="I2354" t="str">
            <v>H S SUDHA</v>
          </cell>
          <cell r="J2354" t="str">
            <v>VIDYA SOUDHA PUBLIC SCHOOL,KIADB, INDUSTRIAL AREA</v>
          </cell>
          <cell r="K2354" t="str">
            <v>PLOT NO-563, KIADB, HASSAN</v>
          </cell>
          <cell r="L2354">
            <v>5</v>
          </cell>
        </row>
        <row r="2355">
          <cell r="E2355" t="str">
            <v>GCTP1736</v>
          </cell>
          <cell r="F2355" t="str">
            <v>LT7(A) - Temporary Supply (28 days &amp; above renewal)</v>
          </cell>
          <cell r="G2355" t="str">
            <v>LONG DISS</v>
          </cell>
          <cell r="H2355">
            <v>4</v>
          </cell>
          <cell r="I2355" t="str">
            <v>MADHU</v>
          </cell>
          <cell r="J2355" t="str">
            <v>S/O THIMMEGOWDA,M HOSAKOPPALU</v>
          </cell>
          <cell r="K2355" t="str">
            <v>M HOSA KOPPALU BHKL</v>
          </cell>
          <cell r="L2355">
            <v>3</v>
          </cell>
        </row>
        <row r="2356">
          <cell r="E2356" t="str">
            <v>GCTP1740</v>
          </cell>
          <cell r="F2356" t="str">
            <v>LT7(A) - Temporary Supply (28 days &amp; above renewal)</v>
          </cell>
          <cell r="G2356" t="str">
            <v>LONG DISS</v>
          </cell>
          <cell r="H2356">
            <v>9</v>
          </cell>
          <cell r="I2356" t="str">
            <v>LAKSHMAMMA</v>
          </cell>
          <cell r="J2356" t="str">
            <v>W/O LAKSHMANACHAR,CHANNAPATTANA</v>
          </cell>
          <cell r="K2356" t="str">
            <v>CHANNAPATTANA</v>
          </cell>
          <cell r="L2356">
            <v>1</v>
          </cell>
        </row>
        <row r="2357">
          <cell r="E2357" t="str">
            <v>GCTP1741</v>
          </cell>
          <cell r="F2357" t="str">
            <v>LT7(A) - Temporary Supply (28 days &amp; above renewal)</v>
          </cell>
          <cell r="G2357" t="str">
            <v>LONG DISS</v>
          </cell>
          <cell r="H2357">
            <v>4</v>
          </cell>
          <cell r="I2357" t="str">
            <v>A H MADHUSOODHANA</v>
          </cell>
          <cell r="J2357" t="str">
            <v>S/O A HONNEGOWDA,BOMMANAYAKANAHALLI</v>
          </cell>
          <cell r="K2357" t="str">
            <v>BOMMANAYAKANAHALLI</v>
          </cell>
          <cell r="L2357">
            <v>1</v>
          </cell>
        </row>
        <row r="2358">
          <cell r="E2358" t="str">
            <v>GCTP1742</v>
          </cell>
          <cell r="F2358" t="str">
            <v>LT7(A) - Temporary Supply (28 days &amp; above renewal)</v>
          </cell>
          <cell r="G2358" t="str">
            <v>LONG DISS</v>
          </cell>
          <cell r="H2358">
            <v>8</v>
          </cell>
          <cell r="I2358" t="str">
            <v>T G CHANDRA</v>
          </cell>
          <cell r="J2358" t="str">
            <v>S/O GOVINDAPPA,BITTAGOWDANAHALLI, HASSAN</v>
          </cell>
          <cell r="K2358" t="str">
            <v>BITTAGOWDANAHALLI,</v>
          </cell>
          <cell r="L2358">
            <v>1</v>
          </cell>
        </row>
        <row r="2359">
          <cell r="E2359" t="str">
            <v>KKGTP1746</v>
          </cell>
          <cell r="F2359" t="str">
            <v>LT7(A) - Temporary Supply (28 days &amp; above renewal)</v>
          </cell>
          <cell r="G2359" t="str">
            <v>LONG DISS</v>
          </cell>
          <cell r="H2359">
            <v>8</v>
          </cell>
          <cell r="I2359" t="str">
            <v>SHASHIKALA</v>
          </cell>
          <cell r="J2359" t="str">
            <v>W/O RAMEGOWDA,SANKLAPURA</v>
          </cell>
          <cell r="K2359" t="str">
            <v>SANKALAPURA SANL</v>
          </cell>
          <cell r="L2359">
            <v>2</v>
          </cell>
        </row>
        <row r="2360">
          <cell r="E2360" t="str">
            <v>GCTP1747</v>
          </cell>
          <cell r="F2360" t="str">
            <v>LT7(A) - Temporary Supply (28 days &amp; above renewal)</v>
          </cell>
          <cell r="G2360" t="str">
            <v>LONG DISS</v>
          </cell>
          <cell r="H2360">
            <v>4</v>
          </cell>
          <cell r="I2360" t="str">
            <v>RANGASWAMY  K N</v>
          </cell>
          <cell r="J2360" t="str">
            <v>S/O NANJUNDEGOWDA K A,CHANNAPATTANA, K HOSAKOPPALU</v>
          </cell>
          <cell r="K2360" t="str">
            <v>K HOSA KOPPALU BHKL</v>
          </cell>
          <cell r="L2360">
            <v>2</v>
          </cell>
        </row>
        <row r="2361">
          <cell r="E2361" t="str">
            <v>GCTP1750</v>
          </cell>
          <cell r="F2361" t="str">
            <v>LT7(A) - Temporary Supply (28 days &amp; above renewal)</v>
          </cell>
          <cell r="G2361" t="str">
            <v>LONG DISS</v>
          </cell>
          <cell r="H2361">
            <v>10</v>
          </cell>
          <cell r="I2361" t="str">
            <v>GHOUSIYA BHJNU</v>
          </cell>
          <cell r="J2361" t="str">
            <v>W/O MOHAMMAD RAFEEQ,BITTAGOWDANAHALLI</v>
          </cell>
          <cell r="K2361" t="str">
            <v>BITTAGOWDANAHALLI</v>
          </cell>
          <cell r="L2361">
            <v>2</v>
          </cell>
        </row>
        <row r="2362">
          <cell r="E2362" t="str">
            <v>GCTP1735</v>
          </cell>
          <cell r="F2362" t="str">
            <v>LT7(A) - Temporary Supply (28 days &amp; above renewal)</v>
          </cell>
          <cell r="G2362" t="str">
            <v>LONG DISS</v>
          </cell>
          <cell r="H2362">
            <v>8</v>
          </cell>
          <cell r="I2362" t="str">
            <v>DEVARAJU URF PUTTARAJU</v>
          </cell>
          <cell r="J2362" t="str">
            <v>S/O THIMMEGOWDA,BITTAGOWDANAHALLI</v>
          </cell>
          <cell r="K2362" t="str">
            <v>CHANNAPATTANA</v>
          </cell>
          <cell r="L2362">
            <v>2</v>
          </cell>
        </row>
        <row r="2363">
          <cell r="E2363" t="str">
            <v>GCTP1734</v>
          </cell>
          <cell r="F2363" t="str">
            <v>LT7(A) - Temporary Supply (28 days &amp; above renewal)</v>
          </cell>
          <cell r="G2363" t="str">
            <v>LONG DISS</v>
          </cell>
          <cell r="H2363">
            <v>3</v>
          </cell>
          <cell r="I2363" t="str">
            <v>LAKSHMI</v>
          </cell>
          <cell r="J2363" t="str">
            <v>W/O RANGEGOWDA,H D DEVEGOWDA NAGARA</v>
          </cell>
          <cell r="K2363" t="str">
            <v>DEVEGOWDANA NAGARA DVGL</v>
          </cell>
          <cell r="L2363">
            <v>2</v>
          </cell>
        </row>
        <row r="2364">
          <cell r="E2364" t="str">
            <v>HNTP1748</v>
          </cell>
          <cell r="F2364" t="str">
            <v>LT7(A) - Temporary Supply (28 days &amp; above renewal)</v>
          </cell>
          <cell r="G2364" t="str">
            <v>LONG DISS</v>
          </cell>
          <cell r="H2364">
            <v>10</v>
          </cell>
          <cell r="I2364" t="str">
            <v>C G AKSHATHA</v>
          </cell>
          <cell r="J2364" t="str">
            <v>W/O PARAMESHA,HANUMANTHAPURA</v>
          </cell>
          <cell r="K2364" t="str">
            <v>HANUMANTHA PURA HNL</v>
          </cell>
          <cell r="L2364">
            <v>2</v>
          </cell>
        </row>
        <row r="2365">
          <cell r="E2365" t="str">
            <v>GLTP304</v>
          </cell>
          <cell r="F2365" t="str">
            <v>LT7(A) - Temporary Supply (28 days &amp; above renewal)</v>
          </cell>
          <cell r="G2365" t="str">
            <v>LONG DISS</v>
          </cell>
          <cell r="H2365">
            <v>5</v>
          </cell>
          <cell r="I2365" t="str">
            <v>DEVAKI</v>
          </cell>
          <cell r="J2365" t="str">
            <v>W/O SATYANARAYANA,MANACHANAHALLI</v>
          </cell>
          <cell r="K2365" t="str">
            <v>handinakere,hsn</v>
          </cell>
          <cell r="L2365">
            <v>1</v>
          </cell>
        </row>
        <row r="2366">
          <cell r="E2366" t="str">
            <v>KNTP1752</v>
          </cell>
          <cell r="F2366" t="str">
            <v>LT7(A) - Temporary Supply (28 days &amp; above renewal)</v>
          </cell>
          <cell r="G2366" t="str">
            <v>LONG DISS</v>
          </cell>
          <cell r="H2366">
            <v>3</v>
          </cell>
          <cell r="I2366" t="str">
            <v>JAYALAKSHMI</v>
          </cell>
          <cell r="J2366" t="str">
            <v>W/O KENGASHETTI,KANDALI</v>
          </cell>
          <cell r="K2366" t="str">
            <v>KANDALI KNL</v>
          </cell>
          <cell r="L2366">
            <v>1</v>
          </cell>
        </row>
        <row r="2367">
          <cell r="E2367" t="str">
            <v>GRTP104</v>
          </cell>
          <cell r="F2367" t="str">
            <v>LT7(A) - Temporary Supply (28 days &amp; above renewal)</v>
          </cell>
          <cell r="G2367" t="str">
            <v>LONG DISS</v>
          </cell>
          <cell r="H2367">
            <v>15</v>
          </cell>
          <cell r="I2367" t="str">
            <v>SHIVANNA</v>
          </cell>
          <cell r="J2367" t="str">
            <v>S/O MUDLIGOWDA,ANKAPURA</v>
          </cell>
          <cell r="K2367" t="str">
            <v>ANKAPURA</v>
          </cell>
          <cell r="L2367">
            <v>1</v>
          </cell>
        </row>
        <row r="2368">
          <cell r="E2368" t="str">
            <v>GCTP1753</v>
          </cell>
          <cell r="F2368" t="str">
            <v>LT7(A) - Temporary Supply (28 days &amp; above renewal)</v>
          </cell>
          <cell r="G2368" t="str">
            <v>LONG DISS</v>
          </cell>
          <cell r="H2368">
            <v>4</v>
          </cell>
          <cell r="I2368" t="str">
            <v>H C SHIVAPRAKASH</v>
          </cell>
          <cell r="J2368" t="str">
            <v>S/O H N SHIVALINGAPPA,BOMMANAYAKANAHALLI</v>
          </cell>
          <cell r="K2368" t="str">
            <v>BOMMANAYAKANAHALLI</v>
          </cell>
          <cell r="L2368">
            <v>1</v>
          </cell>
        </row>
        <row r="2369">
          <cell r="E2369" t="str">
            <v>GCTP1754</v>
          </cell>
          <cell r="F2369" t="str">
            <v>LT7(A) - Temporary Supply (28 days &amp; above renewal)</v>
          </cell>
          <cell r="G2369" t="str">
            <v>LONG DISS</v>
          </cell>
          <cell r="H2369">
            <v>6</v>
          </cell>
          <cell r="I2369" t="str">
            <v>SONIYA V</v>
          </cell>
          <cell r="J2369" t="str">
            <v>D/O VENKATESH,KIADB, HASSAN</v>
          </cell>
          <cell r="K2369" t="str">
            <v>KIADB, HASSAN</v>
          </cell>
          <cell r="L2369">
            <v>3</v>
          </cell>
        </row>
        <row r="2370">
          <cell r="E2370" t="str">
            <v>GCTP1756</v>
          </cell>
          <cell r="F2370" t="str">
            <v>LT7(A) - Temporary Supply (28 days &amp; above renewal)</v>
          </cell>
          <cell r="G2370" t="str">
            <v>LONG DISS</v>
          </cell>
          <cell r="H2370">
            <v>8</v>
          </cell>
          <cell r="I2370" t="str">
            <v>SHIVANNA</v>
          </cell>
          <cell r="J2370" t="str">
            <v>S/O CHUNCHANAGIRIGOWDA,CHANNAPATTANA</v>
          </cell>
          <cell r="K2370" t="str">
            <v>CHANNAPATTANA</v>
          </cell>
          <cell r="L2370">
            <v>1</v>
          </cell>
        </row>
        <row r="2371">
          <cell r="E2371" t="str">
            <v>KNTP1757</v>
          </cell>
          <cell r="F2371" t="str">
            <v>LT7(A) - Temporary Supply (28 days &amp; above renewal)</v>
          </cell>
          <cell r="G2371" t="str">
            <v>LONG DISS</v>
          </cell>
          <cell r="H2371">
            <v>3</v>
          </cell>
          <cell r="I2371" t="str">
            <v>LOKESH</v>
          </cell>
          <cell r="J2371" t="str">
            <v>S/O KRISHNEGOWDA,KANDALI</v>
          </cell>
          <cell r="K2371" t="str">
            <v>KANDALI KNL</v>
          </cell>
          <cell r="L2371">
            <v>1</v>
          </cell>
        </row>
        <row r="2372">
          <cell r="E2372" t="str">
            <v>GCTP1761</v>
          </cell>
          <cell r="F2372" t="str">
            <v>LT7(A) - Temporary Supply (28 days &amp; above renewal)</v>
          </cell>
          <cell r="G2372" t="str">
            <v>LONG DISS</v>
          </cell>
          <cell r="H2372">
            <v>8</v>
          </cell>
          <cell r="I2372" t="str">
            <v>SURESH</v>
          </cell>
          <cell r="J2372" t="str">
            <v>S/O LAKKAIAH,CHANNAPATTANA</v>
          </cell>
          <cell r="K2372" t="str">
            <v>CHANNAPATTANA</v>
          </cell>
          <cell r="L2372">
            <v>2</v>
          </cell>
        </row>
        <row r="2373">
          <cell r="E2373" t="str">
            <v>GCTP1762</v>
          </cell>
          <cell r="F2373" t="str">
            <v>LT7(A) - Temporary Supply (28 days &amp; above renewal)</v>
          </cell>
          <cell r="G2373" t="str">
            <v>LONG DISS</v>
          </cell>
          <cell r="H2373">
            <v>5</v>
          </cell>
          <cell r="I2373" t="str">
            <v>M/S RELIANCE JIO INFOCOM LTD</v>
          </cell>
          <cell r="J2373" t="str">
            <v>JODITHATTEKERE, ,HASSAN</v>
          </cell>
          <cell r="K2373" t="str">
            <v xml:space="preserve">JODITHATTEKERE, </v>
          </cell>
          <cell r="L2373">
            <v>5</v>
          </cell>
        </row>
        <row r="2374">
          <cell r="E2374" t="str">
            <v>GCTP1763</v>
          </cell>
          <cell r="F2374" t="str">
            <v>LT7(A) - Temporary Supply (28 days &amp; above renewal)</v>
          </cell>
          <cell r="G2374" t="str">
            <v>LONG DISS</v>
          </cell>
          <cell r="H2374">
            <v>9</v>
          </cell>
          <cell r="I2374" t="str">
            <v>V T MOHAN</v>
          </cell>
          <cell r="J2374" t="str">
            <v>S/O THIMMACHAR,DYAVAMMA BADAVANE, CHANNAPATTANA</v>
          </cell>
          <cell r="K2374" t="str">
            <v>DYAVAMMA BADAVANE</v>
          </cell>
          <cell r="L2374">
            <v>2</v>
          </cell>
        </row>
        <row r="2375">
          <cell r="E2375" t="str">
            <v>HNTP1765</v>
          </cell>
          <cell r="F2375" t="str">
            <v>LT7(A) - Temporary Supply (28 days &amp; above renewal)</v>
          </cell>
          <cell r="G2375" t="str">
            <v>LONG DISS</v>
          </cell>
          <cell r="H2375">
            <v>16</v>
          </cell>
          <cell r="I2375" t="str">
            <v>SHANKARESHA</v>
          </cell>
          <cell r="J2375" t="str">
            <v>S/O LATE EREGOWDA,HANUMANTHAPURA</v>
          </cell>
          <cell r="K2375" t="str">
            <v>HANUMANTHA PURA HNL</v>
          </cell>
          <cell r="L2375">
            <v>1</v>
          </cell>
        </row>
        <row r="2376">
          <cell r="E2376" t="str">
            <v>GCTP1767</v>
          </cell>
          <cell r="F2376" t="str">
            <v>LT7(A) - Temporary Supply (28 days &amp; above renewal)</v>
          </cell>
          <cell r="G2376" t="str">
            <v>LONG DISS</v>
          </cell>
          <cell r="H2376">
            <v>5</v>
          </cell>
          <cell r="I2376" t="str">
            <v>K T RAMEGOWDA</v>
          </cell>
          <cell r="J2376" t="str">
            <v>S/O THIMMEGOWDA,K HOSAKOPPALU</v>
          </cell>
          <cell r="K2376" t="str">
            <v>K HOSAKOPPALU</v>
          </cell>
          <cell r="L2376">
            <v>2</v>
          </cell>
        </row>
        <row r="2377">
          <cell r="E2377" t="str">
            <v>KNTP1768</v>
          </cell>
          <cell r="F2377" t="str">
            <v>LT7(A) - Temporary Supply (28 days &amp; above renewal)</v>
          </cell>
          <cell r="G2377" t="str">
            <v>LONG DISS</v>
          </cell>
          <cell r="H2377">
            <v>15</v>
          </cell>
          <cell r="I2377" t="str">
            <v>SUBRAMANYA</v>
          </cell>
          <cell r="J2377" t="str">
            <v>S/O VENKATEGOWDA,ANACHIHALLI</v>
          </cell>
          <cell r="K2377" t="str">
            <v>ANACHIHALLI</v>
          </cell>
          <cell r="L2377">
            <v>1</v>
          </cell>
        </row>
        <row r="2378">
          <cell r="E2378" t="str">
            <v>HVTP1769</v>
          </cell>
          <cell r="F2378" t="str">
            <v>LT7(A) - Temporary Supply (28 days &amp; above renewal)</v>
          </cell>
          <cell r="G2378" t="str">
            <v>LONG DISS</v>
          </cell>
          <cell r="H2378">
            <v>20</v>
          </cell>
          <cell r="I2378" t="str">
            <v>J MAHESH</v>
          </cell>
          <cell r="J2378" t="str">
            <v>S/O GURUSWAMI,HALUVAGILU</v>
          </cell>
          <cell r="K2378" t="str">
            <v>MANICHANA HALLI MNL</v>
          </cell>
          <cell r="L2378">
            <v>2</v>
          </cell>
        </row>
        <row r="2379">
          <cell r="E2379" t="str">
            <v>GCTP1770</v>
          </cell>
          <cell r="F2379" t="str">
            <v>LT7(A) - Temporary Supply (28 days &amp; above renewal)</v>
          </cell>
          <cell r="G2379" t="str">
            <v>LONG DISS</v>
          </cell>
          <cell r="H2379">
            <v>20</v>
          </cell>
          <cell r="I2379" t="str">
            <v>KAVYA U S</v>
          </cell>
          <cell r="J2379" t="str">
            <v>W/O SOMASHEKAR,BITTAGOWDANAHALLI</v>
          </cell>
          <cell r="K2379" t="str">
            <v>BITTGOWDANAHALLI</v>
          </cell>
          <cell r="L2379">
            <v>2</v>
          </cell>
        </row>
        <row r="2380">
          <cell r="E2380" t="str">
            <v>KNTP1771</v>
          </cell>
          <cell r="F2380" t="str">
            <v>LT7(A) - Temporary Supply (28 days &amp; above renewal)</v>
          </cell>
          <cell r="G2380" t="str">
            <v>LONG DISS</v>
          </cell>
          <cell r="H2380">
            <v>3</v>
          </cell>
          <cell r="I2380" t="str">
            <v>NAGENDRA</v>
          </cell>
          <cell r="J2380" t="str">
            <v>S/O B DASEGOWDA,ECHALAHALLI, KANDALI</v>
          </cell>
          <cell r="K2380" t="str">
            <v>ECHALA HALLI KANDALI</v>
          </cell>
          <cell r="L2380">
            <v>1</v>
          </cell>
        </row>
        <row r="2381">
          <cell r="E2381" t="str">
            <v>GCTP1773</v>
          </cell>
          <cell r="F2381" t="str">
            <v>LT7(A) - Temporary Supply (28 days &amp; above renewal)</v>
          </cell>
          <cell r="G2381" t="str">
            <v>LONG DISS</v>
          </cell>
          <cell r="H2381">
            <v>4</v>
          </cell>
          <cell r="I2381" t="str">
            <v>YASHASWINI M P</v>
          </cell>
          <cell r="J2381" t="str">
            <v>W/O KIRAN C K,DEVAMMA BADAVANE, CHANNAPATTANA</v>
          </cell>
          <cell r="K2381" t="str">
            <v>DEVAMMA LAYOUT, CHANNAPATAN</v>
          </cell>
          <cell r="L2381">
            <v>2</v>
          </cell>
        </row>
        <row r="2382">
          <cell r="E2382" t="str">
            <v>HVTP1777</v>
          </cell>
          <cell r="F2382" t="str">
            <v>LT7(A) - Temporary Supply (28 days &amp; above renewal)</v>
          </cell>
          <cell r="G2382" t="str">
            <v>LONG DISS</v>
          </cell>
          <cell r="H2382">
            <v>20</v>
          </cell>
          <cell r="I2382" t="str">
            <v>KUMAR</v>
          </cell>
          <cell r="J2382" t="str">
            <v>S/O GIDDEGOWDA,NARIHALLI</v>
          </cell>
          <cell r="K2382" t="str">
            <v>NARIHALLI</v>
          </cell>
          <cell r="L2382">
            <v>1</v>
          </cell>
        </row>
        <row r="2383">
          <cell r="E2383" t="str">
            <v>GCTP1778</v>
          </cell>
          <cell r="F2383" t="str">
            <v>LT7(A) - Temporary Supply (28 days &amp; above renewal)</v>
          </cell>
          <cell r="G2383" t="str">
            <v>LONG DISS</v>
          </cell>
          <cell r="H2383">
            <v>9</v>
          </cell>
          <cell r="I2383" t="str">
            <v>BHASKARA</v>
          </cell>
          <cell r="J2383" t="str">
            <v>S/O IYYANNA,HOSAKOPPALU</v>
          </cell>
          <cell r="K2383" t="str">
            <v>K HOSA KOPPALU BHKL</v>
          </cell>
          <cell r="L2383">
            <v>2</v>
          </cell>
        </row>
        <row r="2384">
          <cell r="E2384" t="str">
            <v>GCTP1781</v>
          </cell>
          <cell r="F2384" t="str">
            <v>LT7(A) - Temporary Supply (28 days &amp; above renewal)</v>
          </cell>
          <cell r="G2384" t="str">
            <v>LONG DISS</v>
          </cell>
          <cell r="H2384">
            <v>3</v>
          </cell>
          <cell r="I2384" t="str">
            <v>DHANALAKSHMI</v>
          </cell>
          <cell r="J2384" t="str">
            <v>W/O LATE LAKSHMEGOWDA,BITTAGOWDANAHALLI</v>
          </cell>
          <cell r="K2384" t="str">
            <v>BITTAGOWDANAHALLI</v>
          </cell>
          <cell r="L2384">
            <v>2</v>
          </cell>
        </row>
        <row r="2385">
          <cell r="E2385" t="str">
            <v>GCTP1782</v>
          </cell>
          <cell r="F2385" t="str">
            <v>LT7(A) - Temporary Supply (28 days &amp; above renewal)</v>
          </cell>
          <cell r="G2385" t="str">
            <v>LONG DISS</v>
          </cell>
          <cell r="H2385">
            <v>8</v>
          </cell>
          <cell r="I2385" t="str">
            <v>C K NANDINI</v>
          </cell>
          <cell r="J2385" t="str">
            <v>W/O H H PRAKASH,CHANNAPATTANA</v>
          </cell>
          <cell r="K2385" t="str">
            <v>CHANNAPATTANA</v>
          </cell>
          <cell r="L2385">
            <v>1</v>
          </cell>
        </row>
        <row r="2386">
          <cell r="E2386" t="str">
            <v>HNTP1783</v>
          </cell>
          <cell r="F2386" t="str">
            <v>LT7(A) - Temporary Supply (28 days &amp; above renewal)</v>
          </cell>
          <cell r="G2386" t="str">
            <v>LONG DISS</v>
          </cell>
          <cell r="H2386">
            <v>9</v>
          </cell>
          <cell r="I2386" t="str">
            <v>GIDDAMMA</v>
          </cell>
          <cell r="J2386" t="str">
            <v>W/O RAMACHANDRA,HANUMANTHAPURA</v>
          </cell>
          <cell r="K2386" t="str">
            <v>HANUMANTHAPURA</v>
          </cell>
          <cell r="L2386">
            <v>2</v>
          </cell>
        </row>
        <row r="2387">
          <cell r="E2387" t="str">
            <v>KNTP1784</v>
          </cell>
          <cell r="F2387" t="str">
            <v>LT7(A) - Temporary Supply (28 days &amp; above renewal)</v>
          </cell>
          <cell r="G2387" t="str">
            <v>LONG DISS</v>
          </cell>
          <cell r="H2387">
            <v>13</v>
          </cell>
          <cell r="I2387" t="str">
            <v>SOORYAKIRANA CHARITABLE TRUST</v>
          </cell>
          <cell r="J2387" t="str">
            <v>PLOT NO 11-P,KIADB, HOLE THIMMANAHALLI</v>
          </cell>
          <cell r="K2387" t="str">
            <v>HOLETIMMANNAHALLI</v>
          </cell>
          <cell r="L2387">
            <v>4</v>
          </cell>
        </row>
        <row r="2388">
          <cell r="E2388" t="str">
            <v>GLTP305</v>
          </cell>
          <cell r="F2388" t="str">
            <v>LT7(A) - Temporary Supply (28 days &amp; above renewal)</v>
          </cell>
          <cell r="G2388" t="str">
            <v>LONG DISS</v>
          </cell>
          <cell r="H2388">
            <v>5</v>
          </cell>
          <cell r="I2388" t="str">
            <v>G K RAMESH</v>
          </cell>
          <cell r="J2388" t="str">
            <v>S/O KALEGOWDA,MANACHANAHALLI, BASAVESHWARA</v>
          </cell>
          <cell r="K2388" t="str">
            <v>MANACHANAHALLI</v>
          </cell>
          <cell r="L2388">
            <v>2</v>
          </cell>
        </row>
        <row r="2389">
          <cell r="E2389" t="str">
            <v>GLTP306</v>
          </cell>
          <cell r="F2389" t="str">
            <v>LT7(A) - Temporary Supply (28 days &amp; above renewal)</v>
          </cell>
          <cell r="G2389" t="str">
            <v>LONG DISS</v>
          </cell>
          <cell r="H2389">
            <v>8</v>
          </cell>
          <cell r="I2389" t="str">
            <v>SURESH</v>
          </cell>
          <cell r="J2389" t="str">
            <v>S/O DASEGOWDA,HOOVINAHALLIKAVALU</v>
          </cell>
          <cell r="K2389" t="str">
            <v>HOOVINAHALLIKAVALU</v>
          </cell>
          <cell r="L2389">
            <v>1</v>
          </cell>
        </row>
        <row r="2390">
          <cell r="E2390" t="str">
            <v>GLTP307</v>
          </cell>
          <cell r="F2390" t="str">
            <v>LT7(A) - Temporary Supply (28 days &amp; above renewal)</v>
          </cell>
          <cell r="G2390" t="str">
            <v>LONG DISS</v>
          </cell>
          <cell r="H2390">
            <v>8</v>
          </cell>
          <cell r="I2390" t="str">
            <v>H G PRAKASH</v>
          </cell>
          <cell r="J2390" t="str">
            <v>S/O RAJEGOWDA,BASAVESHWARA NAGARA, MANACHANAHALLI</v>
          </cell>
          <cell r="K2390" t="str">
            <v>BASAVESHWARA NAGARA</v>
          </cell>
          <cell r="L2390">
            <v>2</v>
          </cell>
        </row>
        <row r="2391">
          <cell r="E2391" t="str">
            <v>GLTP313</v>
          </cell>
          <cell r="F2391" t="str">
            <v>LT7(A) - Temporary Supply (28 days &amp; above renewal)</v>
          </cell>
          <cell r="G2391" t="str">
            <v>LONG DISS</v>
          </cell>
          <cell r="H2391">
            <v>8</v>
          </cell>
          <cell r="I2391" t="str">
            <v>JAGADEESHA</v>
          </cell>
          <cell r="J2391" t="str">
            <v>S/O EREGOWDA,SHANKA</v>
          </cell>
          <cell r="K2391" t="str">
            <v>SHANKADAKOPPALU</v>
          </cell>
          <cell r="L2391">
            <v>1</v>
          </cell>
        </row>
        <row r="2392">
          <cell r="E2392" t="str">
            <v>GCTP1787</v>
          </cell>
          <cell r="F2392" t="str">
            <v>LT7(A) - Temporary Supply (28 days &amp; above renewal)</v>
          </cell>
          <cell r="G2392" t="str">
            <v>LONG DISS</v>
          </cell>
          <cell r="H2392">
            <v>8</v>
          </cell>
          <cell r="I2392" t="str">
            <v>A.R.RATHNAMMA</v>
          </cell>
          <cell r="J2392" t="str">
            <v>W/O BOREGOWDA,NAGATHAVALLY</v>
          </cell>
          <cell r="K2392" t="str">
            <v>NAGATHVALLY</v>
          </cell>
          <cell r="L2392">
            <v>1</v>
          </cell>
        </row>
        <row r="2393">
          <cell r="E2393" t="str">
            <v>GCTP1786</v>
          </cell>
          <cell r="F2393" t="str">
            <v>LT7(A) - Temporary Supply (28 days &amp; above renewal)</v>
          </cell>
          <cell r="G2393" t="str">
            <v>LONG DISS</v>
          </cell>
          <cell r="H2393">
            <v>8</v>
          </cell>
          <cell r="I2393" t="str">
            <v>MOHANAKUMARI</v>
          </cell>
          <cell r="J2393" t="str">
            <v>W/O SHANKARA CHAR,BITTAGOWDANAHALLI, HASSAN</v>
          </cell>
          <cell r="K2393" t="str">
            <v>BITTAGOWDANAHALLI, HASSAN</v>
          </cell>
          <cell r="L2393">
            <v>1</v>
          </cell>
        </row>
        <row r="2394">
          <cell r="E2394" t="str">
            <v>GCTP1788</v>
          </cell>
          <cell r="F2394" t="str">
            <v>LT7(A) - Temporary Supply (28 days &amp; above renewal)</v>
          </cell>
          <cell r="G2394" t="str">
            <v>LONG DISS</v>
          </cell>
          <cell r="H2394">
            <v>8</v>
          </cell>
          <cell r="I2394" t="str">
            <v>LATHA</v>
          </cell>
          <cell r="J2394" t="str">
            <v>W/O GOVINDA,NAGATHAVALLY</v>
          </cell>
          <cell r="K2394" t="str">
            <v>NAGATHVALLY</v>
          </cell>
          <cell r="L2394">
            <v>1</v>
          </cell>
        </row>
        <row r="2395">
          <cell r="E2395" t="str">
            <v>GCTP1789</v>
          </cell>
          <cell r="F2395" t="str">
            <v>LT7(A) - Temporary Supply (28 days &amp; above renewal)</v>
          </cell>
          <cell r="G2395" t="str">
            <v>LONG DISS</v>
          </cell>
          <cell r="H2395">
            <v>8</v>
          </cell>
          <cell r="I2395" t="str">
            <v>D.T.LOKESH</v>
          </cell>
          <cell r="J2395" t="str">
            <v>S/O THIMME GOWDA,CHANNAPATTANA</v>
          </cell>
          <cell r="K2395" t="str">
            <v>CHANNAPATTANA</v>
          </cell>
          <cell r="L2395">
            <v>2</v>
          </cell>
        </row>
        <row r="2396">
          <cell r="E2396" t="str">
            <v>GLTP319</v>
          </cell>
          <cell r="F2396" t="str">
            <v>LT7(A) - Temporary Supply (28 days &amp; above renewal)</v>
          </cell>
          <cell r="G2396" t="str">
            <v>LONG DISS</v>
          </cell>
          <cell r="H2396">
            <v>8</v>
          </cell>
          <cell r="I2396" t="str">
            <v xml:space="preserve">M D PUTTASWAMY </v>
          </cell>
          <cell r="J2396" t="str">
            <v>S/O LATE  DYAVEGOWDA,MANICHANAHALLY HOOVINALLY KAVALU</v>
          </cell>
          <cell r="K2396" t="str">
            <v>MANICHANA HALLI MNL</v>
          </cell>
          <cell r="L2396">
            <v>2</v>
          </cell>
        </row>
        <row r="2397">
          <cell r="E2397" t="str">
            <v>GLTP317</v>
          </cell>
          <cell r="F2397" t="str">
            <v>LT7(A) - Temporary Supply (28 days &amp; above renewal)</v>
          </cell>
          <cell r="G2397" t="str">
            <v>LONG DISS</v>
          </cell>
          <cell r="H2397">
            <v>9</v>
          </cell>
          <cell r="I2397" t="str">
            <v>RAJEGOWDA</v>
          </cell>
          <cell r="J2397" t="str">
            <v>S/O SINGRI GOWDA,UDDUR BYPASS</v>
          </cell>
          <cell r="K2397" t="str">
            <v>UDDURU</v>
          </cell>
          <cell r="L2397">
            <v>1</v>
          </cell>
        </row>
        <row r="2398">
          <cell r="E2398" t="str">
            <v>GCTP1791</v>
          </cell>
          <cell r="F2398" t="str">
            <v>LT7(A) - Temporary Supply (28 days &amp; above renewal)</v>
          </cell>
          <cell r="G2398" t="str">
            <v>LONG DISS</v>
          </cell>
          <cell r="H2398">
            <v>8</v>
          </cell>
          <cell r="I2398" t="str">
            <v>C G MOHANKUMARA</v>
          </cell>
          <cell r="J2398" t="str">
            <v>S/O C A GOWDAIAH,CHANNAPATTANA</v>
          </cell>
          <cell r="K2398" t="str">
            <v>CHANNAPATTANA</v>
          </cell>
          <cell r="L2398">
            <v>1</v>
          </cell>
        </row>
        <row r="2399">
          <cell r="E2399" t="str">
            <v>KKGTP1792</v>
          </cell>
          <cell r="F2399" t="str">
            <v>LT7(A) - Temporary Supply (28 days &amp; above renewal)</v>
          </cell>
          <cell r="G2399" t="str">
            <v>LONG DISS</v>
          </cell>
          <cell r="H2399">
            <v>8</v>
          </cell>
          <cell r="I2399" t="str">
            <v>MAASTHIGOWDA</v>
          </cell>
          <cell r="J2399" t="str">
            <v>S/O THIMMEGOWDA,KOKKANAGATTA</v>
          </cell>
          <cell r="K2399" t="str">
            <v>KOKKANNA GHATTA</v>
          </cell>
          <cell r="L2399">
            <v>2</v>
          </cell>
        </row>
        <row r="2400">
          <cell r="E2400" t="str">
            <v>MHTP130</v>
          </cell>
          <cell r="F2400" t="str">
            <v>LT7(A) - Temporary Supply (28 days &amp; above renewal)</v>
          </cell>
          <cell r="G2400" t="str">
            <v>LONG DISS</v>
          </cell>
          <cell r="H2400">
            <v>9</v>
          </cell>
          <cell r="I2400" t="str">
            <v>C S NIGARAJU</v>
          </cell>
          <cell r="J2400" t="str">
            <v>S/O SOMASHEKARA,KANCHANAHALLY R T NAGARA</v>
          </cell>
          <cell r="K2400" t="str">
            <v>ANCHANAHALLY R T NAGARA</v>
          </cell>
          <cell r="L2400">
            <v>2</v>
          </cell>
        </row>
        <row r="2401">
          <cell r="E2401" t="str">
            <v>GCTP1794</v>
          </cell>
          <cell r="F2401" t="str">
            <v>LT7(A) - Temporary Supply (28 days &amp; above renewal)</v>
          </cell>
          <cell r="G2401" t="str">
            <v>LONG DISS</v>
          </cell>
          <cell r="H2401">
            <v>12</v>
          </cell>
          <cell r="I2401" t="str">
            <v>K B NINGAPPA</v>
          </cell>
          <cell r="J2401" t="str">
            <v>S/O BILIGOWDA,HULLENAHALLY THATTEKERE</v>
          </cell>
          <cell r="K2401" t="str">
            <v>HULLENAHALLY THATTEKERE</v>
          </cell>
          <cell r="L2401">
            <v>2</v>
          </cell>
        </row>
        <row r="2402">
          <cell r="E2402" t="str">
            <v>GCTP1795</v>
          </cell>
          <cell r="F2402" t="str">
            <v>LT7(A) - Temporary Supply (28 days &amp; above renewal)</v>
          </cell>
          <cell r="G2402" t="str">
            <v>LONG DISS</v>
          </cell>
          <cell r="H2402">
            <v>8</v>
          </cell>
          <cell r="I2402" t="str">
            <v>LOLAKSHI</v>
          </cell>
          <cell r="J2402" t="str">
            <v>W/O RANGASWAMY,NAGATHAVALLY</v>
          </cell>
          <cell r="K2402" t="str">
            <v>SIGGEKOPPALU</v>
          </cell>
          <cell r="L2402">
            <v>2</v>
          </cell>
        </row>
        <row r="2403">
          <cell r="E2403" t="str">
            <v>GCTP1806</v>
          </cell>
          <cell r="F2403" t="str">
            <v>LT7(A) - Temporary Supply (28 days &amp; above renewal)</v>
          </cell>
          <cell r="G2403" t="str">
            <v>LONG DISS</v>
          </cell>
          <cell r="H2403">
            <v>8</v>
          </cell>
          <cell r="I2403" t="str">
            <v xml:space="preserve">H B VISHALAKSHI </v>
          </cell>
          <cell r="J2403" t="str">
            <v>W/O D JAYANNA,H D DEVEGOWDA NAGARA GORUR  ROAD</v>
          </cell>
          <cell r="K2403" t="str">
            <v>DEVEGOWDANAHALLY</v>
          </cell>
          <cell r="L2403">
            <v>1</v>
          </cell>
        </row>
        <row r="2404">
          <cell r="E2404" t="str">
            <v>GCTP1807</v>
          </cell>
          <cell r="F2404" t="str">
            <v>LT7(A) - Temporary Supply (28 days &amp; above renewal)</v>
          </cell>
          <cell r="G2404" t="str">
            <v>LONG DISS</v>
          </cell>
          <cell r="H2404">
            <v>5</v>
          </cell>
          <cell r="I2404" t="str">
            <v xml:space="preserve">RAMESHA D M </v>
          </cell>
          <cell r="J2404" t="str">
            <v xml:space="preserve">S/O MUDLAGIRIGOWDA,NAGATHAVALLY </v>
          </cell>
          <cell r="K2404" t="str">
            <v>M HOSA KOPPALU BHKL</v>
          </cell>
          <cell r="L2404">
            <v>1</v>
          </cell>
        </row>
        <row r="2405">
          <cell r="E2405" t="str">
            <v>DMTP1799</v>
          </cell>
          <cell r="F2405" t="str">
            <v>LT7(A) - Temporary Supply (28 days &amp; above renewal)</v>
          </cell>
          <cell r="G2405" t="str">
            <v>LONG DISS</v>
          </cell>
          <cell r="H2405">
            <v>11</v>
          </cell>
          <cell r="I2405" t="str">
            <v xml:space="preserve">RAVIYAMMA </v>
          </cell>
          <cell r="J2405" t="str">
            <v>W/O LATE CHANDRASHEKARA,DODDAMANDIGANAHALLI</v>
          </cell>
          <cell r="K2405" t="str">
            <v>DODDAMANDIGANAHALLI L</v>
          </cell>
          <cell r="L2405">
            <v>1</v>
          </cell>
        </row>
        <row r="2406">
          <cell r="E2406" t="str">
            <v>GCTP1800</v>
          </cell>
          <cell r="F2406" t="str">
            <v>LT7(A) - Temporary Supply (28 days &amp; above renewal)</v>
          </cell>
          <cell r="G2406" t="str">
            <v>LONG DISS</v>
          </cell>
          <cell r="H2406">
            <v>12</v>
          </cell>
          <cell r="I2406" t="str">
            <v xml:space="preserve">HANUMAMMA </v>
          </cell>
          <cell r="J2406" t="str">
            <v>W/O LATE THIMMEGOWDA,BITTAGOWDANAHALLI</v>
          </cell>
          <cell r="K2406" t="str">
            <v>0</v>
          </cell>
          <cell r="L2406">
            <v>2</v>
          </cell>
        </row>
        <row r="2407">
          <cell r="E2407" t="str">
            <v>GCTP1801</v>
          </cell>
          <cell r="F2407" t="str">
            <v>LT7(A) - Temporary Supply (28 days &amp; above renewal)</v>
          </cell>
          <cell r="G2407" t="str">
            <v>LONG DISS</v>
          </cell>
          <cell r="H2407">
            <v>8</v>
          </cell>
          <cell r="I2407" t="str">
            <v xml:space="preserve">VAASU </v>
          </cell>
          <cell r="J2407" t="str">
            <v>S/O LATE BASAVEGOWDA,BOMMANAYAKANAHALLI</v>
          </cell>
          <cell r="K2407" t="str">
            <v>BOMMANAYAKANA HALLI BHKL</v>
          </cell>
          <cell r="L2407">
            <v>1</v>
          </cell>
        </row>
        <row r="2408">
          <cell r="E2408" t="str">
            <v>GCTP1802</v>
          </cell>
          <cell r="F2408" t="str">
            <v>LT7(A) - Temporary Supply (28 days &amp; above renewal)</v>
          </cell>
          <cell r="G2408" t="str">
            <v>LONG DISS</v>
          </cell>
          <cell r="H2408">
            <v>6</v>
          </cell>
          <cell r="I2408" t="str">
            <v>K P DARANENDRA</v>
          </cell>
          <cell r="J2408" t="str">
            <v>S/O T PRAKASHA,HOSAKOPPALU</v>
          </cell>
          <cell r="K2408" t="str">
            <v>M HOSA KOPPALU BHKL</v>
          </cell>
          <cell r="L2408">
            <v>1</v>
          </cell>
        </row>
        <row r="2409">
          <cell r="E2409" t="str">
            <v>GCTP1803</v>
          </cell>
          <cell r="F2409" t="str">
            <v>LT7(A) - Temporary Supply (28 days &amp; above renewal)</v>
          </cell>
          <cell r="G2409" t="str">
            <v>LONG DISS</v>
          </cell>
          <cell r="H2409">
            <v>12</v>
          </cell>
          <cell r="I2409" t="str">
            <v>BASAIAH</v>
          </cell>
          <cell r="J2409" t="str">
            <v>S/O MADAIAH,BITTAGOWDANAHALLI</v>
          </cell>
          <cell r="K2409" t="str">
            <v>BITTAGOWDANAHALLI,</v>
          </cell>
          <cell r="L2409">
            <v>1</v>
          </cell>
        </row>
        <row r="2410">
          <cell r="E2410" t="str">
            <v>HNTP1805</v>
          </cell>
          <cell r="F2410" t="str">
            <v>LT7(A) - Temporary Supply (28 days &amp; above renewal)</v>
          </cell>
          <cell r="G2410" t="str">
            <v>LONG DISS</v>
          </cell>
          <cell r="H2410">
            <v>10</v>
          </cell>
          <cell r="I2410" t="str">
            <v>SATHISHA N D</v>
          </cell>
          <cell r="J2410" t="str">
            <v>S/O DEVAPPA GOWDA,HANUMANTHAPURA</v>
          </cell>
          <cell r="K2410" t="str">
            <v>HANUMANTHA PURA HNL</v>
          </cell>
          <cell r="L2410">
            <v>3</v>
          </cell>
        </row>
        <row r="2411">
          <cell r="E2411" t="str">
            <v>GCTP1810</v>
          </cell>
          <cell r="F2411" t="str">
            <v>LT7(A) - Temporary Supply (28 days &amp; above renewal)</v>
          </cell>
          <cell r="G2411" t="str">
            <v>LONG DISS</v>
          </cell>
          <cell r="H2411">
            <v>8</v>
          </cell>
          <cell r="I2411" t="str">
            <v>VENKATESHA</v>
          </cell>
          <cell r="J2411" t="str">
            <v>S/O SUBBEGOWDA,SINGAPATNA</v>
          </cell>
          <cell r="K2411" t="str">
            <v>SINGAPATTANA</v>
          </cell>
          <cell r="L2411">
            <v>1</v>
          </cell>
        </row>
        <row r="2412">
          <cell r="E2412" t="str">
            <v>GCTP1812</v>
          </cell>
          <cell r="F2412" t="str">
            <v>LT7(A) - Temporary Supply (28 days &amp; above renewal)</v>
          </cell>
          <cell r="G2412" t="str">
            <v>LONG DISS</v>
          </cell>
          <cell r="H2412">
            <v>8</v>
          </cell>
          <cell r="I2412" t="str">
            <v>K HAMSA</v>
          </cell>
          <cell r="J2412" t="str">
            <v>W/O PRAKASH,SAMBRUDDI INDUSTIERS</v>
          </cell>
          <cell r="K2412" t="str">
            <v>CHANNAPATTANA</v>
          </cell>
          <cell r="L2412">
            <v>3</v>
          </cell>
        </row>
        <row r="2413">
          <cell r="E2413" t="str">
            <v>GCTP1814</v>
          </cell>
          <cell r="F2413" t="str">
            <v>LT7(A) - Temporary Supply (28 days &amp; above renewal)</v>
          </cell>
          <cell r="G2413" t="str">
            <v>LONG DISS</v>
          </cell>
          <cell r="H2413">
            <v>6</v>
          </cell>
          <cell r="I2413" t="str">
            <v>BHAGYAMMA</v>
          </cell>
          <cell r="J2413" t="str">
            <v>W/O LATE RANGASWAMY,SANKALAPURA</v>
          </cell>
          <cell r="K2413" t="str">
            <v>SANKALAPURA SANL</v>
          </cell>
          <cell r="L2413">
            <v>1</v>
          </cell>
        </row>
        <row r="2414">
          <cell r="E2414" t="str">
            <v>HNTP1815</v>
          </cell>
          <cell r="F2414" t="str">
            <v>LT7(A) - Temporary Supply (28 days &amp; above renewal)</v>
          </cell>
          <cell r="G2414" t="str">
            <v>LONG DISS</v>
          </cell>
          <cell r="H2414">
            <v>8</v>
          </cell>
          <cell r="I2414" t="str">
            <v>SATHYA</v>
          </cell>
          <cell r="J2414" t="str">
            <v>S/O LAKKEGOWDA,SINGAPATTANA</v>
          </cell>
          <cell r="K2414" t="str">
            <v>SINGAPATTANA</v>
          </cell>
          <cell r="L2414">
            <v>1</v>
          </cell>
        </row>
        <row r="2415">
          <cell r="E2415" t="str">
            <v>GCTP1816</v>
          </cell>
          <cell r="F2415" t="str">
            <v>LT7(A) - Temporary Supply (28 days &amp; above renewal)</v>
          </cell>
          <cell r="G2415" t="str">
            <v>LONG DISS</v>
          </cell>
          <cell r="H2415">
            <v>6</v>
          </cell>
          <cell r="I2415" t="str">
            <v>MAHENDRA</v>
          </cell>
          <cell r="J2415" t="str">
            <v>S/O RANGEGOWDA,M HOSAKOPPALU</v>
          </cell>
          <cell r="K2415" t="str">
            <v>M HOSA KOPPALU BHKL</v>
          </cell>
          <cell r="L2415">
            <v>1</v>
          </cell>
        </row>
        <row r="2416">
          <cell r="E2416" t="str">
            <v>KNTP1817</v>
          </cell>
          <cell r="F2416" t="str">
            <v>LT7(A) - Temporary Supply (28 days &amp; above renewal)</v>
          </cell>
          <cell r="G2416" t="str">
            <v>LONG DISS</v>
          </cell>
          <cell r="H2416">
            <v>15</v>
          </cell>
          <cell r="I2416" t="str">
            <v>SHAHANAZ</v>
          </cell>
          <cell r="J2416" t="str">
            <v>W/O ISTHIYAZ,DEVARAYAPATTANA</v>
          </cell>
          <cell r="K2416" t="str">
            <v>DEVRAYA PATTNA DPL</v>
          </cell>
          <cell r="L2416">
            <v>1</v>
          </cell>
        </row>
        <row r="2417">
          <cell r="E2417" t="str">
            <v>HVTP1818</v>
          </cell>
          <cell r="F2417" t="str">
            <v>LT7(A) - Temporary Supply (28 days &amp; above renewal)</v>
          </cell>
          <cell r="G2417" t="str">
            <v>LONG DISS</v>
          </cell>
          <cell r="H2417">
            <v>12</v>
          </cell>
          <cell r="I2417" t="str">
            <v>PUTTAMMA</v>
          </cell>
          <cell r="J2417" t="str">
            <v>W/O SOMEGOWDA,HALUVAGILU</v>
          </cell>
          <cell r="K2417" t="str">
            <v>HALUVAGILU HVL</v>
          </cell>
          <cell r="L2417">
            <v>1</v>
          </cell>
        </row>
        <row r="2418">
          <cell r="E2418" t="str">
            <v>GLTP320</v>
          </cell>
          <cell r="F2418" t="str">
            <v>LT7(A) - Temporary Supply (28 days &amp; above renewal)</v>
          </cell>
          <cell r="G2418" t="str">
            <v>LONG DISS</v>
          </cell>
          <cell r="H2418">
            <v>8</v>
          </cell>
          <cell r="I2418" t="str">
            <v>SUDHARSHAN</v>
          </cell>
          <cell r="J2418" t="str">
            <v>S/O LT VASAPPA GOWDA,GUDDENAHALLI</v>
          </cell>
          <cell r="K2418" t="str">
            <v>GUDDENAHALLI</v>
          </cell>
          <cell r="L2418">
            <v>11</v>
          </cell>
        </row>
        <row r="2419">
          <cell r="E2419" t="str">
            <v>GLTP324</v>
          </cell>
          <cell r="F2419" t="str">
            <v>LT7(A) - Temporary Supply (28 days &amp; above renewal)</v>
          </cell>
          <cell r="G2419" t="str">
            <v>LONG DISS</v>
          </cell>
          <cell r="H2419">
            <v>9</v>
          </cell>
          <cell r="I2419" t="str">
            <v>G B SAROJAMMA</v>
          </cell>
          <cell r="J2419" t="str">
            <v xml:space="preserve">W/O THAMMEGOWDA,GUDDENAHAALLY ASHOKANAGARA </v>
          </cell>
          <cell r="K2419" t="str">
            <v>YARE HALLI YHL</v>
          </cell>
          <cell r="L2419">
            <v>2</v>
          </cell>
        </row>
        <row r="2420">
          <cell r="E2420" t="str">
            <v>GLTP326</v>
          </cell>
          <cell r="F2420" t="str">
            <v>LT7(A) - Temporary Supply (28 days &amp; above renewal)</v>
          </cell>
          <cell r="G2420" t="str">
            <v>LONG DISS</v>
          </cell>
          <cell r="H2420">
            <v>9</v>
          </cell>
          <cell r="I2420" t="str">
            <v>HARISH</v>
          </cell>
          <cell r="J2420" t="str">
            <v>S/O NAGANNA,MANACHANAHALLI</v>
          </cell>
          <cell r="K2420" t="str">
            <v>MANACHANAHALLI</v>
          </cell>
          <cell r="L2420">
            <v>1</v>
          </cell>
        </row>
        <row r="2421">
          <cell r="E2421" t="str">
            <v>GLTP325</v>
          </cell>
          <cell r="F2421" t="str">
            <v>LT7(A) - Temporary Supply (28 days &amp; above renewal)</v>
          </cell>
          <cell r="G2421" t="str">
            <v>LONG DISS</v>
          </cell>
          <cell r="H2421">
            <v>9</v>
          </cell>
          <cell r="I2421" t="str">
            <v>ASHOKA S P</v>
          </cell>
          <cell r="J2421" t="str">
            <v>S/O PUTTEGOWDA,GUDDENAHALLY</v>
          </cell>
          <cell r="K2421" t="str">
            <v>GUDDENAHALLY</v>
          </cell>
          <cell r="L2421">
            <v>1</v>
          </cell>
        </row>
        <row r="2422">
          <cell r="E2422" t="str">
            <v>GLTP327</v>
          </cell>
          <cell r="F2422" t="str">
            <v>LT7(A) - Temporary Supply (28 days &amp; above renewal)</v>
          </cell>
          <cell r="G2422" t="str">
            <v>LONG DISS</v>
          </cell>
          <cell r="H2422">
            <v>8</v>
          </cell>
          <cell r="I2422" t="str">
            <v>CHAITHRALI S M URF CHAILI</v>
          </cell>
          <cell r="J2422" t="str">
            <v>W/O MANJUNATH,MANACHANAHALLI</v>
          </cell>
          <cell r="K2422" t="str">
            <v>MANACHANAHALLI</v>
          </cell>
          <cell r="L2422">
            <v>2</v>
          </cell>
        </row>
        <row r="2423">
          <cell r="E2423" t="str">
            <v>MHTP133</v>
          </cell>
          <cell r="F2423" t="str">
            <v>LT7(A) - Temporary Supply (28 days &amp; above renewal)</v>
          </cell>
          <cell r="G2423" t="str">
            <v>LONG DISS</v>
          </cell>
          <cell r="H2423">
            <v>8</v>
          </cell>
          <cell r="I2423" t="str">
            <v>M/S RAO CONSTRUCTION</v>
          </cell>
          <cell r="J2423" t="str">
            <v>GOVT SCHOOL BUILDING,MOSALE VASALLIL</v>
          </cell>
          <cell r="K2423" t="str">
            <v>HOOVINA HALLI KAVALU HKL</v>
          </cell>
          <cell r="L2423">
            <v>3</v>
          </cell>
        </row>
        <row r="2424">
          <cell r="E2424" t="str">
            <v>MHTP132</v>
          </cell>
          <cell r="F2424" t="str">
            <v>LT7(A) - Temporary Supply (28 days &amp; above renewal)</v>
          </cell>
          <cell r="G2424" t="str">
            <v>LONG DISS</v>
          </cell>
          <cell r="H2424">
            <v>3</v>
          </cell>
          <cell r="I2424" t="str">
            <v>SANNASWAMY GOWDA</v>
          </cell>
          <cell r="J2424" t="str">
            <v>S/O NINGEGOWDA,MARENAHALLI</v>
          </cell>
          <cell r="K2424" t="str">
            <v>MARENAHALLI</v>
          </cell>
          <cell r="L2424">
            <v>1</v>
          </cell>
        </row>
        <row r="2425">
          <cell r="E2425" t="str">
            <v>GLTP323</v>
          </cell>
          <cell r="F2425" t="str">
            <v>LT7(A) - Temporary Supply (28 days &amp; above renewal)</v>
          </cell>
          <cell r="G2425" t="str">
            <v>LONG DISS</v>
          </cell>
          <cell r="H2425">
            <v>8</v>
          </cell>
          <cell r="I2425" t="str">
            <v xml:space="preserve">SWAMY M R </v>
          </cell>
          <cell r="J2425" t="str">
            <v>S/O RANGEGOWDA,MANICHANAHALLY</v>
          </cell>
          <cell r="K2425" t="str">
            <v>MANICHANA HALLI MNL</v>
          </cell>
          <cell r="L2425">
            <v>1</v>
          </cell>
        </row>
        <row r="2426">
          <cell r="E2426" t="str">
            <v>GRTP106</v>
          </cell>
          <cell r="F2426" t="str">
            <v>LT7(A) - Temporary Supply (28 days &amp; above renewal)</v>
          </cell>
          <cell r="G2426" t="str">
            <v>LONG DISS</v>
          </cell>
          <cell r="H2426">
            <v>8</v>
          </cell>
          <cell r="I2426" t="str">
            <v>SUDEER K G</v>
          </cell>
          <cell r="J2426" t="str">
            <v>S/O GOPALEGOWDA,KALLAREKOPPALU</v>
          </cell>
          <cell r="K2426" t="str">
            <v>KALLAREKOPPALU</v>
          </cell>
          <cell r="L2426">
            <v>1</v>
          </cell>
        </row>
        <row r="2427">
          <cell r="E2427" t="str">
            <v>HNTP1826</v>
          </cell>
          <cell r="F2427" t="str">
            <v>LT7(A) - Temporary Supply (28 days &amp; above renewal)</v>
          </cell>
          <cell r="G2427" t="str">
            <v>LONG DISS</v>
          </cell>
          <cell r="H2427">
            <v>10</v>
          </cell>
          <cell r="I2427" t="str">
            <v>DODDEGOWDA</v>
          </cell>
          <cell r="J2427" t="str">
            <v>S/O RANGEGOWDA,HANUMANTHAPURA</v>
          </cell>
          <cell r="K2427" t="str">
            <v>HANUMANTHA PURA HNL</v>
          </cell>
          <cell r="L2427">
            <v>1</v>
          </cell>
        </row>
        <row r="2428">
          <cell r="E2428" t="str">
            <v>GCTP1827</v>
          </cell>
          <cell r="F2428" t="str">
            <v>LT7(A) - Temporary Supply (28 days &amp; above renewal)</v>
          </cell>
          <cell r="G2428" t="str">
            <v>LONG DISS</v>
          </cell>
          <cell r="H2428">
            <v>8</v>
          </cell>
          <cell r="I2428" t="str">
            <v>MANJEGOWDA A S</v>
          </cell>
          <cell r="J2428" t="str">
            <v>S/O SANNE GOWDA,BITTAGOWDANAHALLI</v>
          </cell>
          <cell r="K2428" t="str">
            <v>BITTAGOWDANAHALLY</v>
          </cell>
          <cell r="L2428">
            <v>1</v>
          </cell>
        </row>
        <row r="2429">
          <cell r="E2429" t="str">
            <v>GCTP1828</v>
          </cell>
          <cell r="F2429" t="str">
            <v>LT7(A) - Temporary Supply (28 days &amp; above renewal)</v>
          </cell>
          <cell r="G2429" t="str">
            <v>LONG DISS</v>
          </cell>
          <cell r="H2429">
            <v>8</v>
          </cell>
          <cell r="I2429" t="str">
            <v>GULZAR BANU</v>
          </cell>
          <cell r="J2429" t="str">
            <v>W/O G A SYED USMAN,HASSAN</v>
          </cell>
          <cell r="K2429" t="str">
            <v>CHANNAPATTANA</v>
          </cell>
          <cell r="L2429">
            <v>1</v>
          </cell>
        </row>
        <row r="2430">
          <cell r="E2430" t="str">
            <v>GCTP1835</v>
          </cell>
          <cell r="F2430" t="str">
            <v>LT7(A) - Temporary Supply (28 days &amp; above renewal)</v>
          </cell>
          <cell r="G2430" t="str">
            <v>LONG DISS</v>
          </cell>
          <cell r="H2430">
            <v>8</v>
          </cell>
          <cell r="I2430" t="str">
            <v>B M BABY</v>
          </cell>
          <cell r="J2430" t="str">
            <v>W/O B J RANGASWAMY,BITTAGOWDANAHALLI</v>
          </cell>
          <cell r="K2430" t="str">
            <v>BITTAGOWDANAHALLI</v>
          </cell>
          <cell r="L2430">
            <v>2</v>
          </cell>
        </row>
        <row r="2431">
          <cell r="E2431" t="str">
            <v>GCTP1838</v>
          </cell>
          <cell r="F2431" t="str">
            <v>LT7(A) - Temporary Supply (28 days &amp; above renewal)</v>
          </cell>
          <cell r="G2431" t="str">
            <v>LONG DISS</v>
          </cell>
          <cell r="H2431">
            <v>8</v>
          </cell>
          <cell r="I2431" t="str">
            <v>RAJASHEKAR</v>
          </cell>
          <cell r="J2431" t="str">
            <v>S/O SHANKARA LINGAPPA,SANKALAPURA</v>
          </cell>
          <cell r="K2431" t="str">
            <v>SANKALAPURA SANL</v>
          </cell>
          <cell r="L2431">
            <v>2</v>
          </cell>
        </row>
        <row r="2432">
          <cell r="E2432" t="str">
            <v>GCTP1839</v>
          </cell>
          <cell r="F2432" t="str">
            <v>LT7(A) - Temporary Supply (28 days &amp; above renewal)</v>
          </cell>
          <cell r="G2432" t="str">
            <v>LONG DISS</v>
          </cell>
          <cell r="H2432">
            <v>8</v>
          </cell>
          <cell r="I2432" t="str">
            <v xml:space="preserve">LOLAKSHI </v>
          </cell>
          <cell r="J2432" t="str">
            <v>W/O RANGASWAMY,NAGATHAVALLI</v>
          </cell>
          <cell r="K2432" t="str">
            <v>NAGATHAVALLI</v>
          </cell>
          <cell r="L2432">
            <v>1</v>
          </cell>
        </row>
        <row r="2433">
          <cell r="E2433" t="str">
            <v>GCTP1840</v>
          </cell>
          <cell r="F2433" t="str">
            <v>LT7(A) - Temporary Supply (28 days &amp; above renewal)</v>
          </cell>
          <cell r="G2433" t="str">
            <v>LONG DISS</v>
          </cell>
          <cell r="H2433">
            <v>4</v>
          </cell>
          <cell r="I2433" t="str">
            <v>MALLESHGOWDA</v>
          </cell>
          <cell r="J2433" t="str">
            <v>S/O RANGEGOWDA,CHANNAPATTANA</v>
          </cell>
          <cell r="K2433" t="str">
            <v>CHANNAPATTANA</v>
          </cell>
          <cell r="L2433">
            <v>1</v>
          </cell>
        </row>
        <row r="2434">
          <cell r="E2434" t="str">
            <v>GCTP1841</v>
          </cell>
          <cell r="F2434" t="str">
            <v>LT7(A) - Temporary Supply (28 days &amp; above renewal)</v>
          </cell>
          <cell r="G2434" t="str">
            <v>LONG DISS</v>
          </cell>
          <cell r="H2434">
            <v>8</v>
          </cell>
          <cell r="I2434" t="str">
            <v>YADHUNANDAN</v>
          </cell>
          <cell r="J2434" t="str">
            <v>S/O H GIDDANNA,CHANNAPATTANA</v>
          </cell>
          <cell r="K2434" t="str">
            <v>CHANNAPATTANA</v>
          </cell>
          <cell r="L2434">
            <v>2</v>
          </cell>
        </row>
        <row r="2435">
          <cell r="E2435" t="str">
            <v>GCTP1842</v>
          </cell>
          <cell r="F2435" t="str">
            <v>LT7(A) - Temporary Supply (28 days &amp; above renewal)</v>
          </cell>
          <cell r="G2435" t="str">
            <v>LONG DISS</v>
          </cell>
          <cell r="H2435">
            <v>8</v>
          </cell>
          <cell r="I2435" t="str">
            <v>MANJULA</v>
          </cell>
          <cell r="J2435" t="str">
            <v>W/O KRISHNAMURTHI,BOMMANAYAKANAHALLI</v>
          </cell>
          <cell r="K2435" t="str">
            <v>BOMMANAYAKANA HALLI BHKL</v>
          </cell>
          <cell r="L2435">
            <v>1</v>
          </cell>
        </row>
        <row r="2436">
          <cell r="E2436" t="str">
            <v>HNTP1843</v>
          </cell>
          <cell r="F2436" t="str">
            <v>LT7(A) - Temporary Supply (28 days &amp; above renewal)</v>
          </cell>
          <cell r="G2436" t="str">
            <v>LONG DISS</v>
          </cell>
          <cell r="H2436">
            <v>10</v>
          </cell>
          <cell r="I2436" t="str">
            <v>CHALUVE GOWDA</v>
          </cell>
          <cell r="J2436" t="str">
            <v>S/O KRISHNEGOWDA,MARGONALLI</v>
          </cell>
          <cell r="K2436" t="str">
            <v>MARGONALLI</v>
          </cell>
          <cell r="L2436">
            <v>1</v>
          </cell>
        </row>
        <row r="2437">
          <cell r="E2437" t="str">
            <v>GRTP107</v>
          </cell>
          <cell r="F2437" t="str">
            <v>LT7(A) - Temporary Supply (28 days &amp; above renewal)</v>
          </cell>
          <cell r="G2437" t="str">
            <v>LONG DISS</v>
          </cell>
          <cell r="H2437">
            <v>9</v>
          </cell>
          <cell r="I2437" t="str">
            <v>NAGANNA</v>
          </cell>
          <cell r="J2437" t="str">
            <v>S/O RANGAIAH,GORURU</v>
          </cell>
          <cell r="K2437" t="str">
            <v>GORUR</v>
          </cell>
          <cell r="L2437">
            <v>2</v>
          </cell>
        </row>
        <row r="2438">
          <cell r="E2438" t="str">
            <v>MHTP136</v>
          </cell>
          <cell r="F2438" t="str">
            <v>LT7(A) - Temporary Supply (28 days &amp; above renewal)</v>
          </cell>
          <cell r="G2438" t="str">
            <v>LONG DISS</v>
          </cell>
          <cell r="H2438">
            <v>12</v>
          </cell>
          <cell r="I2438" t="str">
            <v>B K RAGAVENDRA</v>
          </cell>
          <cell r="J2438" t="str">
            <v>S/O KALEGOWDA,AMBHUGA</v>
          </cell>
          <cell r="K2438" t="str">
            <v>AMBHUGA</v>
          </cell>
          <cell r="L2438">
            <v>1</v>
          </cell>
        </row>
        <row r="2439">
          <cell r="E2439" t="str">
            <v>GLTP336</v>
          </cell>
          <cell r="F2439" t="str">
            <v>LT7(A) - Temporary Supply (28 days &amp; above renewal)</v>
          </cell>
          <cell r="G2439" t="str">
            <v>LONG DISS</v>
          </cell>
          <cell r="H2439">
            <v>5</v>
          </cell>
          <cell r="I2439" t="str">
            <v>MANJEGOWDA</v>
          </cell>
          <cell r="J2439" t="str">
            <v>S/O CHIKKEGOWDA,ASHOKA NAGARA</v>
          </cell>
          <cell r="K2439" t="str">
            <v>ASHOKA NAGARA</v>
          </cell>
          <cell r="L2439">
            <v>2</v>
          </cell>
        </row>
        <row r="2440">
          <cell r="E2440" t="str">
            <v>GCTP1844</v>
          </cell>
          <cell r="F2440" t="str">
            <v>LT7(A) - Temporary Supply (28 days &amp; above renewal)</v>
          </cell>
          <cell r="G2440" t="str">
            <v>LONG DISS</v>
          </cell>
          <cell r="H2440">
            <v>9</v>
          </cell>
          <cell r="I2440" t="str">
            <v>LAKSHMI NARAYANA</v>
          </cell>
          <cell r="J2440" t="str">
            <v>S/O RAMA KRISHNEGOWDA,K HOSAKOPPALU</v>
          </cell>
          <cell r="K2440" t="str">
            <v>K HOSAKOPPALU</v>
          </cell>
          <cell r="L2440">
            <v>2</v>
          </cell>
        </row>
        <row r="2441">
          <cell r="E2441" t="str">
            <v>DMTP1850</v>
          </cell>
          <cell r="F2441" t="str">
            <v>LT7(A) - Temporary Supply (28 days &amp; above renewal)</v>
          </cell>
          <cell r="G2441" t="str">
            <v>LONG DISS</v>
          </cell>
          <cell r="H2441">
            <v>15</v>
          </cell>
          <cell r="I2441" t="str">
            <v xml:space="preserve">RAVI </v>
          </cell>
          <cell r="J2441" t="str">
            <v>S/O BALARAMEGOWDA,DEVARAYAPATTANA</v>
          </cell>
          <cell r="K2441" t="str">
            <v>DEVRAYA PATTNA DPL</v>
          </cell>
          <cell r="L2441">
            <v>2</v>
          </cell>
        </row>
        <row r="2442">
          <cell r="E2442" t="str">
            <v>GCTP1852</v>
          </cell>
          <cell r="F2442" t="str">
            <v>LT7(A) - Temporary Supply (28 days &amp; above renewal)</v>
          </cell>
          <cell r="G2442" t="str">
            <v>LONG DISS</v>
          </cell>
          <cell r="H2442">
            <v>9</v>
          </cell>
          <cell r="I2442" t="str">
            <v>DAYAMANI</v>
          </cell>
          <cell r="J2442" t="str">
            <v>W/O RANGE GOWDA,CHANNAPATTANA</v>
          </cell>
          <cell r="K2442" t="str">
            <v>K HOSAKOPPALU</v>
          </cell>
          <cell r="L2442">
            <v>2</v>
          </cell>
        </row>
        <row r="2443">
          <cell r="E2443" t="str">
            <v>HNTP1853</v>
          </cell>
          <cell r="F2443" t="str">
            <v>LT7(A) - Temporary Supply (28 days &amp; above renewal)</v>
          </cell>
          <cell r="G2443" t="str">
            <v>LONG DISS</v>
          </cell>
          <cell r="H2443">
            <v>9</v>
          </cell>
          <cell r="I2443" t="str">
            <v>RAJEGOWDA</v>
          </cell>
          <cell r="J2443" t="str">
            <v>S/O KUNTEDGOWDA,AGILE</v>
          </cell>
          <cell r="K2443" t="str">
            <v>AGILE AEG</v>
          </cell>
          <cell r="L2443">
            <v>1</v>
          </cell>
        </row>
        <row r="2444">
          <cell r="E2444" t="str">
            <v>GCTP1855</v>
          </cell>
          <cell r="F2444" t="str">
            <v>LT7(A) - Temporary Supply (28 days &amp; above renewal)</v>
          </cell>
          <cell r="G2444" t="str">
            <v>LONG DISS</v>
          </cell>
          <cell r="H2444">
            <v>12</v>
          </cell>
          <cell r="I2444" t="str">
            <v>B S PUTTASWAMY GOWDA</v>
          </cell>
          <cell r="J2444" t="str">
            <v>S/O LATE SANNEGOWDA,BITTAGOWDANAHALLI</v>
          </cell>
          <cell r="K2444" t="str">
            <v>BITTAGOWDANAHALLY</v>
          </cell>
          <cell r="L2444">
            <v>2</v>
          </cell>
        </row>
        <row r="2445">
          <cell r="E2445" t="str">
            <v>HNTP1858</v>
          </cell>
          <cell r="F2445" t="str">
            <v>LT7(A) - Temporary Supply (28 days &amp; above renewal)</v>
          </cell>
          <cell r="G2445" t="str">
            <v>LONG DISS</v>
          </cell>
          <cell r="H2445">
            <v>6</v>
          </cell>
          <cell r="I2445" t="str">
            <v>H S CHANDRA</v>
          </cell>
          <cell r="J2445" t="str">
            <v>S/O SANNANANJEGOWDA,HANUMANTHAPURA</v>
          </cell>
          <cell r="K2445" t="str">
            <v>HANUMANTHA PURA HNL</v>
          </cell>
          <cell r="L2445">
            <v>1</v>
          </cell>
        </row>
        <row r="2446">
          <cell r="E2446" t="str">
            <v>GLTP340</v>
          </cell>
          <cell r="F2446" t="str">
            <v>LT7(A) - Temporary Supply (28 days &amp; above renewal)</v>
          </cell>
          <cell r="G2446" t="str">
            <v>LONG DISS</v>
          </cell>
          <cell r="H2446">
            <v>8</v>
          </cell>
          <cell r="I2446" t="str">
            <v>GANGHADHARA B N</v>
          </cell>
          <cell r="J2446" t="str">
            <v>S/O LATE NARASIMAIAH,MANICHANAHALLI</v>
          </cell>
          <cell r="K2446" t="str">
            <v>MANICHANA HALLI MNL</v>
          </cell>
          <cell r="L2446">
            <v>1</v>
          </cell>
        </row>
        <row r="2447">
          <cell r="E2447" t="str">
            <v>GLTP341</v>
          </cell>
          <cell r="F2447" t="str">
            <v>LT7(A) - Temporary Supply (28 days &amp; above renewal)</v>
          </cell>
          <cell r="G2447" t="str">
            <v>LONG DISS</v>
          </cell>
          <cell r="H2447">
            <v>8</v>
          </cell>
          <cell r="I2447" t="str">
            <v>SHIVEGOWDA</v>
          </cell>
          <cell r="J2447" t="str">
            <v>S/O MANJEGOWDA,YAREHALLI</v>
          </cell>
          <cell r="K2447" t="str">
            <v>MANICHANA HALLI MNL</v>
          </cell>
          <cell r="L2447">
            <v>3</v>
          </cell>
        </row>
        <row r="2448">
          <cell r="E2448" t="str">
            <v>GLTP344</v>
          </cell>
          <cell r="F2448" t="str">
            <v>LT7(A) - Temporary Supply (28 days &amp; above renewal)</v>
          </cell>
          <cell r="G2448" t="str">
            <v>LONG DISS</v>
          </cell>
          <cell r="H2448">
            <v>8</v>
          </cell>
          <cell r="I2448" t="str">
            <v>K M KUMARI</v>
          </cell>
          <cell r="J2448" t="str">
            <v>W/O JAYARAM,MANICHANAHALLI</v>
          </cell>
          <cell r="K2448" t="str">
            <v>MANICHANA HALLI MNL</v>
          </cell>
          <cell r="L2448">
            <v>2</v>
          </cell>
        </row>
        <row r="2449">
          <cell r="E2449" t="str">
            <v>GLTP345</v>
          </cell>
          <cell r="F2449" t="str">
            <v>LT7(A) - Temporary Supply (28 days &amp; above renewal)</v>
          </cell>
          <cell r="G2449" t="str">
            <v>LONG DISS</v>
          </cell>
          <cell r="H2449">
            <v>5</v>
          </cell>
          <cell r="I2449" t="str">
            <v>CHANDRIKA</v>
          </cell>
          <cell r="J2449" t="str">
            <v>W/O G R PROMODH,DODDAMANDIGANAHALLI</v>
          </cell>
          <cell r="K2449" t="str">
            <v>0</v>
          </cell>
          <cell r="L2449">
            <v>1</v>
          </cell>
        </row>
        <row r="2450">
          <cell r="E2450" t="str">
            <v>GCTP1862</v>
          </cell>
          <cell r="F2450" t="str">
            <v>LT7(A) - Temporary Supply (28 days &amp; above renewal)</v>
          </cell>
          <cell r="G2450" t="str">
            <v>LONG DISS</v>
          </cell>
          <cell r="H2450">
            <v>9</v>
          </cell>
          <cell r="I2450" t="str">
            <v>SHILPA</v>
          </cell>
          <cell r="J2450" t="str">
            <v>W/O H C NAVEEN KUMAR,DEVAMMA BADAVANE, CHANNAPATTANA</v>
          </cell>
          <cell r="K2450" t="str">
            <v>CHANNAPATTANA</v>
          </cell>
          <cell r="L2450">
            <v>1</v>
          </cell>
        </row>
        <row r="2451">
          <cell r="E2451" t="str">
            <v>GLTP348</v>
          </cell>
          <cell r="F2451" t="str">
            <v>LT7(A) - Temporary Supply (28 days &amp; above renewal)</v>
          </cell>
          <cell r="G2451" t="str">
            <v>LONG DISS</v>
          </cell>
          <cell r="H2451">
            <v>8</v>
          </cell>
          <cell r="I2451" t="str">
            <v xml:space="preserve">RAMESH H R </v>
          </cell>
          <cell r="J2451" t="str">
            <v>S/O RANGEGOWDA H R,BASAVESHVARA NAGARA</v>
          </cell>
          <cell r="K2451" t="str">
            <v>BASAVESHVARA NAGARA</v>
          </cell>
          <cell r="L2451">
            <v>2</v>
          </cell>
        </row>
        <row r="2452">
          <cell r="E2452" t="str">
            <v>GLTP349</v>
          </cell>
          <cell r="F2452" t="str">
            <v>LT7(A) - Temporary Supply (28 days &amp; above renewal)</v>
          </cell>
          <cell r="G2452" t="str">
            <v>LONG DISS</v>
          </cell>
          <cell r="H2452">
            <v>8</v>
          </cell>
          <cell r="I2452" t="str">
            <v xml:space="preserve">H V RAMANARAJU </v>
          </cell>
          <cell r="J2452" t="str">
            <v>S/O H S VENKATESHA MURTHI,BASAVESHVARA NAGARA</v>
          </cell>
          <cell r="K2452" t="str">
            <v>BASAVESHVARA NAGARA</v>
          </cell>
          <cell r="L2452">
            <v>2</v>
          </cell>
        </row>
        <row r="2453">
          <cell r="E2453" t="str">
            <v>GCTP1868</v>
          </cell>
          <cell r="F2453" t="str">
            <v>LT7(A) - Temporary Supply (28 days &amp; above renewal)</v>
          </cell>
          <cell r="G2453" t="str">
            <v>LONG DISS</v>
          </cell>
          <cell r="H2453">
            <v>4</v>
          </cell>
          <cell r="I2453" t="str">
            <v>H T OMKAR</v>
          </cell>
          <cell r="J2453" t="str">
            <v>S/O THIMMEGOWDA,TEACHARS COLONY, CHANNAPATTANA</v>
          </cell>
          <cell r="K2453" t="str">
            <v>CHANNAPATTANA</v>
          </cell>
          <cell r="L2453">
            <v>3</v>
          </cell>
        </row>
        <row r="2454">
          <cell r="E2454" t="str">
            <v>GCTP1865</v>
          </cell>
          <cell r="F2454" t="str">
            <v>LT7(A) - Temporary Supply (28 days &amp; above renewal)</v>
          </cell>
          <cell r="G2454" t="str">
            <v>LONG DISS</v>
          </cell>
          <cell r="H2454">
            <v>8</v>
          </cell>
          <cell r="I2454" t="str">
            <v>ANIL KUMAR H K</v>
          </cell>
          <cell r="J2454" t="str">
            <v>S/O KRISHNEGOWDA,BITTAGOWDANAHALLI</v>
          </cell>
          <cell r="K2454" t="str">
            <v>BANASHANKARI LAYOUT BITTAGOWDANAHALLY</v>
          </cell>
          <cell r="L2454">
            <v>2</v>
          </cell>
        </row>
        <row r="2455">
          <cell r="E2455" t="str">
            <v>GCTP1864</v>
          </cell>
          <cell r="F2455" t="str">
            <v>LT7(A) - Temporary Supply (28 days &amp; above renewal)</v>
          </cell>
          <cell r="G2455" t="str">
            <v>LONG DISS</v>
          </cell>
          <cell r="H2455">
            <v>10</v>
          </cell>
          <cell r="I2455" t="str">
            <v>MANJUNAYAKA B D</v>
          </cell>
          <cell r="J2455" t="str">
            <v>S/O DEVARAJ,BITTAGOWDANAHALLI</v>
          </cell>
          <cell r="K2455" t="str">
            <v>0</v>
          </cell>
          <cell r="L2455">
            <v>2</v>
          </cell>
        </row>
        <row r="2456">
          <cell r="E2456" t="str">
            <v>KNTP1872</v>
          </cell>
          <cell r="F2456" t="str">
            <v>LT7(A) - Temporary Supply (28 days &amp; above renewal)</v>
          </cell>
          <cell r="G2456" t="str">
            <v>LONG DISS</v>
          </cell>
          <cell r="H2456">
            <v>3</v>
          </cell>
          <cell r="I2456" t="str">
            <v>RAVI G K</v>
          </cell>
          <cell r="J2456" t="str">
            <v>S/O KARIGOWDA,KANDALI</v>
          </cell>
          <cell r="K2456" t="str">
            <v>KANDALI KNL</v>
          </cell>
          <cell r="L2456">
            <v>1</v>
          </cell>
        </row>
        <row r="2457">
          <cell r="E2457" t="str">
            <v>HNTP1874</v>
          </cell>
          <cell r="F2457" t="str">
            <v>LT7(A) - Temporary Supply (28 days &amp; above renewal)</v>
          </cell>
          <cell r="G2457" t="str">
            <v>LONG DISS</v>
          </cell>
          <cell r="H2457">
            <v>13</v>
          </cell>
          <cell r="I2457" t="str">
            <v>SHIVEGOWDA</v>
          </cell>
          <cell r="J2457" t="str">
            <v>S/O KENGEGOWDA,HANUMANTHAPURA</v>
          </cell>
          <cell r="K2457" t="str">
            <v>HANUMANTHA PURA HNL</v>
          </cell>
          <cell r="L2457">
            <v>1</v>
          </cell>
        </row>
        <row r="2458">
          <cell r="E2458" t="str">
            <v>GCTP1876</v>
          </cell>
          <cell r="F2458" t="str">
            <v>LT7(A) - Temporary Supply (28 days &amp; above renewal)</v>
          </cell>
          <cell r="G2458" t="str">
            <v>LONG DISS</v>
          </cell>
          <cell r="H2458">
            <v>11</v>
          </cell>
          <cell r="I2458" t="str">
            <v>KRISHNEGOWDA</v>
          </cell>
          <cell r="J2458" t="str">
            <v>S/O DASEGOWDA,DODDABASVANAHALLY</v>
          </cell>
          <cell r="K2458" t="str">
            <v>DODDABASAVANAHALLI DAL</v>
          </cell>
          <cell r="L2458">
            <v>1</v>
          </cell>
        </row>
        <row r="2459">
          <cell r="E2459" t="str">
            <v>GLTP352</v>
          </cell>
          <cell r="F2459" t="str">
            <v>LT7(A) - Temporary Supply (28 days &amp; above renewal)</v>
          </cell>
          <cell r="G2459" t="str">
            <v>LONG DISS</v>
          </cell>
          <cell r="H2459">
            <v>5</v>
          </cell>
          <cell r="I2459" t="str">
            <v>H C SATHISH CHANDRASHEKHARA</v>
          </cell>
          <cell r="J2459" t="str">
            <v>S/O CHANDRASHEKHAR,0,MANACHANAHALLI,0</v>
          </cell>
          <cell r="K2459" t="str">
            <v>0</v>
          </cell>
          <cell r="L2459">
            <v>1</v>
          </cell>
        </row>
        <row r="2460">
          <cell r="E2460" t="str">
            <v>GLTP353</v>
          </cell>
          <cell r="F2460" t="str">
            <v>LT7(A) - Temporary Supply (28 days &amp; above renewal)</v>
          </cell>
          <cell r="G2460" t="str">
            <v>LONG DISS</v>
          </cell>
          <cell r="H2460">
            <v>6</v>
          </cell>
          <cell r="I2460" t="str">
            <v>M K RANGEGOWDA KRISHNEGOWDA</v>
          </cell>
          <cell r="J2460" t="str">
            <v>S/O KRISHNEGOWDA,GUDDENAHALLI</v>
          </cell>
          <cell r="K2460" t="str">
            <v>0</v>
          </cell>
          <cell r="L2460">
            <v>2</v>
          </cell>
        </row>
        <row r="2461">
          <cell r="E2461" t="str">
            <v>KKGTP1880</v>
          </cell>
          <cell r="F2461" t="str">
            <v>LT7(A) - Temporary Supply (28 days &amp; above renewal)</v>
          </cell>
          <cell r="G2461" t="str">
            <v>LONG DISS</v>
          </cell>
          <cell r="H2461">
            <v>8</v>
          </cell>
          <cell r="I2461" t="str">
            <v>PUSHPALATHA</v>
          </cell>
          <cell r="J2461" t="str">
            <v>D/O D  RANGASHEETY,THATTEKERE</v>
          </cell>
          <cell r="K2461" t="str">
            <v>0</v>
          </cell>
          <cell r="L2461">
            <v>2</v>
          </cell>
        </row>
        <row r="2462">
          <cell r="E2462" t="str">
            <v>KNTP1903</v>
          </cell>
          <cell r="F2462" t="str">
            <v>LT7(A) - Temporary Supply (28 days &amp; above renewal)</v>
          </cell>
          <cell r="G2462" t="str">
            <v>LONG DISS</v>
          </cell>
          <cell r="H2462">
            <v>13</v>
          </cell>
          <cell r="I2462" t="str">
            <v xml:space="preserve">M S AZAD ENTERPRISES </v>
          </cell>
          <cell r="J2462" t="str">
            <v>PLOT NO 02-D,THIMMANAHALLI INDUSTRIAL AREA</v>
          </cell>
          <cell r="K2462" t="str">
            <v>0</v>
          </cell>
          <cell r="L2462">
            <v>4</v>
          </cell>
        </row>
        <row r="2463">
          <cell r="E2463" t="str">
            <v>HNTP1907</v>
          </cell>
          <cell r="F2463" t="str">
            <v>LT7(A) - Temporary Supply (28 days &amp; above renewal)</v>
          </cell>
          <cell r="G2463" t="str">
            <v>LONG DISS</v>
          </cell>
          <cell r="H2463">
            <v>4</v>
          </cell>
          <cell r="I2463" t="str">
            <v xml:space="preserve">CHALUVEGOWDA </v>
          </cell>
          <cell r="J2463" t="str">
            <v>S/O LATE KRISHNEGOWDA,0,MARGODANAHALLI,0</v>
          </cell>
          <cell r="K2463" t="str">
            <v>0</v>
          </cell>
          <cell r="L2463">
            <v>1</v>
          </cell>
        </row>
        <row r="2464">
          <cell r="E2464" t="str">
            <v>GCTP1886</v>
          </cell>
          <cell r="F2464" t="str">
            <v>LT7(A) - Temporary Supply (28 days &amp; above renewal)</v>
          </cell>
          <cell r="G2464" t="str">
            <v>LONG DISS</v>
          </cell>
          <cell r="H2464">
            <v>9</v>
          </cell>
          <cell r="I2464" t="str">
            <v>KALA</v>
          </cell>
          <cell r="J2464" t="str">
            <v>W/O SOMASHEKHARA,CHANNAPATTANA</v>
          </cell>
          <cell r="K2464" t="str">
            <v>0</v>
          </cell>
          <cell r="L2464">
            <v>1</v>
          </cell>
        </row>
        <row r="2465">
          <cell r="E2465" t="str">
            <v>GCTP1895</v>
          </cell>
          <cell r="F2465" t="str">
            <v>LT7(A) - Temporary Supply (28 days &amp; above renewal)</v>
          </cell>
          <cell r="G2465" t="str">
            <v>LONG DISS</v>
          </cell>
          <cell r="H2465">
            <v>8</v>
          </cell>
          <cell r="I2465" t="str">
            <v>ASHARANI Y W/O MOHANKUMAR H T</v>
          </cell>
          <cell r="J2465" t="str">
            <v xml:space="preserve">W/O MOHANKUMAR H T,GANDHINAGARA </v>
          </cell>
          <cell r="K2465" t="str">
            <v>GANDHINAGARA KMF</v>
          </cell>
          <cell r="L2465">
            <v>2</v>
          </cell>
        </row>
        <row r="2466">
          <cell r="E2466" t="str">
            <v>GCTP1896</v>
          </cell>
          <cell r="F2466" t="str">
            <v>LT7(A) - Temporary Supply (28 days &amp; above renewal)</v>
          </cell>
          <cell r="G2466" t="str">
            <v>LONG DISS</v>
          </cell>
          <cell r="H2466">
            <v>6</v>
          </cell>
          <cell r="I2466" t="str">
            <v xml:space="preserve">VENKATEGOWDA </v>
          </cell>
          <cell r="J2466" t="str">
            <v>S/O HANUMANATHEGOWDA,SAMUDRAVALLI</v>
          </cell>
          <cell r="K2466" t="str">
            <v>0</v>
          </cell>
          <cell r="L2466">
            <v>1</v>
          </cell>
        </row>
        <row r="2467">
          <cell r="E2467" t="str">
            <v>MHTP145</v>
          </cell>
          <cell r="F2467" t="str">
            <v>LT7(A) - Temporary Supply (28 days &amp; above renewal)</v>
          </cell>
          <cell r="G2467" t="str">
            <v>LONG DISS</v>
          </cell>
          <cell r="H2467">
            <v>11</v>
          </cell>
          <cell r="I2467" t="str">
            <v>S HEMALATHA LAKSHMIKANTHA</v>
          </cell>
          <cell r="J2467" t="str">
            <v>0,KANACHANAHALLI,0,KANACHANAHALLI,0</v>
          </cell>
          <cell r="K2467" t="str">
            <v>0</v>
          </cell>
          <cell r="L2467">
            <v>1</v>
          </cell>
        </row>
        <row r="2468">
          <cell r="E2468" t="str">
            <v>MHTP143</v>
          </cell>
          <cell r="F2468" t="str">
            <v>LT7(A) - Temporary Supply (28 days &amp; above renewal)</v>
          </cell>
          <cell r="G2468" t="str">
            <v>LONG DISS</v>
          </cell>
          <cell r="H2468">
            <v>9</v>
          </cell>
          <cell r="I2468" t="str">
            <v>RANGANATHA KUCHELASHETTY</v>
          </cell>
          <cell r="J2468" t="str">
            <v>0,KANACHANAHALLI,0,KANACHANAHALLI,0</v>
          </cell>
          <cell r="K2468" t="str">
            <v>0</v>
          </cell>
          <cell r="L2468">
            <v>1</v>
          </cell>
        </row>
        <row r="2469">
          <cell r="E2469" t="str">
            <v>GCTP1912</v>
          </cell>
          <cell r="F2469" t="str">
            <v>LT7(A) - Temporary Supply (28 days &amp; above renewal)</v>
          </cell>
          <cell r="G2469" t="str">
            <v>LONG DISS</v>
          </cell>
          <cell r="H2469">
            <v>8</v>
          </cell>
          <cell r="I2469" t="str">
            <v>J A RAMESH ANNEGOWDA</v>
          </cell>
          <cell r="J2469" t="str">
            <v>S/O ANNEGOWDA,BOMMANAYAKANAHALLI</v>
          </cell>
          <cell r="K2469" t="str">
            <v>0</v>
          </cell>
          <cell r="L2469">
            <v>2</v>
          </cell>
        </row>
        <row r="2470">
          <cell r="E2470" t="str">
            <v>GCTP1915</v>
          </cell>
          <cell r="F2470" t="str">
            <v>LT7(A) - Temporary Supply (28 days &amp; above renewal)</v>
          </cell>
          <cell r="G2470" t="str">
            <v>LONG DISS</v>
          </cell>
          <cell r="H2470">
            <v>8</v>
          </cell>
          <cell r="I2470" t="str">
            <v xml:space="preserve">K SHANKAR </v>
          </cell>
          <cell r="J2470" t="str">
            <v>S/O KRISHNE GOWDA,CHANNAPATANA</v>
          </cell>
          <cell r="K2470" t="str">
            <v>CHANNAPATANA</v>
          </cell>
          <cell r="L2470">
            <v>1</v>
          </cell>
        </row>
        <row r="2471">
          <cell r="E2471" t="str">
            <v>GLTP359</v>
          </cell>
          <cell r="F2471" t="str">
            <v>LT7(A) - Temporary Supply (28 days &amp; above renewal)</v>
          </cell>
          <cell r="G2471" t="str">
            <v>LONG DISS</v>
          </cell>
          <cell r="H2471">
            <v>6</v>
          </cell>
          <cell r="I2471" t="str">
            <v>R CHANDRASHEKER</v>
          </cell>
          <cell r="J2471" t="str">
            <v>CONSTRUCTION OF B C POST METRIC THREE HOSTEL BUILDINGS,GUDDENAHALLI</v>
          </cell>
          <cell r="K2471" t="str">
            <v>0</v>
          </cell>
          <cell r="L2471">
            <v>2</v>
          </cell>
        </row>
        <row r="2472">
          <cell r="E2472" t="str">
            <v>GLTP362</v>
          </cell>
          <cell r="F2472" t="str">
            <v>LT7(A) - Temporary Supply (28 days &amp; above renewal)</v>
          </cell>
          <cell r="G2472" t="str">
            <v>LONG DISS</v>
          </cell>
          <cell r="H2472">
            <v>10</v>
          </cell>
          <cell r="I2472" t="str">
            <v>GANGEGOWDA CHALUVEGOWDA</v>
          </cell>
          <cell r="J2472" t="str">
            <v>0,UDDURU,0,UDDURU,0</v>
          </cell>
          <cell r="K2472" t="str">
            <v>0</v>
          </cell>
          <cell r="L2472">
            <v>1</v>
          </cell>
        </row>
        <row r="2473">
          <cell r="E2473" t="str">
            <v>GLTP364</v>
          </cell>
          <cell r="F2473" t="str">
            <v>LT7(A) - Temporary Supply (28 days &amp; above renewal)</v>
          </cell>
          <cell r="G2473" t="str">
            <v>LONG DISS</v>
          </cell>
          <cell r="H2473">
            <v>6</v>
          </cell>
          <cell r="I2473" t="str">
            <v>MANJULA JAYALAKSHAMA</v>
          </cell>
          <cell r="J2473" t="str">
            <v>0,GUDDENHALLI,0,GUDDENHALLI,0</v>
          </cell>
          <cell r="K2473" t="str">
            <v>0</v>
          </cell>
          <cell r="L2473">
            <v>2</v>
          </cell>
        </row>
        <row r="2474">
          <cell r="E2474" t="str">
            <v>HNTP1908</v>
          </cell>
          <cell r="F2474" t="str">
            <v>LT7(A) - Temporary Supply (28 days &amp; above renewal)</v>
          </cell>
          <cell r="G2474" t="str">
            <v>LONG DISS</v>
          </cell>
          <cell r="H2474">
            <v>10</v>
          </cell>
          <cell r="I2474" t="str">
            <v>KESHAVEGOWDA S/O RANGEGOWDA</v>
          </cell>
          <cell r="J2474" t="str">
            <v>0,HANUMANATHAPURA,0,HANUMANATHAPURA,0</v>
          </cell>
          <cell r="K2474" t="str">
            <v>0</v>
          </cell>
          <cell r="L2474">
            <v>1</v>
          </cell>
        </row>
        <row r="2475">
          <cell r="E2475" t="str">
            <v>HNTP1921</v>
          </cell>
          <cell r="F2475" t="str">
            <v>LT7(A) - Temporary Supply (28 days &amp; above renewal)</v>
          </cell>
          <cell r="G2475" t="str">
            <v>LONG DISS</v>
          </cell>
          <cell r="H2475">
            <v>9</v>
          </cell>
          <cell r="I2475" t="str">
            <v>GIDDAMMA RAMACHANDRA</v>
          </cell>
          <cell r="J2475" t="str">
            <v>0,HANUMANATHAPURA,0,HANUMANATHAPURA,0</v>
          </cell>
          <cell r="K2475" t="str">
            <v>0</v>
          </cell>
          <cell r="L2475">
            <v>2</v>
          </cell>
        </row>
        <row r="2476">
          <cell r="E2476" t="str">
            <v>MHTP150</v>
          </cell>
          <cell r="F2476" t="str">
            <v>LT7(A) - Temporary Supply (28 days &amp; above renewal)</v>
          </cell>
          <cell r="G2476" t="str">
            <v>LONG DISS</v>
          </cell>
          <cell r="H2476">
            <v>3</v>
          </cell>
          <cell r="I2476" t="str">
            <v>GOVERNMENT HIGH SCHOOL GOVERNMENT HIGH SCHOOL</v>
          </cell>
          <cell r="J2476" t="str">
            <v>0,MOSALEHOSAHALLI,MOSALEHOSAHALLI,MOSALEHOSAHALLI,MOSALEHOSAHALLI</v>
          </cell>
          <cell r="K2476" t="str">
            <v>MOSALEHOSAHALLI</v>
          </cell>
          <cell r="L2476">
            <v>3</v>
          </cell>
        </row>
        <row r="2477">
          <cell r="E2477" t="str">
            <v>GCTP1922</v>
          </cell>
          <cell r="F2477" t="str">
            <v>LT7(A) - Temporary Supply (28 days &amp; above renewal)</v>
          </cell>
          <cell r="G2477" t="str">
            <v>LONG DISS</v>
          </cell>
          <cell r="H2477">
            <v>15</v>
          </cell>
          <cell r="I2477" t="str">
            <v>VENKATESH S/O GIDDEGOWDA</v>
          </cell>
          <cell r="J2477" t="str">
            <v>0,BOMMANAYAKANAHALLI,0,BOMMANAYAKANAHALLI,0</v>
          </cell>
          <cell r="K2477" t="str">
            <v>0</v>
          </cell>
          <cell r="L2477">
            <v>1</v>
          </cell>
        </row>
        <row r="2478">
          <cell r="E2478" t="str">
            <v>GCTP1916</v>
          </cell>
          <cell r="F2478" t="str">
            <v>LT7(A) - Temporary Supply (28 days &amp; above renewal)</v>
          </cell>
          <cell r="G2478" t="str">
            <v>LONG DISS</v>
          </cell>
          <cell r="H2478">
            <v>8</v>
          </cell>
          <cell r="I2478" t="str">
            <v>KARIGOWDA S/O YALAKKIGOWDA</v>
          </cell>
          <cell r="J2478" t="str">
            <v>0,HANUMANATHAPURA,0,HANUMANATHAPURA,0</v>
          </cell>
          <cell r="K2478" t="str">
            <v>0</v>
          </cell>
          <cell r="L2478">
            <v>2</v>
          </cell>
        </row>
        <row r="2479">
          <cell r="E2479" t="str">
            <v>GCTP1924</v>
          </cell>
          <cell r="F2479" t="str">
            <v>LT7(A) - Temporary Supply (28 days &amp; above renewal)</v>
          </cell>
          <cell r="G2479" t="str">
            <v>LONG DISS</v>
          </cell>
          <cell r="H2479">
            <v>6</v>
          </cell>
          <cell r="I2479" t="str">
            <v>SWAMYGOWDA S/O YALLAKIGOWDA</v>
          </cell>
          <cell r="J2479" t="str">
            <v>0,EACHALUHALLI,0,EACHALUHALLI,0</v>
          </cell>
          <cell r="K2479" t="str">
            <v>0</v>
          </cell>
          <cell r="L2479">
            <v>1</v>
          </cell>
        </row>
        <row r="2480">
          <cell r="E2480" t="str">
            <v>HNTP1918</v>
          </cell>
          <cell r="F2480" t="str">
            <v>LT7(A) - Temporary Supply (28 days &amp; above renewal)</v>
          </cell>
          <cell r="G2480" t="str">
            <v>LONG DISS</v>
          </cell>
          <cell r="H2480">
            <v>6</v>
          </cell>
          <cell r="I2480" t="str">
            <v>PARAMESH S/O EREGOWDA</v>
          </cell>
          <cell r="J2480" t="str">
            <v>0,HANUMANTHAPURA,0,HANUMANTHAPURA,0</v>
          </cell>
          <cell r="K2480" t="str">
            <v>0</v>
          </cell>
          <cell r="L2480">
            <v>1</v>
          </cell>
        </row>
        <row r="2481">
          <cell r="E2481" t="str">
            <v>GCTP1909</v>
          </cell>
          <cell r="F2481" t="str">
            <v>LT7(A) - Temporary Supply (28 days &amp; above renewal)</v>
          </cell>
          <cell r="G2481" t="str">
            <v>LONG DISS</v>
          </cell>
          <cell r="H2481">
            <v>7</v>
          </cell>
          <cell r="I2481" t="str">
            <v>DEVARAJU URFA PUTTARAJU THIMMEGOWDA</v>
          </cell>
          <cell r="J2481" t="str">
            <v>0,BITTAGOWDANAHALLI,0,BITTAGOWDANAHALLI,0</v>
          </cell>
          <cell r="K2481" t="str">
            <v>0</v>
          </cell>
          <cell r="L2481">
            <v>2</v>
          </cell>
        </row>
        <row r="2482">
          <cell r="E2482" t="str">
            <v>SNTP1925</v>
          </cell>
          <cell r="F2482" t="str">
            <v>LT7(A) - Temporary Supply (28 days &amp; above renewal)</v>
          </cell>
          <cell r="G2482" t="str">
            <v>LONG DISS</v>
          </cell>
          <cell r="H2482">
            <v>6</v>
          </cell>
          <cell r="I2482" t="str">
            <v>RANGEGOWDA LATE THIMMEGOWDA</v>
          </cell>
          <cell r="J2482" t="str">
            <v>0,SHANKARANAHALLI,0,SHANKARANAHALLI,0</v>
          </cell>
          <cell r="K2482" t="str">
            <v>0</v>
          </cell>
          <cell r="L2482">
            <v>1</v>
          </cell>
        </row>
        <row r="2483">
          <cell r="E2483" t="str">
            <v>GCTP1926</v>
          </cell>
          <cell r="F2483" t="str">
            <v>LT7(A) - Temporary Supply (28 days &amp; above renewal)</v>
          </cell>
          <cell r="G2483" t="str">
            <v>LONG DISS</v>
          </cell>
          <cell r="H2483">
            <v>15</v>
          </cell>
          <cell r="I2483" t="str">
            <v>K P DHARANENDRA S/O T PRAKSHA</v>
          </cell>
          <cell r="J2483" t="str">
            <v>0,HOSAKOPPALU,0,HOSAKOPPALU,0</v>
          </cell>
          <cell r="K2483" t="str">
            <v>0</v>
          </cell>
          <cell r="L2483">
            <v>1</v>
          </cell>
        </row>
        <row r="2484">
          <cell r="E2484" t="str">
            <v>GCTP1927</v>
          </cell>
          <cell r="F2484" t="str">
            <v>LT7(A) - Temporary Supply (28 days &amp; above renewal)</v>
          </cell>
          <cell r="G2484" t="str">
            <v>LONG DISS</v>
          </cell>
          <cell r="H2484">
            <v>7</v>
          </cell>
          <cell r="I2484" t="str">
            <v>VASU S/O BASAVARAJU</v>
          </cell>
          <cell r="J2484" t="str">
            <v>0,BOMMANAYAKANAHALLI,0,BOMMANAYAKANAHALLI,0</v>
          </cell>
          <cell r="K2484" t="str">
            <v>0</v>
          </cell>
          <cell r="L2484">
            <v>1</v>
          </cell>
        </row>
        <row r="2485">
          <cell r="E2485" t="str">
            <v>GCTP1934</v>
          </cell>
          <cell r="F2485" t="str">
            <v>LT7(A) - Temporary Supply (28 days &amp; above renewal)</v>
          </cell>
          <cell r="G2485" t="str">
            <v>LONG DISS</v>
          </cell>
          <cell r="H2485">
            <v>8</v>
          </cell>
          <cell r="I2485" t="str">
            <v>SWAMY GOWDA S/O HONNE GOWDA</v>
          </cell>
          <cell r="J2485" t="str">
            <v>0,SAMUDRAVALLI,SAMUDRAVALLI,SAMUDRAVALLI,SAMUDRAVALLI</v>
          </cell>
          <cell r="K2485" t="str">
            <v>SAMUDRAVALLI</v>
          </cell>
          <cell r="L2485">
            <v>1</v>
          </cell>
        </row>
        <row r="2486">
          <cell r="E2486" t="str">
            <v>GCTP1932</v>
          </cell>
          <cell r="F2486" t="str">
            <v>LT7(A) - Temporary Supply (28 days &amp; above renewal)</v>
          </cell>
          <cell r="G2486" t="str">
            <v>LONG DISS</v>
          </cell>
          <cell r="H2486">
            <v>15</v>
          </cell>
          <cell r="I2486" t="str">
            <v>CK GOWRAMMA W/O JAYARAM</v>
          </cell>
          <cell r="J2486" t="str">
            <v>NA,CAHANNAPATTANA,DEVAMMA BADAVANE,CAHANNAPATTANA,NA</v>
          </cell>
          <cell r="K2486" t="str">
            <v>DEVAMMA BADAVANE</v>
          </cell>
          <cell r="L2486">
            <v>2</v>
          </cell>
        </row>
        <row r="2487">
          <cell r="E2487" t="str">
            <v>MHTP153</v>
          </cell>
          <cell r="F2487" t="str">
            <v>LT7(A) - Temporary Supply (28 days &amp; above renewal)</v>
          </cell>
          <cell r="G2487" t="str">
            <v>LONG DISS</v>
          </cell>
          <cell r="H2487">
            <v>11</v>
          </cell>
          <cell r="I2487" t="str">
            <v>PAVITHRA W/O KUMAR</v>
          </cell>
          <cell r="J2487" t="str">
            <v>0,KANCHANAHALLY,KANCHANAHALLY,KANCHANAHALLY,KANCHANAHALLY</v>
          </cell>
          <cell r="K2487" t="str">
            <v>KANCHANAHALLY</v>
          </cell>
          <cell r="L2487">
            <v>2</v>
          </cell>
        </row>
        <row r="2488">
          <cell r="E2488" t="str">
            <v>MHTP152</v>
          </cell>
          <cell r="F2488" t="str">
            <v>LT7(A) - Temporary Supply (28 days &amp; above renewal)</v>
          </cell>
          <cell r="G2488" t="str">
            <v>LONG DISS</v>
          </cell>
          <cell r="H2488">
            <v>11</v>
          </cell>
          <cell r="I2488" t="str">
            <v>KRISHNA S/O HUCHAIAH</v>
          </cell>
          <cell r="J2488" t="str">
            <v>0,KANCHANAHALLY,KANCHANAHALLY,KANCHANAHALLY,KANCHANAHALLY</v>
          </cell>
          <cell r="K2488" t="str">
            <v>KANCHANAHALLY</v>
          </cell>
          <cell r="L2488">
            <v>2</v>
          </cell>
        </row>
        <row r="2489">
          <cell r="E2489" t="str">
            <v>MHTP151</v>
          </cell>
          <cell r="F2489" t="str">
            <v>LT7(A) - Temporary Supply (28 days &amp; above renewal)</v>
          </cell>
          <cell r="G2489" t="str">
            <v>LONG DISS</v>
          </cell>
          <cell r="H2489">
            <v>11</v>
          </cell>
          <cell r="I2489" t="str">
            <v>YOGESHA S/O CHANDRE GOWDA</v>
          </cell>
          <cell r="J2489" t="str">
            <v>0,KANCHANAHALLY,KANCHANAHALLY,KANCHANAHALLY,KANCHANAHALLY</v>
          </cell>
          <cell r="K2489" t="str">
            <v>KANCHANAHALLY</v>
          </cell>
          <cell r="L2489">
            <v>2</v>
          </cell>
        </row>
        <row r="2490">
          <cell r="E2490" t="str">
            <v>GCTP1937</v>
          </cell>
          <cell r="F2490" t="str">
            <v>LT7(A) - Temporary Supply (28 days &amp; above renewal)</v>
          </cell>
          <cell r="G2490" t="str">
            <v>LONG DISS</v>
          </cell>
          <cell r="H2490">
            <v>4</v>
          </cell>
          <cell r="I2490" t="str">
            <v>THANGYAMMA VEERABHADREGOWDA</v>
          </cell>
          <cell r="J2490" t="str">
            <v>0,DEVAMMANA BADAVANE CHANNAPATTAN,0,DEVAMMANA BADAVANE CHANNAPATTAN,0</v>
          </cell>
          <cell r="K2490" t="str">
            <v>0</v>
          </cell>
          <cell r="L2490">
            <v>1</v>
          </cell>
        </row>
        <row r="2491">
          <cell r="E2491" t="str">
            <v>GCTP1938</v>
          </cell>
          <cell r="F2491" t="str">
            <v>LT7(A) - Temporary Supply (28 days &amp; above renewal)</v>
          </cell>
          <cell r="G2491" t="str">
            <v>LONG DISS</v>
          </cell>
          <cell r="H2491">
            <v>10</v>
          </cell>
          <cell r="I2491" t="str">
            <v>PAVITHRA RAVIKUMAR</v>
          </cell>
          <cell r="J2491" t="str">
            <v>0,K HOSAKOPPALU,0,K HOSAKOPPALU,0</v>
          </cell>
          <cell r="K2491" t="str">
            <v>0</v>
          </cell>
          <cell r="L2491">
            <v>2</v>
          </cell>
        </row>
        <row r="2492">
          <cell r="E2492" t="str">
            <v>GCTP1941</v>
          </cell>
          <cell r="F2492" t="str">
            <v>LT7(A) - Temporary Supply (28 days &amp; above renewal)</v>
          </cell>
          <cell r="G2492" t="str">
            <v>LONG DISS</v>
          </cell>
          <cell r="H2492">
            <v>8</v>
          </cell>
          <cell r="I2492" t="str">
            <v>SYEDA SHABISTAN MOHAMMED PARVEEZ</v>
          </cell>
          <cell r="J2492" t="str">
            <v>0,GORUR ROAD BYPASS HASSAN ,0,GORUR ROAD BYPASS HASSAN ,0</v>
          </cell>
          <cell r="K2492" t="str">
            <v>0</v>
          </cell>
          <cell r="L2492">
            <v>1</v>
          </cell>
        </row>
        <row r="2493">
          <cell r="E2493" t="str">
            <v>GLTP370</v>
          </cell>
          <cell r="F2493" t="str">
            <v>LT7(A) - Temporary Supply (28 days &amp; above renewal)</v>
          </cell>
          <cell r="G2493" t="str">
            <v>LONG DISS</v>
          </cell>
          <cell r="H2493">
            <v>6</v>
          </cell>
          <cell r="I2493" t="str">
            <v>C M PUSHAPA PUTTARAJU</v>
          </cell>
          <cell r="J2493" t="str">
            <v>0,GUDDENAHALLI,0,GUDDENAHALLI,0</v>
          </cell>
          <cell r="K2493" t="str">
            <v>0</v>
          </cell>
          <cell r="L2493">
            <v>2</v>
          </cell>
        </row>
        <row r="2494">
          <cell r="E2494" t="str">
            <v>GCTP1949</v>
          </cell>
          <cell r="F2494" t="str">
            <v>LT7(A) - Temporary Supply (28 days &amp; above renewal)</v>
          </cell>
          <cell r="G2494" t="str">
            <v>LONG DISS</v>
          </cell>
          <cell r="H2494">
            <v>4</v>
          </cell>
          <cell r="I2494" t="str">
            <v>ANURADHA H S BHARATHA S R</v>
          </cell>
          <cell r="J2494" t="str">
            <v>0,CHANNAPATTANA,0,CHANNAPATTANA,0</v>
          </cell>
          <cell r="K2494" t="str">
            <v>0</v>
          </cell>
          <cell r="L2494">
            <v>1</v>
          </cell>
        </row>
        <row r="2495">
          <cell r="E2495" t="str">
            <v>GCTP1951</v>
          </cell>
          <cell r="F2495" t="str">
            <v>LT7(A) - Temporary Supply (28 days &amp; above renewal)</v>
          </cell>
          <cell r="G2495" t="str">
            <v>LONG DISS</v>
          </cell>
          <cell r="H2495">
            <v>8</v>
          </cell>
          <cell r="I2495" t="str">
            <v>H N NAGARAJU NARAYANAIAH</v>
          </cell>
          <cell r="J2495" t="str">
            <v>0,CHANNAPATTANA,0,CHANNAPATTANA,0</v>
          </cell>
          <cell r="K2495" t="str">
            <v>0</v>
          </cell>
          <cell r="L2495">
            <v>1</v>
          </cell>
        </row>
        <row r="2496">
          <cell r="E2496" t="str">
            <v>GCTP1954</v>
          </cell>
          <cell r="F2496" t="str">
            <v>LT7(A) - Temporary Supply (28 days &amp; above renewal)</v>
          </cell>
          <cell r="G2496" t="str">
            <v>LONG DISS</v>
          </cell>
          <cell r="H2496">
            <v>8</v>
          </cell>
          <cell r="I2496" t="str">
            <v>LAKSHMEGOWDA S SHIVANNA</v>
          </cell>
          <cell r="J2496" t="str">
            <v>0,BOMMANAYAKANAHALLI,0,BOMMANAYAKANAHALLI,0</v>
          </cell>
          <cell r="K2496" t="str">
            <v>0</v>
          </cell>
          <cell r="L2496">
            <v>1</v>
          </cell>
        </row>
        <row r="2497">
          <cell r="E2497" t="str">
            <v>GCTP1957</v>
          </cell>
          <cell r="F2497" t="str">
            <v>LT7(A) - Temporary Supply (28 days &amp; above renewal)</v>
          </cell>
          <cell r="G2497" t="str">
            <v>LONG DISS</v>
          </cell>
          <cell r="H2497">
            <v>3</v>
          </cell>
          <cell r="I2497" t="str">
            <v>DP CHANDRASHEKAR S/O PATTABHIRAM</v>
          </cell>
          <cell r="J2497" t="str">
            <v>NA,NA,CHIKKAMANDIGANAHALLI,NA,NA</v>
          </cell>
          <cell r="K2497" t="str">
            <v>CHIKKAMANDIGANAHALLI</v>
          </cell>
          <cell r="L2497">
            <v>2</v>
          </cell>
        </row>
        <row r="2498">
          <cell r="E2498" t="str">
            <v>KNTP1958</v>
          </cell>
          <cell r="F2498" t="str">
            <v>LT7(A) - Temporary Supply (28 days &amp; above renewal)</v>
          </cell>
          <cell r="G2498" t="str">
            <v>LONG DISS</v>
          </cell>
          <cell r="H2498">
            <v>7</v>
          </cell>
          <cell r="I2498" t="str">
            <v>SHAHANAZ ISTHIYAQ AHAMED KHAN</v>
          </cell>
          <cell r="J2498" t="str">
            <v>0,JAVARAYAPATTANA B M ROAD HASSAN,0,JAVARAYAPATTANA B M ROAD HASSAN,0</v>
          </cell>
          <cell r="K2498" t="str">
            <v>0</v>
          </cell>
          <cell r="L2498">
            <v>3</v>
          </cell>
        </row>
        <row r="2499">
          <cell r="E2499" t="str">
            <v>GLTP372</v>
          </cell>
          <cell r="F2499" t="str">
            <v>LT7(A) - Temporary Supply (28 days &amp; above renewal)</v>
          </cell>
          <cell r="G2499" t="str">
            <v>LONG DISS</v>
          </cell>
          <cell r="H2499">
            <v>6</v>
          </cell>
          <cell r="I2499" t="str">
            <v>MURTHY JAYANNAGOWDA</v>
          </cell>
          <cell r="J2499" t="str">
            <v>0,ASHOKA NAGARA,0,ASHOKA NAGARA,0</v>
          </cell>
          <cell r="K2499" t="str">
            <v>0</v>
          </cell>
          <cell r="L2499">
            <v>2</v>
          </cell>
        </row>
        <row r="2500">
          <cell r="E2500" t="str">
            <v>GLTP373</v>
          </cell>
          <cell r="F2500" t="str">
            <v>LT7(A) - Temporary Supply (28 days &amp; above renewal)</v>
          </cell>
          <cell r="G2500" t="str">
            <v>LONG DISS</v>
          </cell>
          <cell r="H2500">
            <v>10</v>
          </cell>
          <cell r="I2500" t="str">
            <v>CHANDREGOWDA RAMEGOWDA</v>
          </cell>
          <cell r="J2500" t="str">
            <v>0,UDDUR,0,UDDUR,0</v>
          </cell>
          <cell r="K2500" t="str">
            <v>0</v>
          </cell>
          <cell r="L2500">
            <v>1</v>
          </cell>
        </row>
        <row r="2501">
          <cell r="E2501" t="str">
            <v>GRTP113</v>
          </cell>
          <cell r="F2501" t="str">
            <v>LT7(A) - Temporary Supply (28 days &amp; above renewal)</v>
          </cell>
          <cell r="G2501" t="str">
            <v>LONG DISS</v>
          </cell>
          <cell r="H2501">
            <v>20</v>
          </cell>
          <cell r="I2501" t="str">
            <v>SHREE LAKSHMI DEVI TEMPLE SHREE LAKSHMI DEVI TEMPLE</v>
          </cell>
          <cell r="J2501" t="str">
            <v>0,KARLE,KARLE,KARLE,KARLE</v>
          </cell>
          <cell r="K2501" t="str">
            <v>KARLE</v>
          </cell>
          <cell r="L2501">
            <v>4</v>
          </cell>
        </row>
        <row r="2502">
          <cell r="E2502" t="str">
            <v>GCTP1960</v>
          </cell>
          <cell r="F2502" t="str">
            <v>LT7(A) - Temporary Supply (28 days &amp; above renewal)</v>
          </cell>
          <cell r="G2502" t="str">
            <v>LONG DISS</v>
          </cell>
          <cell r="H2502">
            <v>8</v>
          </cell>
          <cell r="I2502" t="str">
            <v>T G CHANDRU  M GOVINDAPPA</v>
          </cell>
          <cell r="J2502" t="str">
            <v>0,BITTAGOWDANAHALLI,0,BITTAGOWDANAHALLI,0</v>
          </cell>
          <cell r="K2502" t="str">
            <v>0</v>
          </cell>
          <cell r="L2502">
            <v>3</v>
          </cell>
        </row>
        <row r="2503">
          <cell r="E2503" t="str">
            <v>GCTP1982</v>
          </cell>
          <cell r="F2503" t="str">
            <v>LT7(A) - Temporary Supply (28 days &amp; above renewal)</v>
          </cell>
          <cell r="G2503" t="str">
            <v>LONG DISS</v>
          </cell>
          <cell r="H2503">
            <v>15</v>
          </cell>
          <cell r="I2503" t="str">
            <v>R PRAVEEN KUMAR RANGASWAMY CHARI</v>
          </cell>
          <cell r="J2503" t="str">
            <v>0,K HOSAKOPPALU,0,K HOSAKOPPALU,0</v>
          </cell>
          <cell r="K2503" t="str">
            <v>0</v>
          </cell>
          <cell r="L2503">
            <v>1</v>
          </cell>
        </row>
        <row r="2504">
          <cell r="E2504" t="str">
            <v>GRTP114</v>
          </cell>
          <cell r="F2504" t="str">
            <v>LT7(A) - Temporary Supply (28 days &amp; above renewal)</v>
          </cell>
          <cell r="G2504" t="str">
            <v>LONG DISS</v>
          </cell>
          <cell r="H2504">
            <v>5</v>
          </cell>
          <cell r="I2504" t="str">
            <v>MAHESHA  S/O MASTHI GOWDA</v>
          </cell>
          <cell r="J2504" t="str">
            <v>0,MALLEDEVAPURA,MALLEDEVAPURA,MALLEDEVAPURA,MALLEDEVAPURA</v>
          </cell>
          <cell r="K2504" t="str">
            <v>MALLEDEVAPURA</v>
          </cell>
          <cell r="L2504">
            <v>1</v>
          </cell>
        </row>
        <row r="2505">
          <cell r="E2505" t="str">
            <v>GCTP1977</v>
          </cell>
          <cell r="F2505" t="str">
            <v>LT7(A) - Temporary Supply (28 days &amp; above renewal)</v>
          </cell>
          <cell r="G2505" t="str">
            <v>LONG DISS</v>
          </cell>
          <cell r="H2505">
            <v>10</v>
          </cell>
          <cell r="I2505" t="str">
            <v>RADHAMMA MANJEGOWDA</v>
          </cell>
          <cell r="J2505" t="str">
            <v>0,K HOSAKOPPALU,0,K HOSAKOPPALU,0</v>
          </cell>
          <cell r="K2505" t="str">
            <v>0</v>
          </cell>
          <cell r="L2505">
            <v>2</v>
          </cell>
        </row>
        <row r="2506">
          <cell r="E2506" t="str">
            <v>MGKIP1981</v>
          </cell>
          <cell r="F2506" t="str">
            <v>LT7(A) - Temporary Supply (28 days &amp; above renewal)</v>
          </cell>
          <cell r="G2506" t="str">
            <v>LONG DISS</v>
          </cell>
          <cell r="H2506">
            <v>13</v>
          </cell>
          <cell r="I2506" t="str">
            <v>SWAMY SHIVANNA</v>
          </cell>
          <cell r="J2506" t="str">
            <v>0,MARIGUDIKOPPALU,0,MARIGUDIKOPPALU,0</v>
          </cell>
          <cell r="K2506" t="str">
            <v>0</v>
          </cell>
          <cell r="L2506">
            <v>1</v>
          </cell>
        </row>
        <row r="2507">
          <cell r="E2507" t="str">
            <v>KKGTP1985</v>
          </cell>
          <cell r="F2507" t="str">
            <v>LT7(A) - Temporary Supply (28 days &amp; above renewal)</v>
          </cell>
          <cell r="G2507" t="str">
            <v>LONG DISS</v>
          </cell>
          <cell r="H2507">
            <v>13</v>
          </cell>
          <cell r="I2507" t="str">
            <v>HONGAIAH DYVAIAH</v>
          </cell>
          <cell r="J2507" t="str">
            <v>0,S THATTEKERE,0,S THATTEKERE,0</v>
          </cell>
          <cell r="K2507" t="str">
            <v>0</v>
          </cell>
          <cell r="L2507">
            <v>1</v>
          </cell>
        </row>
        <row r="2508">
          <cell r="E2508" t="str">
            <v>GCTP1993</v>
          </cell>
          <cell r="F2508" t="str">
            <v>LT7(A) - Temporary Supply (28 days &amp; above renewal)</v>
          </cell>
          <cell r="G2508" t="str">
            <v>LONG DISS</v>
          </cell>
          <cell r="H2508">
            <v>10</v>
          </cell>
          <cell r="I2508" t="str">
            <v>VIRUPAKSHA S/O MALLEGOWDA</v>
          </cell>
          <cell r="J2508" t="str">
            <v>NA,NA,BITTAGOWDANAHALLY,NA,NA</v>
          </cell>
          <cell r="K2508" t="str">
            <v>BITTAGOWDANAHALLY</v>
          </cell>
          <cell r="L2508">
            <v>1</v>
          </cell>
        </row>
        <row r="2509">
          <cell r="E2509" t="str">
            <v>MHTP157</v>
          </cell>
          <cell r="F2509" t="str">
            <v>LT7(A) - Temporary Supply (28 days &amp; above renewal)</v>
          </cell>
          <cell r="G2509" t="str">
            <v>LONG DISS</v>
          </cell>
          <cell r="H2509">
            <v>3</v>
          </cell>
          <cell r="I2509" t="str">
            <v>A J GIRIMALLESH JAYAPADMANABEGOWDA A H</v>
          </cell>
          <cell r="J2509" t="str">
            <v>0,MOSALEHOSAHALLI,0,MOSALEHOSAHALLI,0</v>
          </cell>
          <cell r="K2509" t="str">
            <v>0</v>
          </cell>
          <cell r="L2509">
            <v>2</v>
          </cell>
        </row>
        <row r="2510">
          <cell r="E2510" t="str">
            <v>GLTP374</v>
          </cell>
          <cell r="F2510" t="str">
            <v>LT7(A) - Temporary Supply (28 days &amp; above renewal)</v>
          </cell>
          <cell r="G2510" t="str">
            <v>LONG DISS</v>
          </cell>
          <cell r="H2510">
            <v>14</v>
          </cell>
          <cell r="I2510" t="str">
            <v>SUMANGALA N S ASHOKA</v>
          </cell>
          <cell r="J2510" t="str">
            <v>0,MUGALURU KINDIPURA,0,MUGALURU KINDIPURA,0</v>
          </cell>
          <cell r="K2510" t="str">
            <v>0</v>
          </cell>
          <cell r="L2510">
            <v>3</v>
          </cell>
        </row>
        <row r="2511">
          <cell r="E2511" t="str">
            <v>KKGTP1998</v>
          </cell>
          <cell r="F2511" t="str">
            <v>LT7(A) - Temporary Supply (28 days &amp; above renewal)</v>
          </cell>
          <cell r="G2511" t="str">
            <v>LONG DISS</v>
          </cell>
          <cell r="H2511">
            <v>13</v>
          </cell>
          <cell r="I2511" t="str">
            <v>DAKSHAYINI W/O RAJASHEKHAR</v>
          </cell>
          <cell r="J2511" t="str">
            <v>0,HANUMANTHAPURA,SINGAPATTANA,HANUMANTHAPURA,HANUMANTHAPURA</v>
          </cell>
          <cell r="K2511" t="str">
            <v>SINGAPATTANA</v>
          </cell>
          <cell r="L2511">
            <v>2</v>
          </cell>
        </row>
        <row r="2512">
          <cell r="E2512" t="str">
            <v>GCTP2002</v>
          </cell>
          <cell r="F2512" t="str">
            <v>LT7(A) - Temporary Supply (28 days &amp; above renewal)</v>
          </cell>
          <cell r="G2512" t="str">
            <v>LONG DISS</v>
          </cell>
          <cell r="H2512">
            <v>10</v>
          </cell>
          <cell r="I2512" t="str">
            <v>NANJAPPA RAMAIAH</v>
          </cell>
          <cell r="J2512" t="str">
            <v>0,BITTAGOWDANAHALLI,0,BITTAGOWDANAHALLI,0</v>
          </cell>
          <cell r="K2512" t="str">
            <v>0</v>
          </cell>
          <cell r="L2512">
            <v>1</v>
          </cell>
        </row>
        <row r="2513">
          <cell r="E2513" t="str">
            <v>GCTP2004</v>
          </cell>
          <cell r="F2513" t="str">
            <v>LT7(A) - Temporary Supply (28 days &amp; above renewal)</v>
          </cell>
          <cell r="G2513" t="str">
            <v>LONG DISS</v>
          </cell>
          <cell r="H2513">
            <v>15</v>
          </cell>
          <cell r="I2513" t="str">
            <v>GA KUMARASWAMY S/O ANNEGOWDA</v>
          </cell>
          <cell r="J2513" t="str">
            <v>0,HANUMANTHAPURA,NAGATHAVALLY,HANUMANTHAPURA,NAGATHAVALLY</v>
          </cell>
          <cell r="K2513" t="str">
            <v>NAGATHAVALLY</v>
          </cell>
          <cell r="L2513">
            <v>2</v>
          </cell>
        </row>
        <row r="2514">
          <cell r="E2514" t="str">
            <v>GCTP2007</v>
          </cell>
          <cell r="F2514" t="str">
            <v>LT7(A) - Temporary Supply (28 days &amp; above renewal)</v>
          </cell>
          <cell r="G2514" t="str">
            <v>LONG DISS</v>
          </cell>
          <cell r="H2514">
            <v>3</v>
          </cell>
          <cell r="I2514" t="str">
            <v>G LAKSHMI B V SUDHANANDA</v>
          </cell>
          <cell r="J2514" t="str">
            <v>0,BITTAGOWDANAHALLI,0,BITTAGOWDANAHALLI,0</v>
          </cell>
          <cell r="K2514" t="str">
            <v>0</v>
          </cell>
          <cell r="L2514">
            <v>2</v>
          </cell>
        </row>
        <row r="2515">
          <cell r="E2515" t="str">
            <v>GCTP2013</v>
          </cell>
          <cell r="F2515" t="str">
            <v>LT7(A) - Temporary Supply (28 days &amp; above renewal)</v>
          </cell>
          <cell r="G2515" t="str">
            <v>LONG DISS</v>
          </cell>
          <cell r="H2515">
            <v>4</v>
          </cell>
          <cell r="I2515" t="str">
            <v>SHASHIKALA A V H K VIRUPAKSHA</v>
          </cell>
          <cell r="J2515" t="str">
            <v>0,CHANNAPATTANA,0,CHANNAPATTANA,0</v>
          </cell>
          <cell r="K2515" t="str">
            <v>0</v>
          </cell>
          <cell r="L2515">
            <v>1</v>
          </cell>
        </row>
        <row r="2516">
          <cell r="E2516" t="str">
            <v>GLTP378</v>
          </cell>
          <cell r="F2516" t="str">
            <v>LT7(A) - Temporary Supply (28 days &amp; above renewal)</v>
          </cell>
          <cell r="G2516" t="str">
            <v>LONG DISS</v>
          </cell>
          <cell r="H2516">
            <v>5</v>
          </cell>
          <cell r="I2516" t="str">
            <v>NAVEEN BV VENKATESH BH</v>
          </cell>
          <cell r="J2516" t="str">
            <v>O,HASSAN,BASAVESHWARANAGARA,HASSAN,HASSAN</v>
          </cell>
          <cell r="K2516" t="str">
            <v>BASAVESHWARANAGARA</v>
          </cell>
          <cell r="L2516">
            <v>1</v>
          </cell>
        </row>
        <row r="2517">
          <cell r="E2517" t="str">
            <v>GLTP384</v>
          </cell>
          <cell r="F2517" t="str">
            <v>LT7(A) - Temporary Supply (28 days &amp; above renewal)</v>
          </cell>
          <cell r="G2517" t="str">
            <v>LONG DISS</v>
          </cell>
          <cell r="H2517">
            <v>8</v>
          </cell>
          <cell r="I2517" t="str">
            <v>YOGEGOWDA A V VENKATEGOWDA</v>
          </cell>
          <cell r="J2517" t="str">
            <v>0,GUDDENAHALLI ASHOKANAGARA,0,GUDDENAHALLI ASHOKANAGARA,0</v>
          </cell>
          <cell r="K2517" t="str">
            <v>0</v>
          </cell>
          <cell r="L2517">
            <v>1</v>
          </cell>
        </row>
        <row r="2518">
          <cell r="E2518" t="str">
            <v>KNTP2016</v>
          </cell>
          <cell r="F2518" t="str">
            <v>LT7(A) - Temporary Supply (28 days &amp; above renewal)</v>
          </cell>
          <cell r="G2518" t="str">
            <v>LONG DISS</v>
          </cell>
          <cell r="H2518">
            <v>6</v>
          </cell>
          <cell r="I2518" t="str">
            <v>GANGAMMA MARIGOWDA</v>
          </cell>
          <cell r="J2518" t="str">
            <v>0,KANDLI,0,KANDLI,0</v>
          </cell>
          <cell r="K2518" t="str">
            <v>0</v>
          </cell>
          <cell r="L2518">
            <v>2</v>
          </cell>
        </row>
        <row r="2519">
          <cell r="E2519" t="str">
            <v>HNTP2014</v>
          </cell>
          <cell r="F2519" t="str">
            <v>LT7(A) - Temporary Supply (28 days &amp; above renewal)</v>
          </cell>
          <cell r="G2519" t="str">
            <v>LONG DISS</v>
          </cell>
          <cell r="H2519">
            <v>10</v>
          </cell>
          <cell r="I2519" t="str">
            <v>AKSHATHA W/O PARAMESHA</v>
          </cell>
          <cell r="J2519" t="str">
            <v>0,HANUMANTHAPURA,HANUMANTHAPURA,HANUMANTHAPURA,HANUMANTHAPURA</v>
          </cell>
          <cell r="K2519" t="str">
            <v>HANUMANTHAPURA</v>
          </cell>
          <cell r="L2519">
            <v>1</v>
          </cell>
        </row>
        <row r="2520">
          <cell r="E2520" t="str">
            <v>MHTP158</v>
          </cell>
          <cell r="F2520" t="str">
            <v>LT7(A) - Temporary Supply (28 days &amp; above renewal)</v>
          </cell>
          <cell r="G2520" t="str">
            <v>LONG DISS</v>
          </cell>
          <cell r="H2520">
            <v>2</v>
          </cell>
          <cell r="I2520" t="str">
            <v>SARASAWATHI W/O MANJEGOWDA</v>
          </cell>
          <cell r="J2520" t="str">
            <v>0,MOSALEHOSAHALLI,MOSALEHOSAHALLI,MOSALEHOSAHALLI,0</v>
          </cell>
          <cell r="K2520" t="str">
            <v>MOSALEHOSAHALLI</v>
          </cell>
          <cell r="L2520">
            <v>1</v>
          </cell>
        </row>
        <row r="2521">
          <cell r="E2521" t="str">
            <v>GLTP397</v>
          </cell>
          <cell r="F2521" t="str">
            <v>LT7(A) - Temporary Supply (28 days &amp; above renewal)</v>
          </cell>
          <cell r="G2521" t="str">
            <v>LONG DISS</v>
          </cell>
          <cell r="H2521">
            <v>9</v>
          </cell>
          <cell r="I2521" t="str">
            <v>KARIGOWDA KENCHEGOWDA</v>
          </cell>
          <cell r="J2521" t="str">
            <v>0,HANDINAKERE,0,HANDINAKERE,0</v>
          </cell>
          <cell r="K2521" t="str">
            <v>0</v>
          </cell>
          <cell r="L2521">
            <v>1</v>
          </cell>
        </row>
        <row r="2522">
          <cell r="E2522" t="str">
            <v>GCTP2029</v>
          </cell>
          <cell r="F2522" t="str">
            <v>LT7(A) - Temporary Supply (28 days &amp; above renewal)</v>
          </cell>
          <cell r="G2522" t="str">
            <v>LONG DISS</v>
          </cell>
          <cell r="H2522">
            <v>4</v>
          </cell>
          <cell r="I2522" t="str">
            <v>A B GANESHA BASAPPA</v>
          </cell>
          <cell r="J2522" t="str">
            <v>0,GANDHI NAGARA CHANNAPATTANA BADAVANE,0,GANDHI NAGARA CHANNAPATTANA BADAVANE,0</v>
          </cell>
          <cell r="K2522" t="str">
            <v>0</v>
          </cell>
          <cell r="L2522">
            <v>1</v>
          </cell>
        </row>
        <row r="2523">
          <cell r="E2523" t="str">
            <v>GCTP2026</v>
          </cell>
          <cell r="F2523" t="str">
            <v>LT7(A) - Temporary Supply (28 days &amp; above renewal)</v>
          </cell>
          <cell r="G2523" t="str">
            <v>LONG DISS</v>
          </cell>
          <cell r="H2523">
            <v>15</v>
          </cell>
          <cell r="I2523" t="str">
            <v>ANANTHA S/O HANUME GOWDA</v>
          </cell>
          <cell r="J2523" t="str">
            <v>0,K HOSAKOPPALU,K HOSAKOPPALU,K HOSAKOPPALU,K HOSAKOPPALU</v>
          </cell>
          <cell r="K2523" t="str">
            <v>K HOSAKOPPALU</v>
          </cell>
          <cell r="L2523">
            <v>4</v>
          </cell>
        </row>
        <row r="2524">
          <cell r="E2524" t="str">
            <v>KNTP2025</v>
          </cell>
          <cell r="F2524" t="str">
            <v>LT7(A) - Temporary Supply (28 days &amp; above renewal)</v>
          </cell>
          <cell r="G2524" t="str">
            <v>LONG DISS</v>
          </cell>
          <cell r="H2524">
            <v>6</v>
          </cell>
          <cell r="I2524" t="str">
            <v>DHARANI AV S/O LATE BALAKRISHNA</v>
          </cell>
          <cell r="J2524" t="str">
            <v>0,HANDINAKERE,HANDINAKERE,HANDINAKERE,MUDDANAHALLY GATE</v>
          </cell>
          <cell r="K2524" t="str">
            <v>HANDINAKERE</v>
          </cell>
          <cell r="L2524">
            <v>1</v>
          </cell>
        </row>
        <row r="2525">
          <cell r="E2525" t="str">
            <v>GCTP2021</v>
          </cell>
          <cell r="F2525" t="str">
            <v>LT7(A) - Temporary Supply (28 days &amp; above renewal)</v>
          </cell>
          <cell r="G2525" t="str">
            <v>LONG DISS</v>
          </cell>
          <cell r="H2525">
            <v>4</v>
          </cell>
          <cell r="I2525" t="str">
            <v>DRAMARAJU A S/O TK ANNEGOWDA</v>
          </cell>
          <cell r="J2525" t="str">
            <v>NA,NA,CHANNAPATNA,NA,NA</v>
          </cell>
          <cell r="K2525" t="str">
            <v>CHANNAPATNA</v>
          </cell>
          <cell r="L2525">
            <v>2</v>
          </cell>
        </row>
        <row r="2526">
          <cell r="E2526" t="str">
            <v>GCTP2037</v>
          </cell>
          <cell r="F2526" t="str">
            <v>LT7(A) - Temporary Supply (28 days &amp; above renewal)</v>
          </cell>
          <cell r="G2526" t="str">
            <v>LONG DISS</v>
          </cell>
          <cell r="H2526">
            <v>3</v>
          </cell>
          <cell r="I2526" t="str">
            <v xml:space="preserve"> ABDUL KHADAR S/O B MOHAMMED</v>
          </cell>
          <cell r="J2526" t="str">
            <v>NA,THATTEKERE,B M BYPASS ROAD NEAR PUMP HOUSE HALUVAGILU CIRCLE,THATTEKERE,NA</v>
          </cell>
          <cell r="K2526" t="str">
            <v>B M BYPASS ROAD NEAR PUMP HOUSE HALUVAGILU CIRCLE</v>
          </cell>
          <cell r="L2526">
            <v>2</v>
          </cell>
        </row>
        <row r="2527">
          <cell r="E2527" t="str">
            <v>MHTP165</v>
          </cell>
          <cell r="F2527" t="str">
            <v>LT7(A) - Temporary Supply (28 days &amp; above renewal)</v>
          </cell>
          <cell r="G2527" t="str">
            <v>LONG DISS</v>
          </cell>
          <cell r="H2527">
            <v>10</v>
          </cell>
          <cell r="I2527" t="str">
            <v>NANDINI KUMARA</v>
          </cell>
          <cell r="J2527" t="str">
            <v>0,KALENAHALLI,0,KALENAHALLI,0</v>
          </cell>
          <cell r="K2527" t="str">
            <v>0</v>
          </cell>
          <cell r="L2527">
            <v>2</v>
          </cell>
        </row>
        <row r="2528">
          <cell r="E2528" t="str">
            <v>MHTP161</v>
          </cell>
          <cell r="F2528" t="str">
            <v>LT7(A) - Temporary Supply (28 days &amp; above renewal)</v>
          </cell>
          <cell r="G2528" t="str">
            <v>LONG DISS</v>
          </cell>
          <cell r="H2528">
            <v>4</v>
          </cell>
          <cell r="I2528" t="str">
            <v>RAJESH B M S/O MANJE GOWDA</v>
          </cell>
          <cell r="J2528" t="str">
            <v>0,BASTHIHALLI,BASTHIHALLI,BASTHIHALLI,BASTHIHALLI</v>
          </cell>
          <cell r="K2528" t="str">
            <v>BASTHIHALLI</v>
          </cell>
          <cell r="L2528">
            <v>3</v>
          </cell>
        </row>
        <row r="2529">
          <cell r="E2529" t="str">
            <v>KNTPS2044</v>
          </cell>
          <cell r="F2529" t="str">
            <v>LT7(A) - Temporary Supply (28 days &amp; above renewal)</v>
          </cell>
          <cell r="G2529" t="str">
            <v>LONG DISS</v>
          </cell>
          <cell r="H2529">
            <v>8</v>
          </cell>
          <cell r="I2529" t="str">
            <v>M VASAGAM S/O MANIKYAM</v>
          </cell>
          <cell r="J2529" t="str">
            <v>NA,NA,DEVARAYAPATNA,NA,NA</v>
          </cell>
          <cell r="K2529" t="str">
            <v>DEVARAYAPATNA</v>
          </cell>
          <cell r="L2529">
            <v>2</v>
          </cell>
        </row>
        <row r="2530">
          <cell r="E2530" t="str">
            <v>HNTP2051</v>
          </cell>
          <cell r="F2530" t="str">
            <v>LT7(A) - Temporary Supply (28 days &amp; above renewal)</v>
          </cell>
          <cell r="G2530" t="str">
            <v>LONG DISS</v>
          </cell>
          <cell r="H2530">
            <v>13</v>
          </cell>
          <cell r="I2530" t="str">
            <v>YOGANADA MURTHY S/O LATE RANGASWAMY</v>
          </cell>
          <cell r="J2530" t="str">
            <v>0,THATTEKERE,NAARIHALLY,THATTEKERE,NAARIHALLY</v>
          </cell>
          <cell r="K2530" t="str">
            <v>NAARIHALLY</v>
          </cell>
          <cell r="L2530">
            <v>1</v>
          </cell>
        </row>
        <row r="2531">
          <cell r="E2531" t="str">
            <v>GCTP2058</v>
          </cell>
          <cell r="F2531" t="str">
            <v>LT7(A) - Temporary Supply (28 days &amp; above renewal)</v>
          </cell>
          <cell r="G2531" t="str">
            <v>LONG DISS</v>
          </cell>
          <cell r="H2531">
            <v>12</v>
          </cell>
          <cell r="I2531" t="str">
            <v>D SURESH D K ERAIAH</v>
          </cell>
          <cell r="J2531" t="str">
            <v>0,BITTAGOWDANAHALLI,0,BITTAGOWDANAHALLI,0</v>
          </cell>
          <cell r="K2531" t="str">
            <v>0</v>
          </cell>
          <cell r="L2531">
            <v>1</v>
          </cell>
        </row>
        <row r="2532">
          <cell r="E2532" t="str">
            <v>GCTP2065</v>
          </cell>
          <cell r="F2532" t="str">
            <v>LT7(A) - Temporary Supply (28 days &amp; above renewal)</v>
          </cell>
          <cell r="G2532" t="str">
            <v>LONG DISS</v>
          </cell>
          <cell r="H2532">
            <v>3</v>
          </cell>
          <cell r="I2532" t="str">
            <v>RAGHU K V S/O VEERABHADRE GOWDA</v>
          </cell>
          <cell r="J2532" t="str">
            <v>0,CHANNAPPATANA,CHANNAPPATANA,CHANNAPPATANA,CHANNAPPATANA</v>
          </cell>
          <cell r="K2532" t="str">
            <v>CHANNAPPATANA</v>
          </cell>
          <cell r="L2532">
            <v>2</v>
          </cell>
        </row>
        <row r="2533">
          <cell r="E2533" t="str">
            <v>KNTP2096</v>
          </cell>
          <cell r="F2533" t="str">
            <v>LT7(A) - Temporary Supply (28 days &amp; above renewal)</v>
          </cell>
          <cell r="G2533" t="str">
            <v>LONG DISS</v>
          </cell>
          <cell r="H2533">
            <v>8</v>
          </cell>
          <cell r="I2533" t="str">
            <v>MOHAMMED AHAMED S/O LATE ABDUL KHADER</v>
          </cell>
          <cell r="J2533" t="str">
            <v>0,KANDALI,THIMMANAHALLY,KANDALI,THIMMANAHALLY</v>
          </cell>
          <cell r="K2533" t="str">
            <v>THIMMANAHALLY</v>
          </cell>
          <cell r="L2533">
            <v>1</v>
          </cell>
        </row>
        <row r="2534">
          <cell r="E2534" t="str">
            <v>MHTP171</v>
          </cell>
          <cell r="F2534" t="str">
            <v>LT7(A) - Temporary Supply (28 days &amp; above renewal)</v>
          </cell>
          <cell r="G2534" t="str">
            <v>LONG DISS</v>
          </cell>
          <cell r="H2534">
            <v>3</v>
          </cell>
          <cell r="I2534" t="str">
            <v>NINGEGOWDA S/O RAMEGOWDA</v>
          </cell>
          <cell r="J2534" t="str">
            <v>NA,CHIGAHALLI,CHIGAHALLI,CHIGAHALLI,NA</v>
          </cell>
          <cell r="K2534" t="str">
            <v>CHIGAHALLI</v>
          </cell>
          <cell r="L2534">
            <v>1</v>
          </cell>
        </row>
        <row r="2535">
          <cell r="E2535" t="str">
            <v>GCTP2097</v>
          </cell>
          <cell r="F2535" t="str">
            <v>LT7(A) - Temporary Supply (28 days &amp; above renewal)</v>
          </cell>
          <cell r="G2535" t="str">
            <v>LONG DISS</v>
          </cell>
          <cell r="H2535">
            <v>8</v>
          </cell>
          <cell r="I2535" t="str">
            <v>AADYA ENTERPRISES C/O RAMACHANDRA NH</v>
          </cell>
          <cell r="J2535" t="str">
            <v>0,HANUMANTHAPURA,KIADB AREA,HANUMANTHAPURA,KIADB AREA</v>
          </cell>
          <cell r="K2535" t="str">
            <v>KIADB AREA</v>
          </cell>
          <cell r="L2535">
            <v>1</v>
          </cell>
        </row>
        <row r="2536">
          <cell r="E2536" t="str">
            <v>HNTP2121</v>
          </cell>
          <cell r="F2536" t="str">
            <v>LT7(A) - Temporary Supply (28 days &amp; above renewal)</v>
          </cell>
          <cell r="G2536" t="str">
            <v>LONG DISS</v>
          </cell>
          <cell r="H2536">
            <v>8</v>
          </cell>
          <cell r="I2536" t="str">
            <v>MANJU S/O MARI GOWDA</v>
          </cell>
          <cell r="J2536" t="str">
            <v>0,KOKKANAGATTA,KOKKANAGATTA,KOKKANAGATTA,KOKKANAGATTA</v>
          </cell>
          <cell r="K2536" t="str">
            <v>KOKKANAGATTA</v>
          </cell>
          <cell r="L2536">
            <v>1</v>
          </cell>
        </row>
        <row r="2537">
          <cell r="E2537" t="str">
            <v>GCTP2131</v>
          </cell>
          <cell r="F2537" t="str">
            <v>LT7(A) - Temporary Supply (28 days &amp; above renewal)</v>
          </cell>
          <cell r="G2537" t="str">
            <v>LONG DISS</v>
          </cell>
          <cell r="H2537">
            <v>4</v>
          </cell>
          <cell r="I2537" t="str">
            <v>PUTTASWAMYGOWDA KC S/O CHIKKEGOWDA</v>
          </cell>
          <cell r="J2537" t="str">
            <v>NA,NA,BITTAGOWDANAHALLY,NA,NA</v>
          </cell>
          <cell r="K2537" t="str">
            <v>BITTAGOWDANAHALLY</v>
          </cell>
          <cell r="L2537">
            <v>2</v>
          </cell>
        </row>
        <row r="2538">
          <cell r="E2538" t="str">
            <v>GCTP2134</v>
          </cell>
          <cell r="F2538" t="str">
            <v>LT7(A) - Temporary Supply (28 days &amp; above renewal)</v>
          </cell>
          <cell r="G2538" t="str">
            <v>LONG DISS</v>
          </cell>
          <cell r="H2538">
            <v>9</v>
          </cell>
          <cell r="I2538" t="str">
            <v>YASHODHAMMA S/O LATE ANANDHA</v>
          </cell>
          <cell r="J2538" t="str">
            <v>NA,NA,CHANNAPATNA,NA,NA</v>
          </cell>
          <cell r="K2538" t="str">
            <v>CHANNAPATNA</v>
          </cell>
          <cell r="L2538">
            <v>2</v>
          </cell>
        </row>
        <row r="2539">
          <cell r="E2539" t="str">
            <v>DMTP2135</v>
          </cell>
          <cell r="F2539" t="str">
            <v>LT7(A) - Temporary Supply (28 days &amp; above renewal)</v>
          </cell>
          <cell r="G2539" t="str">
            <v>LONG DISS</v>
          </cell>
          <cell r="H2539">
            <v>4</v>
          </cell>
          <cell r="I2539" t="str">
            <v>DS KUMAR S/O SOMBE GOWDA</v>
          </cell>
          <cell r="J2539" t="str">
            <v>0,KANDALI,DODDAMANDIGANAHALLY,KANDALI,DODDAMANDIGANAHALLY</v>
          </cell>
          <cell r="K2539" t="str">
            <v>DODDAMANDIGANAHALLY</v>
          </cell>
          <cell r="L2539">
            <v>2</v>
          </cell>
        </row>
        <row r="2540">
          <cell r="E2540" t="str">
            <v>GLTP426</v>
          </cell>
          <cell r="F2540" t="str">
            <v>LT7(A) - Temporary Supply (28 days &amp; above renewal)</v>
          </cell>
          <cell r="G2540" t="str">
            <v>LONG DISS</v>
          </cell>
          <cell r="H2540">
            <v>10</v>
          </cell>
          <cell r="I2540" t="str">
            <v>SIDDE GOWDA S/O BORE GOWDA</v>
          </cell>
          <cell r="J2540" t="str">
            <v>0,UDDURU,UDDURU,UDDURU,UDDURU</v>
          </cell>
          <cell r="K2540" t="str">
            <v>UDDURU</v>
          </cell>
          <cell r="L2540">
            <v>1</v>
          </cell>
        </row>
        <row r="2541">
          <cell r="E2541" t="str">
            <v>MHTP176</v>
          </cell>
          <cell r="F2541" t="str">
            <v>LT7(A) - Temporary Supply (28 days &amp; above renewal)</v>
          </cell>
          <cell r="G2541" t="str">
            <v>LONG DISS</v>
          </cell>
          <cell r="H2541">
            <v>13</v>
          </cell>
          <cell r="I2541" t="str">
            <v>VENKATEGOWDA S/O  GUNDEGOWDA</v>
          </cell>
          <cell r="J2541" t="str">
            <v>NA,AMBUGA,AMBUGA MOSALEHOSAHALLI,AMBUGA,NA</v>
          </cell>
          <cell r="K2541" t="str">
            <v>AMBUGA MOSALEHOSAHALLI</v>
          </cell>
          <cell r="L2541">
            <v>1</v>
          </cell>
        </row>
        <row r="2542">
          <cell r="E2542" t="str">
            <v>DMTP2156</v>
          </cell>
          <cell r="F2542" t="str">
            <v>LT7(A) - Temporary Supply (28 days &amp; above renewal)</v>
          </cell>
          <cell r="G2542" t="str">
            <v>LONG DISS</v>
          </cell>
          <cell r="H2542">
            <v>8</v>
          </cell>
          <cell r="I2542" t="str">
            <v>SHIVAPPA S/O LATE NINGAPPASHETTY</v>
          </cell>
          <cell r="J2542" t="str">
            <v>NA,DODDAMANDIGANAHALLI,DODDAMANDIGANAHALLI,DODDAMANDIGANAHALLI,NA</v>
          </cell>
          <cell r="K2542" t="str">
            <v>DODDAMANDIGANAHALLI</v>
          </cell>
          <cell r="L2542">
            <v>2</v>
          </cell>
        </row>
        <row r="2543">
          <cell r="E2543" t="str">
            <v>KKGTP2194</v>
          </cell>
          <cell r="F2543" t="str">
            <v>LT7(A) - Temporary Supply (28 days &amp; above renewal)</v>
          </cell>
          <cell r="G2543" t="str">
            <v>LONG DISS</v>
          </cell>
          <cell r="H2543">
            <v>8</v>
          </cell>
          <cell r="I2543" t="str">
            <v>PAVITHRA W/O RAVI</v>
          </cell>
          <cell r="J2543" t="str">
            <v>NA,THATTEKERE,S THATTEKERE,THATTEKERE,NA</v>
          </cell>
          <cell r="K2543" t="str">
            <v>S THATTEKERE</v>
          </cell>
          <cell r="L2543">
            <v>1</v>
          </cell>
        </row>
        <row r="2544">
          <cell r="E2544" t="str">
            <v>GLTP448</v>
          </cell>
          <cell r="F2544" t="str">
            <v>LT7(A) - Temporary Supply (28 days &amp; above renewal)</v>
          </cell>
          <cell r="G2544" t="str">
            <v>LONG DISS</v>
          </cell>
          <cell r="H2544">
            <v>8</v>
          </cell>
          <cell r="I2544" t="str">
            <v>G PRADEEP S/O B V GOVINDASHETTY</v>
          </cell>
          <cell r="J2544" t="str">
            <v>NA,MANACHANAHALLI,BASAVESHWARA NAGARA,MANACHANAHALLI,NA</v>
          </cell>
          <cell r="K2544" t="str">
            <v>BASAVESHWARA NAGARA</v>
          </cell>
          <cell r="L2544">
            <v>1</v>
          </cell>
        </row>
        <row r="2545">
          <cell r="E2545" t="str">
            <v>KNTP2237</v>
          </cell>
          <cell r="F2545" t="str">
            <v>LT7(A) - Temporary Supply (28 days &amp; above renewal)</v>
          </cell>
          <cell r="G2545" t="str">
            <v>LONG DISS</v>
          </cell>
          <cell r="H2545">
            <v>13</v>
          </cell>
          <cell r="I2545" t="str">
            <v>MOHAMMED AHAMMED C/O AK CLUSTERS PVT LIMITED</v>
          </cell>
          <cell r="J2545" t="str">
            <v>0,KANDALI,THIMMANAHALLY,KANDALI,KANDALI</v>
          </cell>
          <cell r="K2545" t="str">
            <v>THIMMANAHALLY</v>
          </cell>
          <cell r="L2545">
            <v>3</v>
          </cell>
        </row>
        <row r="2546">
          <cell r="E2546" t="str">
            <v>A</v>
          </cell>
          <cell r="F2546" t="str">
            <v>LT7(A) - Temporary Supply (28 days &amp; above renewal)</v>
          </cell>
          <cell r="G2546" t="str">
            <v>PERMANENT DISS</v>
          </cell>
          <cell r="H2546">
            <v>13</v>
          </cell>
          <cell r="I2546" t="str">
            <v>LEELAMMA</v>
          </cell>
          <cell r="J2546" t="str">
            <v>0,0</v>
          </cell>
          <cell r="K2546" t="str">
            <v>CHANNAPATTANA</v>
          </cell>
          <cell r="L2546">
            <v>1</v>
          </cell>
        </row>
        <row r="2547">
          <cell r="E2547" t="str">
            <v>B</v>
          </cell>
          <cell r="F2547" t="str">
            <v>LT7(A) - Temporary Supply (28 days &amp; above renewal)</v>
          </cell>
          <cell r="G2547" t="str">
            <v>PERMANENT DISS</v>
          </cell>
          <cell r="H2547">
            <v>13</v>
          </cell>
          <cell r="I2547" t="str">
            <v>YALAKIGOWDA</v>
          </cell>
          <cell r="J2547" t="str">
            <v>0,0</v>
          </cell>
          <cell r="K2547" t="str">
            <v>CHANNAPATTANA</v>
          </cell>
          <cell r="L2547">
            <v>1</v>
          </cell>
        </row>
        <row r="2548">
          <cell r="E2548" t="str">
            <v>C</v>
          </cell>
          <cell r="F2548" t="str">
            <v>LT7(A) - Temporary Supply (28 days &amp; above renewal)</v>
          </cell>
          <cell r="G2548" t="str">
            <v>PERMANENT DISS</v>
          </cell>
          <cell r="H2548">
            <v>13</v>
          </cell>
          <cell r="I2548" t="str">
            <v>PADMARAJU</v>
          </cell>
          <cell r="J2548" t="str">
            <v>S/O GIDDEGOWD,CHIKKAMANDIGANAHALLY</v>
          </cell>
          <cell r="K2548" t="str">
            <v>CHANNAPATTANA</v>
          </cell>
          <cell r="L2548">
            <v>1</v>
          </cell>
        </row>
        <row r="2549">
          <cell r="E2549" t="str">
            <v>GCTP136</v>
          </cell>
          <cell r="F2549" t="str">
            <v>LT7(A) - Temporary Supply (28 days &amp; above renewal)</v>
          </cell>
          <cell r="G2549" t="str">
            <v>PERMANENT DISS</v>
          </cell>
          <cell r="H2549">
            <v>1</v>
          </cell>
          <cell r="I2549" t="str">
            <v>N S GRANITES</v>
          </cell>
          <cell r="J2549" t="str">
            <v>HASSANRURAL2,PLOT NO 236KIADBH N PURA ROAD HASSAN</v>
          </cell>
          <cell r="K2549" t="str">
            <v>KIADB</v>
          </cell>
          <cell r="L2549">
            <v>1</v>
          </cell>
        </row>
        <row r="2550">
          <cell r="E2550" t="str">
            <v>E</v>
          </cell>
          <cell r="F2550" t="str">
            <v>LT7(A) - Temporary Supply (28 days &amp; above renewal)</v>
          </cell>
          <cell r="G2550" t="str">
            <v>PERMANENT DISS</v>
          </cell>
          <cell r="H2550">
            <v>13</v>
          </cell>
          <cell r="I2550" t="str">
            <v>NAGARAJA</v>
          </cell>
          <cell r="J2550" t="str">
            <v>0,0</v>
          </cell>
          <cell r="K2550" t="str">
            <v>CHANNAPATTANA</v>
          </cell>
          <cell r="L2550">
            <v>1</v>
          </cell>
        </row>
        <row r="2551">
          <cell r="E2551" t="str">
            <v>G</v>
          </cell>
          <cell r="F2551" t="str">
            <v>LT7(A) - Temporary Supply (28 days &amp; above renewal)</v>
          </cell>
          <cell r="G2551" t="str">
            <v>PERMANENT DISS</v>
          </cell>
          <cell r="H2551">
            <v>1</v>
          </cell>
          <cell r="I2551" t="str">
            <v>K R YOGISH</v>
          </cell>
          <cell r="J2551" t="str">
            <v>0,0</v>
          </cell>
          <cell r="K2551" t="str">
            <v>CHANNAPATTANA</v>
          </cell>
          <cell r="L2551">
            <v>1</v>
          </cell>
        </row>
        <row r="2552">
          <cell r="E2552" t="str">
            <v>H</v>
          </cell>
          <cell r="F2552" t="str">
            <v>LT7(A) - Temporary Supply (28 days &amp; above renewal)</v>
          </cell>
          <cell r="G2552" t="str">
            <v>PERMANENT DISS</v>
          </cell>
          <cell r="H2552">
            <v>1</v>
          </cell>
          <cell r="I2552" t="str">
            <v>GOWDEGOWDA</v>
          </cell>
          <cell r="J2552" t="str">
            <v>0,0</v>
          </cell>
          <cell r="K2552" t="str">
            <v>CHANNAPATTANA</v>
          </cell>
          <cell r="L2552">
            <v>1</v>
          </cell>
        </row>
        <row r="2553">
          <cell r="E2553" t="str">
            <v>J</v>
          </cell>
          <cell r="F2553" t="str">
            <v>LT7(A) - Temporary Supply (28 days &amp; above renewal)</v>
          </cell>
          <cell r="G2553" t="str">
            <v>PERMANENT DISS</v>
          </cell>
          <cell r="H2553">
            <v>1</v>
          </cell>
          <cell r="I2553" t="str">
            <v>JAYAMMA</v>
          </cell>
          <cell r="J2553" t="str">
            <v>W/O MANJEGOWDA,0</v>
          </cell>
          <cell r="K2553" t="str">
            <v>CHANNAPATTANA</v>
          </cell>
          <cell r="L2553">
            <v>1</v>
          </cell>
        </row>
        <row r="2554">
          <cell r="E2554" t="str">
            <v>GCTP351</v>
          </cell>
          <cell r="F2554" t="str">
            <v>LT7(A) - Temporary Supply (28 days &amp; above renewal)</v>
          </cell>
          <cell r="G2554" t="str">
            <v>PERMANENT DISS</v>
          </cell>
          <cell r="H2554">
            <v>3</v>
          </cell>
          <cell r="I2554" t="str">
            <v>THANGYAMMA</v>
          </cell>
          <cell r="J2554" t="str">
            <v>W/O VEERABHADRE GOWDA,CHANNAPATTANA  HASSAN</v>
          </cell>
          <cell r="K2554" t="str">
            <v>CHANNAPATTANA</v>
          </cell>
          <cell r="L2554">
            <v>1</v>
          </cell>
        </row>
        <row r="2555">
          <cell r="E2555" t="str">
            <v>GCTP393</v>
          </cell>
          <cell r="F2555" t="str">
            <v>LT7(A) - Temporary Supply (28 days &amp; above renewal)</v>
          </cell>
          <cell r="G2555" t="str">
            <v>PERMANENT DISS</v>
          </cell>
          <cell r="H2555">
            <v>3</v>
          </cell>
          <cell r="I2555" t="str">
            <v>SRIDHARMURTHI</v>
          </cell>
          <cell r="J2555" t="str">
            <v>S/O KESHAVAMURTHI,CHANNAPATANA  HASSAN</v>
          </cell>
          <cell r="K2555" t="str">
            <v>CHANNAPATTANA</v>
          </cell>
          <cell r="L2555">
            <v>1</v>
          </cell>
        </row>
        <row r="2556">
          <cell r="E2556" t="str">
            <v>GCTP394</v>
          </cell>
          <cell r="F2556" t="str">
            <v>LT7(A) - Temporary Supply (28 days &amp; above renewal)</v>
          </cell>
          <cell r="G2556" t="str">
            <v>PERMANENT DISS</v>
          </cell>
          <cell r="H2556">
            <v>3</v>
          </cell>
          <cell r="I2556" t="str">
            <v>NAGEGOWDA</v>
          </cell>
          <cell r="J2556" t="str">
            <v>S/O RAMEGOWDA,M.HOSAKOPPALU  HASSAN</v>
          </cell>
          <cell r="K2556" t="str">
            <v>M HOSA KOPPALU BHKL</v>
          </cell>
          <cell r="L2556">
            <v>1</v>
          </cell>
        </row>
        <row r="2557">
          <cell r="E2557" t="str">
            <v>LTP09</v>
          </cell>
          <cell r="F2557" t="str">
            <v>LT7(A) - Temporary Supply (28 days &amp; above renewal)</v>
          </cell>
          <cell r="G2557" t="str">
            <v>PERMANENT DISS</v>
          </cell>
          <cell r="H2557">
            <v>13</v>
          </cell>
          <cell r="I2557" t="str">
            <v>PROJECT MANERGR</v>
          </cell>
          <cell r="J2557" t="str">
            <v>NERMITHA KENDRA,HASSAN</v>
          </cell>
          <cell r="K2557" t="str">
            <v>MANICHANA HALLI MNL</v>
          </cell>
          <cell r="L2557">
            <v>1</v>
          </cell>
        </row>
        <row r="2558">
          <cell r="E2558" t="str">
            <v>GCTP395</v>
          </cell>
          <cell r="F2558" t="str">
            <v>LT7(A) - Temporary Supply (28 days &amp; above renewal)</v>
          </cell>
          <cell r="G2558" t="str">
            <v>PERMANENT DISS</v>
          </cell>
          <cell r="H2558">
            <v>8</v>
          </cell>
          <cell r="I2558" t="str">
            <v>VIJAYANARANG</v>
          </cell>
          <cell r="J2558" t="str">
            <v>S/O AMARANATH,KIADB PLOT NO 0961  HASSAN</v>
          </cell>
          <cell r="K2558" t="str">
            <v>KIADB</v>
          </cell>
          <cell r="L2558">
            <v>1</v>
          </cell>
        </row>
        <row r="2559">
          <cell r="E2559" t="str">
            <v>HVTP11</v>
          </cell>
          <cell r="F2559" t="str">
            <v>LT7(A) - Temporary Supply (28 days &amp; above renewal)</v>
          </cell>
          <cell r="G2559" t="str">
            <v>PERMANENT DISS</v>
          </cell>
          <cell r="H2559">
            <v>13</v>
          </cell>
          <cell r="I2559" t="str">
            <v>MANJEGOWDA</v>
          </cell>
          <cell r="J2559" t="str">
            <v>S/O RANGEGOWDA,MARAGANAHALLY  HASSAN</v>
          </cell>
          <cell r="K2559" t="str">
            <v>MARGANAHALLI MGRL</v>
          </cell>
          <cell r="L2559">
            <v>1</v>
          </cell>
        </row>
        <row r="2560">
          <cell r="E2560" t="str">
            <v>GCTP459</v>
          </cell>
          <cell r="F2560" t="str">
            <v>LT7(A) - Temporary Supply (28 days &amp; above renewal)</v>
          </cell>
          <cell r="G2560" t="str">
            <v>PERMANENT DISS</v>
          </cell>
          <cell r="H2560">
            <v>8</v>
          </cell>
          <cell r="I2560" t="str">
            <v>SURESHA</v>
          </cell>
          <cell r="J2560" t="str">
            <v>S/O NINGE GOWDA,CHANNAPATNA</v>
          </cell>
          <cell r="K2560" t="str">
            <v>CHANNAPATTANA</v>
          </cell>
          <cell r="L2560">
            <v>1</v>
          </cell>
        </row>
        <row r="2561">
          <cell r="E2561" t="str">
            <v>GCTP458</v>
          </cell>
          <cell r="F2561" t="str">
            <v>LT7(A) - Temporary Supply (28 days &amp; above renewal)</v>
          </cell>
          <cell r="G2561" t="str">
            <v>PERMANENT DISS</v>
          </cell>
          <cell r="H2561">
            <v>3</v>
          </cell>
          <cell r="I2561" t="str">
            <v>MR VARADARAJ</v>
          </cell>
          <cell r="J2561" t="str">
            <v>PRECOT MERIDION,KIADB</v>
          </cell>
          <cell r="K2561" t="str">
            <v>KIADB</v>
          </cell>
          <cell r="L2561">
            <v>49</v>
          </cell>
        </row>
        <row r="2562">
          <cell r="E2562" t="str">
            <v>GCTP352</v>
          </cell>
          <cell r="F2562" t="str">
            <v>LT7(A) - Temporary Supply (28 days &amp; above renewal)</v>
          </cell>
          <cell r="G2562" t="str">
            <v>PERMANENT DISS</v>
          </cell>
          <cell r="H2562">
            <v>3</v>
          </cell>
          <cell r="I2562" t="str">
            <v>VENKATE GOWDA</v>
          </cell>
          <cell r="J2562" t="str">
            <v>S/O LAKSHME GOWDA,SRI RAM NAGARA  HASSAN</v>
          </cell>
          <cell r="K2562" t="str">
            <v>SRI RAMNAGARA</v>
          </cell>
          <cell r="L2562">
            <v>1</v>
          </cell>
        </row>
        <row r="2563">
          <cell r="E2563" t="str">
            <v>GCTP461</v>
          </cell>
          <cell r="F2563" t="str">
            <v>LT7(A) - Temporary Supply (28 days &amp; above renewal)</v>
          </cell>
          <cell r="G2563" t="str">
            <v>PERMANENT DISS</v>
          </cell>
          <cell r="H2563">
            <v>4</v>
          </cell>
          <cell r="I2563" t="str">
            <v>THIMME GOWDA</v>
          </cell>
          <cell r="J2563" t="str">
            <v>S/O CHUNCHE GOWDA,K HOSA KOPPALU</v>
          </cell>
          <cell r="K2563" t="str">
            <v>K HOSA KOPPALU BHKL</v>
          </cell>
          <cell r="L2563">
            <v>1</v>
          </cell>
        </row>
        <row r="2564">
          <cell r="E2564" t="str">
            <v>GCTP463</v>
          </cell>
          <cell r="F2564" t="str">
            <v>LT7(A) - Temporary Supply (28 days &amp; above renewal)</v>
          </cell>
          <cell r="G2564" t="str">
            <v>PERMANENT DISS</v>
          </cell>
          <cell r="H2564">
            <v>8</v>
          </cell>
          <cell r="I2564" t="str">
            <v>PAVANAPUTRA RESORTS</v>
          </cell>
          <cell r="J2564" t="str">
            <v>MG DIR SRI C P DIVAKARA,KIADB H N PURA ROAD HASSAN</v>
          </cell>
          <cell r="K2564" t="str">
            <v>CHANNAPATTANA</v>
          </cell>
          <cell r="L2564">
            <v>1</v>
          </cell>
        </row>
        <row r="2565">
          <cell r="E2565" t="str">
            <v>GCTP350</v>
          </cell>
          <cell r="F2565" t="str">
            <v>LT7(A) - Temporary Supply (28 days &amp; above renewal)</v>
          </cell>
          <cell r="G2565" t="str">
            <v>PERMANENT DISS</v>
          </cell>
          <cell r="H2565">
            <v>1</v>
          </cell>
          <cell r="I2565" t="str">
            <v>C K ARUNAKSHI</v>
          </cell>
          <cell r="J2565" t="str">
            <v>M/O DEVI GRANITES,KIADB  HASSAN</v>
          </cell>
          <cell r="K2565" t="str">
            <v>KIADB</v>
          </cell>
          <cell r="L2565">
            <v>3</v>
          </cell>
        </row>
        <row r="2566">
          <cell r="E2566" t="str">
            <v>GCTP418</v>
          </cell>
          <cell r="F2566" t="str">
            <v>LT7(A) - Temporary Supply (28 days &amp; above renewal)</v>
          </cell>
          <cell r="G2566" t="str">
            <v>PERMANENT DISS</v>
          </cell>
          <cell r="H2566">
            <v>3</v>
          </cell>
          <cell r="I2566" t="str">
            <v>ASHWATH KUMARA</v>
          </cell>
          <cell r="J2566" t="str">
            <v>S/O SHIVANAJEGOWDA,M HOSAKOPPALU  HASSAN</v>
          </cell>
          <cell r="K2566" t="str">
            <v>M HOSA KOPPALU BHKL</v>
          </cell>
          <cell r="L2566">
            <v>1</v>
          </cell>
        </row>
        <row r="2567">
          <cell r="E2567" t="str">
            <v>GCTP421</v>
          </cell>
          <cell r="F2567" t="str">
            <v>LT7(A) - Temporary Supply (28 days &amp; above renewal)</v>
          </cell>
          <cell r="G2567" t="str">
            <v>PERMANENT DISS</v>
          </cell>
          <cell r="H2567">
            <v>1</v>
          </cell>
          <cell r="I2567" t="str">
            <v>B C RAVIKUMARA</v>
          </cell>
          <cell r="J2567" t="str">
            <v>CHANNEGOWDA,BOMMANAYAKANAHALLY  HASSAN</v>
          </cell>
          <cell r="K2567" t="str">
            <v>BOMMANAYAKANA HALLI BHKL</v>
          </cell>
          <cell r="L2567">
            <v>1</v>
          </cell>
        </row>
        <row r="2568">
          <cell r="E2568" t="str">
            <v>GCTP420</v>
          </cell>
          <cell r="F2568" t="str">
            <v>LT7(A) - Temporary Supply (28 days &amp; above renewal)</v>
          </cell>
          <cell r="G2568" t="str">
            <v>PERMANENT DISS</v>
          </cell>
          <cell r="H2568">
            <v>8</v>
          </cell>
          <cell r="I2568" t="str">
            <v>GOVINDARAJU</v>
          </cell>
          <cell r="J2568" t="str">
            <v>S/O BELUREGOWDA,KIADB  HASSAN</v>
          </cell>
          <cell r="K2568" t="str">
            <v>KIADB</v>
          </cell>
          <cell r="L2568">
            <v>1</v>
          </cell>
        </row>
        <row r="2569">
          <cell r="E2569" t="str">
            <v>GCTP422</v>
          </cell>
          <cell r="F2569" t="str">
            <v>LT7(A) - Temporary Supply (28 days &amp; above renewal)</v>
          </cell>
          <cell r="G2569" t="str">
            <v>PERMANENT DISS</v>
          </cell>
          <cell r="H2569">
            <v>8</v>
          </cell>
          <cell r="I2569" t="str">
            <v>H S KRISHNASHETTY</v>
          </cell>
          <cell r="J2569" t="str">
            <v>S/O SUNDARAJSHETTY,KAIDB H N PURA ROAD  HASSAN</v>
          </cell>
          <cell r="K2569" t="str">
            <v>KIADB</v>
          </cell>
          <cell r="L2569">
            <v>1</v>
          </cell>
        </row>
        <row r="2570">
          <cell r="E2570" t="str">
            <v>KNTP12</v>
          </cell>
          <cell r="F2570" t="str">
            <v>LT7(A) - Temporary Supply (28 days &amp; above renewal)</v>
          </cell>
          <cell r="G2570" t="str">
            <v>PERMANENT DISS</v>
          </cell>
          <cell r="H2570">
            <v>13</v>
          </cell>
          <cell r="I2570" t="str">
            <v>GOWRI SHANKAR</v>
          </cell>
          <cell r="J2570" t="str">
            <v>CETHAR VESSELS LTD,EHALAH  ALLY BYLAHALLY ROAD HASSAN  KANDHALI</v>
          </cell>
          <cell r="K2570" t="str">
            <v>ECHALA HALLI KANDALI</v>
          </cell>
          <cell r="L2570">
            <v>9</v>
          </cell>
        </row>
        <row r="2571">
          <cell r="E2571" t="str">
            <v>GCTP125</v>
          </cell>
          <cell r="F2571" t="str">
            <v>LT7(A) - Temporary Supply (28 days &amp; above renewal)</v>
          </cell>
          <cell r="G2571" t="str">
            <v>PERMANENT DISS</v>
          </cell>
          <cell r="H2571">
            <v>3</v>
          </cell>
          <cell r="I2571" t="str">
            <v>C N CHANDRASHEKAR</v>
          </cell>
          <cell r="J2571" t="str">
            <v>NEAR HP GAS GODOWN,CHANNPATNAHASSAN</v>
          </cell>
          <cell r="K2571" t="str">
            <v>CHANNAPATTANA</v>
          </cell>
          <cell r="L2571">
            <v>1</v>
          </cell>
        </row>
        <row r="2572">
          <cell r="E2572" t="str">
            <v>GCTP126</v>
          </cell>
          <cell r="F2572" t="str">
            <v>LT7(A) - Temporary Supply (28 days &amp; above renewal)</v>
          </cell>
          <cell r="G2572" t="str">
            <v>PERMANENT DISS</v>
          </cell>
          <cell r="H2572">
            <v>3</v>
          </cell>
          <cell r="I2572" t="str">
            <v>DHAKSYANI</v>
          </cell>
          <cell r="J2572" t="str">
            <v>MANJEGOWDA,CHANNAPATNAHASSAN</v>
          </cell>
          <cell r="K2572" t="str">
            <v>CHANNAPATTANA</v>
          </cell>
          <cell r="L2572">
            <v>1</v>
          </cell>
        </row>
        <row r="2573">
          <cell r="E2573" t="str">
            <v>GCTP124</v>
          </cell>
          <cell r="F2573" t="str">
            <v>LT7(A) - Temporary Supply (28 days &amp; above renewal)</v>
          </cell>
          <cell r="G2573" t="str">
            <v>PERMANENT DISS</v>
          </cell>
          <cell r="H2573">
            <v>3</v>
          </cell>
          <cell r="I2573" t="str">
            <v>SHRINEEVAS</v>
          </cell>
          <cell r="J2573" t="str">
            <v>VARADHAIAH,SHRINIDHI INDUSTRIALKIADB 4 TH ROADH N PURA  ROAD HASSAN</v>
          </cell>
          <cell r="K2573" t="str">
            <v>KIADB</v>
          </cell>
          <cell r="L2573">
            <v>1</v>
          </cell>
        </row>
        <row r="2574">
          <cell r="E2574" t="str">
            <v>HVTP12</v>
          </cell>
          <cell r="F2574" t="str">
            <v>LT7(A) - Temporary Supply (28 days &amp; above renewal)</v>
          </cell>
          <cell r="G2574" t="str">
            <v>PERMANENT DISS</v>
          </cell>
          <cell r="H2574">
            <v>13</v>
          </cell>
          <cell r="I2574" t="str">
            <v>SHEHK HUSEN</v>
          </cell>
          <cell r="J2574" t="str">
            <v>KAMAL PASHA,NANDINI LAY OUT  HALUVAGILU</v>
          </cell>
          <cell r="K2574" t="str">
            <v>HALUVAGILU HVL</v>
          </cell>
          <cell r="L2574">
            <v>1</v>
          </cell>
        </row>
        <row r="2575">
          <cell r="E2575" t="str">
            <v>GCTP424</v>
          </cell>
          <cell r="F2575" t="str">
            <v>LT7(A) - Temporary Supply (28 days &amp; above renewal)</v>
          </cell>
          <cell r="G2575" t="str">
            <v>PERMANENT DISS</v>
          </cell>
          <cell r="H2575">
            <v>3</v>
          </cell>
          <cell r="I2575" t="str">
            <v>CHANNAMMA</v>
          </cell>
          <cell r="J2575" t="str">
            <v>W/O DODDABHEEMEGOWDA,CHANNAPATANA  HASSAN</v>
          </cell>
          <cell r="K2575" t="str">
            <v>CHANNAPATTANA</v>
          </cell>
          <cell r="L2575">
            <v>1</v>
          </cell>
        </row>
        <row r="2576">
          <cell r="E2576" t="str">
            <v>GCTP423</v>
          </cell>
          <cell r="F2576" t="str">
            <v>LT7(A) - Temporary Supply (28 days &amp; above renewal)</v>
          </cell>
          <cell r="G2576" t="str">
            <v>PERMANENT DISS</v>
          </cell>
          <cell r="H2576">
            <v>8</v>
          </cell>
          <cell r="I2576" t="str">
            <v>BSR INFRATECH INDIA LTD</v>
          </cell>
          <cell r="J2576" t="str">
            <v>COURT BUILDING,CHANNAPATANA  HASSAN</v>
          </cell>
          <cell r="K2576" t="str">
            <v>CHANNAPATTANA</v>
          </cell>
          <cell r="L2576">
            <v>10</v>
          </cell>
        </row>
        <row r="2577">
          <cell r="E2577" t="str">
            <v>GCTP426</v>
          </cell>
          <cell r="F2577" t="str">
            <v>LT7(A) - Temporary Supply (28 days &amp; above renewal)</v>
          </cell>
          <cell r="G2577" t="str">
            <v>PERMANENT DISS</v>
          </cell>
          <cell r="H2577">
            <v>3</v>
          </cell>
          <cell r="I2577" t="str">
            <v>J J GRANITES</v>
          </cell>
          <cell r="J2577" t="str">
            <v>SUNIL JALLAN,KIADB HN PURA  HASSAN</v>
          </cell>
          <cell r="K2577" t="str">
            <v>KIADB</v>
          </cell>
          <cell r="L2577">
            <v>1</v>
          </cell>
        </row>
        <row r="2578">
          <cell r="E2578" t="str">
            <v>DMTP1</v>
          </cell>
          <cell r="F2578" t="str">
            <v>LT7(A) - Temporary Supply (28 days &amp; above renewal)</v>
          </cell>
          <cell r="G2578" t="str">
            <v>PERMANENT DISS</v>
          </cell>
          <cell r="H2578">
            <v>13</v>
          </cell>
          <cell r="I2578" t="str">
            <v>K V SHRIDHAR</v>
          </cell>
          <cell r="J2578" t="str">
            <v>K V SHESHAGIRIRAV,DODDAMANDIGANAHALLYHASSAN</v>
          </cell>
          <cell r="K2578" t="str">
            <v>DODDAMANDIGANAHALLI L</v>
          </cell>
          <cell r="L2578">
            <v>13</v>
          </cell>
        </row>
        <row r="2579">
          <cell r="E2579" t="str">
            <v>GCTP400</v>
          </cell>
          <cell r="F2579" t="str">
            <v>LT7(A) - Temporary Supply (28 days &amp; above renewal)</v>
          </cell>
          <cell r="G2579" t="str">
            <v>PERMANENT DISS</v>
          </cell>
          <cell r="H2579">
            <v>3</v>
          </cell>
          <cell r="I2579" t="str">
            <v>NARAYANA</v>
          </cell>
          <cell r="J2579" t="str">
            <v>S/O VENKATEGOWDA,CHANNAPATTANA  HASSAN</v>
          </cell>
          <cell r="K2579" t="str">
            <v>CHANNAPATTANA</v>
          </cell>
          <cell r="L2579">
            <v>1</v>
          </cell>
        </row>
        <row r="2580">
          <cell r="E2580" t="str">
            <v>HNTP2</v>
          </cell>
          <cell r="F2580" t="str">
            <v>LT7(A) - Temporary Supply (28 days &amp; above renewal)</v>
          </cell>
          <cell r="G2580" t="str">
            <v>PERMANENT DISS</v>
          </cell>
          <cell r="H2580">
            <v>13</v>
          </cell>
          <cell r="I2580" t="str">
            <v>BHABU MEHATERU</v>
          </cell>
          <cell r="J2580" t="str">
            <v>S/O GAGANA DHAMAKARALI,HANUMANTHA PURAHASSAN</v>
          </cell>
          <cell r="K2580" t="str">
            <v>HANUMANTHA PURA HNL</v>
          </cell>
          <cell r="L2580">
            <v>7</v>
          </cell>
        </row>
        <row r="2581">
          <cell r="E2581" t="str">
            <v>MPPTP3</v>
          </cell>
          <cell r="F2581" t="str">
            <v>LT7(A) - Temporary Supply (28 days &amp; above renewal)</v>
          </cell>
          <cell r="G2581" t="str">
            <v>PERMANENT DISS</v>
          </cell>
          <cell r="H2581">
            <v>13</v>
          </cell>
          <cell r="I2581" t="str">
            <v>RAMESHACHAR</v>
          </cell>
          <cell r="J2581" t="str">
            <v>HASSANRURAL2,MALAPPANAHALLIHASSAN</v>
          </cell>
          <cell r="K2581" t="str">
            <v>MALLAPANAHALLI MPPL</v>
          </cell>
          <cell r="L2581">
            <v>1</v>
          </cell>
        </row>
        <row r="2582">
          <cell r="E2582" t="str">
            <v>HVTP13</v>
          </cell>
          <cell r="F2582" t="str">
            <v>LT7(A) - Temporary Supply (28 days &amp; above renewal)</v>
          </cell>
          <cell r="G2582" t="str">
            <v>PERMANENT DISS</v>
          </cell>
          <cell r="H2582">
            <v>13</v>
          </cell>
          <cell r="I2582" t="str">
            <v>GIDDAMMA</v>
          </cell>
          <cell r="J2582" t="str">
            <v>W/O THIMME GOWDA,NAARI HALLI NML</v>
          </cell>
          <cell r="K2582" t="str">
            <v>NARIHALLI NML</v>
          </cell>
          <cell r="L2582">
            <v>1</v>
          </cell>
        </row>
        <row r="2583">
          <cell r="E2583" t="str">
            <v>GCTP499</v>
          </cell>
          <cell r="F2583" t="str">
            <v>LT7(A) - Temporary Supply (28 days &amp; above renewal)</v>
          </cell>
          <cell r="G2583" t="str">
            <v>PERMANENT DISS</v>
          </cell>
          <cell r="H2583">
            <v>3</v>
          </cell>
          <cell r="I2583" t="str">
            <v>K G BOJARAJA</v>
          </cell>
          <cell r="J2583" t="str">
            <v>S/O K G PUTTE GOWDA,K HOSA KOPPALU BHKL</v>
          </cell>
          <cell r="K2583" t="str">
            <v>K HOSA KOPPALU BHKL</v>
          </cell>
          <cell r="L2583">
            <v>1</v>
          </cell>
        </row>
        <row r="2584">
          <cell r="E2584" t="str">
            <v>GCTP500</v>
          </cell>
          <cell r="F2584" t="str">
            <v>LT7(A) - Temporary Supply (28 days &amp; above renewal)</v>
          </cell>
          <cell r="G2584" t="str">
            <v>PERMANENT DISS</v>
          </cell>
          <cell r="H2584">
            <v>3</v>
          </cell>
          <cell r="I2584" t="str">
            <v>G MADHU</v>
          </cell>
          <cell r="J2584" t="str">
            <v>S/O GIDDE GOWDA,SAMUDRA VALLY</v>
          </cell>
          <cell r="K2584" t="str">
            <v>SAMUDRAVALLI</v>
          </cell>
          <cell r="L2584">
            <v>1</v>
          </cell>
        </row>
        <row r="2585">
          <cell r="E2585" t="str">
            <v>GCTP189</v>
          </cell>
          <cell r="F2585" t="str">
            <v>LT7(A) - Temporary Supply (28 days &amp; above renewal)</v>
          </cell>
          <cell r="G2585" t="str">
            <v>PERMANENT DISS</v>
          </cell>
          <cell r="H2585">
            <v>3</v>
          </cell>
          <cell r="I2585" t="str">
            <v>PUTTAHIA</v>
          </cell>
          <cell r="J2585" t="str">
            <v>SANNAPPA,CHANNAPATNA  HASSAN</v>
          </cell>
          <cell r="K2585" t="str">
            <v>CHANNAPATTANA</v>
          </cell>
          <cell r="L2585">
            <v>1</v>
          </cell>
        </row>
        <row r="2586">
          <cell r="E2586" t="str">
            <v>GCTP181</v>
          </cell>
          <cell r="F2586" t="str">
            <v>LT7(A) - Temporary Supply (28 days &amp; above renewal)</v>
          </cell>
          <cell r="G2586" t="str">
            <v>PERMANENT DISS</v>
          </cell>
          <cell r="H2586">
            <v>3</v>
          </cell>
          <cell r="I2586" t="str">
            <v>M J APPANNA GOWDA</v>
          </cell>
          <cell r="J2586" t="str">
            <v>M.R. JAVARE  GOWDA,KIDB INDUSTRIAL  H.N.PUR ROAD  HASSAN</v>
          </cell>
          <cell r="K2586" t="str">
            <v>KIADB</v>
          </cell>
          <cell r="L2586">
            <v>1</v>
          </cell>
        </row>
        <row r="2587">
          <cell r="E2587" t="str">
            <v>JVLTP1</v>
          </cell>
          <cell r="F2587" t="str">
            <v>LT7(A) - Temporary Supply (28 days &amp; above renewal)</v>
          </cell>
          <cell r="G2587" t="str">
            <v>PERMANENT DISS</v>
          </cell>
          <cell r="H2587">
            <v>13</v>
          </cell>
          <cell r="I2587" t="str">
            <v>BHANUPRAKASHA</v>
          </cell>
          <cell r="J2587" t="str">
            <v>0,JAVENAHALLYKATAYYA (HOBLI)HASSAN</v>
          </cell>
          <cell r="K2587" t="str">
            <v>JAVENAHALLI JVL</v>
          </cell>
          <cell r="L2587">
            <v>5</v>
          </cell>
        </row>
        <row r="2588">
          <cell r="E2588" t="str">
            <v>GCTP140</v>
          </cell>
          <cell r="F2588" t="str">
            <v>LT7(A) - Temporary Supply (28 days &amp; above renewal)</v>
          </cell>
          <cell r="G2588" t="str">
            <v>PERMANENT DISS</v>
          </cell>
          <cell r="H2588">
            <v>3</v>
          </cell>
          <cell r="I2588" t="str">
            <v>FRESCO FOODS (P) LTD</v>
          </cell>
          <cell r="J2588" t="str">
            <v>HASSANRURAL2,PLOTNO-555/A1KIADB I.G.CHN PURA ROADHASSAN</v>
          </cell>
          <cell r="K2588" t="str">
            <v>KIADB</v>
          </cell>
          <cell r="L2588">
            <v>13</v>
          </cell>
        </row>
        <row r="2589">
          <cell r="E2589" t="str">
            <v>GCTP495</v>
          </cell>
          <cell r="F2589" t="str">
            <v>LT7(A) - Temporary Supply (28 days &amp; above renewal)</v>
          </cell>
          <cell r="G2589" t="str">
            <v>PERMANENT DISS</v>
          </cell>
          <cell r="H2589">
            <v>8</v>
          </cell>
          <cell r="I2589" t="str">
            <v>K T NARAYANA</v>
          </cell>
          <cell r="J2589" t="str">
            <v>S/O THIRUMALAYYA,THIRUMALAYYA INDUSTRIES  KIADB HASSAN</v>
          </cell>
          <cell r="K2589" t="str">
            <v>O AND M FOUR HASSAN</v>
          </cell>
          <cell r="L2589">
            <v>1</v>
          </cell>
        </row>
        <row r="2590">
          <cell r="E2590" t="str">
            <v>GCTP466</v>
          </cell>
          <cell r="F2590" t="str">
            <v>LT7(A) - Temporary Supply (28 days &amp; above renewal)</v>
          </cell>
          <cell r="G2590" t="str">
            <v>PERMANENT DISS</v>
          </cell>
          <cell r="H2590">
            <v>8</v>
          </cell>
          <cell r="I2590" t="str">
            <v>C B SHIVAPPA</v>
          </cell>
          <cell r="J2590" t="str">
            <v>S/O LINGAMMA,CHANNAPATANA</v>
          </cell>
          <cell r="K2590" t="str">
            <v>CHANNAPATTANA</v>
          </cell>
          <cell r="L2590">
            <v>1</v>
          </cell>
        </row>
        <row r="2591">
          <cell r="E2591" t="str">
            <v>GCTP467</v>
          </cell>
          <cell r="F2591" t="str">
            <v>LT7(A) - Temporary Supply (28 days &amp; above renewal)</v>
          </cell>
          <cell r="G2591" t="str">
            <v>PERMANENT DISS</v>
          </cell>
          <cell r="H2591">
            <v>3</v>
          </cell>
          <cell r="I2591" t="str">
            <v>DEVAMMA</v>
          </cell>
          <cell r="J2591" t="str">
            <v>W/O JAYARAM,NAGATHAVALLI  HASSAN</v>
          </cell>
          <cell r="K2591" t="str">
            <v>NAGATHVALLY</v>
          </cell>
          <cell r="L2591">
            <v>1</v>
          </cell>
        </row>
        <row r="2592">
          <cell r="E2592" t="str">
            <v>GCTP468</v>
          </cell>
          <cell r="F2592" t="str">
            <v>LT7(A) - Temporary Supply (28 days &amp; above renewal)</v>
          </cell>
          <cell r="G2592" t="str">
            <v>PERMANENT DISS</v>
          </cell>
          <cell r="H2592">
            <v>3</v>
          </cell>
          <cell r="I2592" t="str">
            <v>RANGE GOWDA</v>
          </cell>
          <cell r="J2592" t="str">
            <v>THIME GOWDA,K HOSA KOPALLU</v>
          </cell>
          <cell r="K2592" t="str">
            <v>K HOSA KOPPALU BHKL</v>
          </cell>
          <cell r="L2592">
            <v>1</v>
          </cell>
        </row>
        <row r="2593">
          <cell r="E2593" t="str">
            <v>GCTP337</v>
          </cell>
          <cell r="F2593" t="str">
            <v>LT7(A) - Temporary Supply (28 days &amp; above renewal)</v>
          </cell>
          <cell r="G2593" t="str">
            <v>PERMANENT DISS</v>
          </cell>
          <cell r="H2593">
            <v>3</v>
          </cell>
          <cell r="I2593" t="str">
            <v>YASHWANTH KUMAR</v>
          </cell>
          <cell r="J2593" t="str">
            <v>S/O BASAVARAJ,KAIDB  HASSAN</v>
          </cell>
          <cell r="K2593" t="str">
            <v>KIADB</v>
          </cell>
          <cell r="L2593">
            <v>2</v>
          </cell>
        </row>
        <row r="2594">
          <cell r="E2594" t="str">
            <v>GCTP334</v>
          </cell>
          <cell r="F2594" t="str">
            <v>LT7(A) - Temporary Supply (28 days &amp; above renewal)</v>
          </cell>
          <cell r="G2594" t="str">
            <v>PERMANENT DISS</v>
          </cell>
          <cell r="H2594">
            <v>3</v>
          </cell>
          <cell r="I2594" t="str">
            <v>R K GIDDEGOWDA</v>
          </cell>
          <cell r="J2594" t="str">
            <v>S/O KRISHNEGOWDA,CHANNAPATTANA  HASSAN</v>
          </cell>
          <cell r="K2594" t="str">
            <v>CHANNAPATTANA</v>
          </cell>
          <cell r="L2594">
            <v>1</v>
          </cell>
        </row>
        <row r="2595">
          <cell r="E2595" t="str">
            <v>GCTP476</v>
          </cell>
          <cell r="F2595" t="str">
            <v>LT7(A) - Temporary Supply (28 days &amp; above renewal)</v>
          </cell>
          <cell r="G2595" t="str">
            <v>PERMANENT DISS</v>
          </cell>
          <cell r="H2595">
            <v>3</v>
          </cell>
          <cell r="I2595" t="str">
            <v>MAHENDRA</v>
          </cell>
          <cell r="J2595" t="str">
            <v>S/O GANGE GOWDA,BOMMANAYAKANA HALLI</v>
          </cell>
          <cell r="K2595" t="str">
            <v>BOMMANAYAKANA HALLI BHKL</v>
          </cell>
          <cell r="L2595">
            <v>1</v>
          </cell>
        </row>
        <row r="2596">
          <cell r="E2596" t="str">
            <v>GCTP478</v>
          </cell>
          <cell r="F2596" t="str">
            <v>LT7(A) - Temporary Supply (28 days &amp; above renewal)</v>
          </cell>
          <cell r="G2596" t="str">
            <v>PERMANENT DISS</v>
          </cell>
          <cell r="H2596">
            <v>3</v>
          </cell>
          <cell r="I2596" t="str">
            <v>VENKATE GOWDA</v>
          </cell>
          <cell r="J2596" t="str">
            <v>S/O CHUNCHE GOWDA,K HOSA KOPPALU  H N PURA</v>
          </cell>
          <cell r="K2596" t="str">
            <v>K HOSA KOPPALU BHKL</v>
          </cell>
          <cell r="L2596">
            <v>1</v>
          </cell>
        </row>
        <row r="2597">
          <cell r="E2597" t="str">
            <v>GCTP477</v>
          </cell>
          <cell r="F2597" t="str">
            <v>LT7(A) - Temporary Supply (28 days &amp; above renewal)</v>
          </cell>
          <cell r="G2597" t="str">
            <v>PERMANENT DISS</v>
          </cell>
          <cell r="H2597">
            <v>8</v>
          </cell>
          <cell r="I2597" t="str">
            <v>KRISHNE GOWDA</v>
          </cell>
          <cell r="J2597" t="str">
            <v>S/O JAVARE GOWDA,NAGATHVALLY</v>
          </cell>
          <cell r="K2597" t="str">
            <v>NAGATHVALLY</v>
          </cell>
          <cell r="L2597">
            <v>1</v>
          </cell>
        </row>
        <row r="2598">
          <cell r="E2598" t="str">
            <v>GCTP339</v>
          </cell>
          <cell r="F2598" t="str">
            <v>LT7(A) - Temporary Supply (28 days &amp; above renewal)</v>
          </cell>
          <cell r="G2598" t="str">
            <v>PERMANENT DISS</v>
          </cell>
          <cell r="H2598">
            <v>3</v>
          </cell>
          <cell r="I2598" t="str">
            <v>Y C MANOHAR</v>
          </cell>
          <cell r="J2598" t="str">
            <v>S/O LATE CHANDRE GOWDA,KIADB  HASSAN</v>
          </cell>
          <cell r="K2598" t="str">
            <v>KIADB</v>
          </cell>
          <cell r="L2598">
            <v>1</v>
          </cell>
        </row>
        <row r="2599">
          <cell r="E2599" t="str">
            <v>GCTP336</v>
          </cell>
          <cell r="F2599" t="str">
            <v>LT7(A) - Temporary Supply (28 days &amp; above renewal)</v>
          </cell>
          <cell r="G2599" t="str">
            <v>PERMANENT DISS</v>
          </cell>
          <cell r="H2599">
            <v>3</v>
          </cell>
          <cell r="I2599" t="str">
            <v>G P RAGHAVENDRA</v>
          </cell>
          <cell r="J2599" t="str">
            <v>SARASWATHI INDEESTRIES,KIADB  HASSAN</v>
          </cell>
          <cell r="K2599" t="str">
            <v>KIADB</v>
          </cell>
          <cell r="L2599">
            <v>1</v>
          </cell>
        </row>
        <row r="2600">
          <cell r="E2600" t="str">
            <v>KKGTP13</v>
          </cell>
          <cell r="F2600" t="str">
            <v>LT7(A) - Temporary Supply (28 days &amp; above renewal)</v>
          </cell>
          <cell r="G2600" t="str">
            <v>PERMANENT DISS</v>
          </cell>
          <cell r="H2600">
            <v>17</v>
          </cell>
          <cell r="I2600" t="str">
            <v>RADHIKA</v>
          </cell>
          <cell r="J2600" t="str">
            <v>W/ORAMESH GOWDA,KOKKANAGATTA  HASSAN</v>
          </cell>
          <cell r="K2600" t="str">
            <v>KOKKANNA GHATTA</v>
          </cell>
          <cell r="L2600">
            <v>6</v>
          </cell>
        </row>
        <row r="2601">
          <cell r="E2601" t="str">
            <v>GCTP386</v>
          </cell>
          <cell r="F2601" t="str">
            <v>LT7(A) - Temporary Supply (28 days &amp; above renewal)</v>
          </cell>
          <cell r="G2601" t="str">
            <v>PERMANENT DISS</v>
          </cell>
          <cell r="H2601">
            <v>3</v>
          </cell>
          <cell r="I2601" t="str">
            <v>PADMA</v>
          </cell>
          <cell r="J2601" t="str">
            <v>W/O CHANNE GOWDA,GANDHINAGARA  HASSAN</v>
          </cell>
          <cell r="K2601" t="str">
            <v>GANDHINAGAR</v>
          </cell>
          <cell r="L2601">
            <v>1</v>
          </cell>
        </row>
        <row r="2602">
          <cell r="E2602" t="str">
            <v>KNTP26</v>
          </cell>
          <cell r="F2602" t="str">
            <v>LT7(A) - Temporary Supply (28 days &amp; above renewal)</v>
          </cell>
          <cell r="G2602" t="str">
            <v>PERMANENT DISS</v>
          </cell>
          <cell r="H2602">
            <v>1</v>
          </cell>
          <cell r="I2602" t="str">
            <v>MANJEGOWDA</v>
          </cell>
          <cell r="J2602" t="str">
            <v>S/O NANJEGOWDA,DEVARAYAPATNA  HASSAN</v>
          </cell>
          <cell r="K2602" t="str">
            <v>DEVRAYA PATTNA DPL</v>
          </cell>
          <cell r="L2602">
            <v>1</v>
          </cell>
        </row>
        <row r="2603">
          <cell r="E2603" t="str">
            <v>GCTP385</v>
          </cell>
          <cell r="F2603" t="str">
            <v>LT7(A) - Temporary Supply (28 days &amp; above renewal)</v>
          </cell>
          <cell r="G2603" t="str">
            <v>PERMANENT DISS</v>
          </cell>
          <cell r="H2603">
            <v>8</v>
          </cell>
          <cell r="I2603" t="str">
            <v>MOHAMMED HANEEF</v>
          </cell>
          <cell r="J2603" t="str">
            <v>S/OMOHAMED ASIF,KIADB   HN PURA  HASSAN</v>
          </cell>
          <cell r="K2603" t="str">
            <v>KINDI PURA</v>
          </cell>
          <cell r="L2603">
            <v>1</v>
          </cell>
        </row>
        <row r="2604">
          <cell r="E2604" t="str">
            <v>GCTP411</v>
          </cell>
          <cell r="F2604" t="str">
            <v>LT7(A) - Temporary Supply (28 days &amp; above renewal)</v>
          </cell>
          <cell r="G2604" t="str">
            <v>PERMANENT DISS</v>
          </cell>
          <cell r="H2604">
            <v>3</v>
          </cell>
          <cell r="I2604" t="str">
            <v>B K CHANDRU</v>
          </cell>
          <cell r="J2604" t="str">
            <v>KARIYAPPA,CHANNAPATTANA  HASSAN</v>
          </cell>
          <cell r="K2604" t="str">
            <v>CHANNAPATTANA</v>
          </cell>
          <cell r="L2604">
            <v>1</v>
          </cell>
        </row>
        <row r="2605">
          <cell r="E2605" t="str">
            <v>GCTP412</v>
          </cell>
          <cell r="F2605" t="str">
            <v>LT7(A) - Temporary Supply (28 days &amp; above renewal)</v>
          </cell>
          <cell r="G2605" t="str">
            <v>PERMANENT DISS</v>
          </cell>
          <cell r="H2605">
            <v>3</v>
          </cell>
          <cell r="I2605" t="str">
            <v>KRISHNEGOWDA</v>
          </cell>
          <cell r="J2605" t="str">
            <v>S/O DEVEGOWDA,BOMMANAYAKANAHALLY  HASSAN</v>
          </cell>
          <cell r="K2605" t="str">
            <v>BOMMANAYAKANA HALLI BHKL</v>
          </cell>
          <cell r="L2605">
            <v>3</v>
          </cell>
        </row>
        <row r="2606">
          <cell r="E2606" t="str">
            <v>GCTP91</v>
          </cell>
          <cell r="F2606" t="str">
            <v>LT7(A) - Temporary Supply (28 days &amp; above renewal)</v>
          </cell>
          <cell r="G2606" t="str">
            <v>PERMANENT DISS</v>
          </cell>
          <cell r="H2606">
            <v>3</v>
          </cell>
          <cell r="I2606" t="str">
            <v>S P GRANITES</v>
          </cell>
          <cell r="J2606" t="str">
            <v>HASSANRURAL2,CHANNAPATNAHASSAN</v>
          </cell>
          <cell r="K2606" t="str">
            <v>CHANNAPATTANA</v>
          </cell>
          <cell r="L2606">
            <v>1</v>
          </cell>
        </row>
        <row r="2607">
          <cell r="E2607" t="str">
            <v>GCTP387</v>
          </cell>
          <cell r="F2607" t="str">
            <v>LT7(A) - Temporary Supply (28 days &amp; above renewal)</v>
          </cell>
          <cell r="G2607" t="str">
            <v>PERMANENT DISS</v>
          </cell>
          <cell r="H2607">
            <v>3</v>
          </cell>
          <cell r="I2607" t="str">
            <v>MANJULA</v>
          </cell>
          <cell r="J2607" t="str">
            <v>W/O RAMESH,BOMMANAYAKANAHALLY  HASSAN</v>
          </cell>
          <cell r="K2607" t="str">
            <v>BOMMANAYAKANA HALLI BHKL</v>
          </cell>
          <cell r="L2607">
            <v>1</v>
          </cell>
        </row>
        <row r="2608">
          <cell r="E2608" t="str">
            <v>GCTP106</v>
          </cell>
          <cell r="F2608" t="str">
            <v>LT7(A) - Temporary Supply (28 days &amp; above renewal)</v>
          </cell>
          <cell r="G2608" t="str">
            <v>PERMANENT DISS</v>
          </cell>
          <cell r="H2608">
            <v>3</v>
          </cell>
          <cell r="I2608" t="str">
            <v>CHANDAN</v>
          </cell>
          <cell r="J2608" t="str">
            <v>GIDDEGOWDA,HASSAN</v>
          </cell>
          <cell r="K2608" t="str">
            <v>CHANNAPATTANA</v>
          </cell>
          <cell r="L2608">
            <v>1</v>
          </cell>
        </row>
        <row r="2609">
          <cell r="E2609" t="str">
            <v>GCTP95</v>
          </cell>
          <cell r="F2609" t="str">
            <v>LT7(A) - Temporary Supply (28 days &amp; above renewal)</v>
          </cell>
          <cell r="G2609" t="str">
            <v>PERMANENT DISS</v>
          </cell>
          <cell r="H2609">
            <v>3</v>
          </cell>
          <cell r="I2609" t="str">
            <v>RAMESH</v>
          </cell>
          <cell r="J2609" t="str">
            <v>THAMMEGOWDA,CHANNAPATTANA</v>
          </cell>
          <cell r="K2609" t="str">
            <v>CHANNAPATTANA</v>
          </cell>
          <cell r="L2609">
            <v>1</v>
          </cell>
        </row>
        <row r="2610">
          <cell r="E2610" t="str">
            <v>GCTP17</v>
          </cell>
          <cell r="F2610" t="str">
            <v>LT7(A) - Temporary Supply (28 days &amp; above renewal)</v>
          </cell>
          <cell r="G2610" t="str">
            <v>PERMANENT DISS</v>
          </cell>
          <cell r="H2610">
            <v>3</v>
          </cell>
          <cell r="I2610" t="str">
            <v>RAMAKRISHNA</v>
          </cell>
          <cell r="J2610" t="str">
            <v>PWD,HASSAN</v>
          </cell>
          <cell r="K2610" t="str">
            <v>CHANNAPATTANA</v>
          </cell>
          <cell r="L2610">
            <v>1</v>
          </cell>
        </row>
        <row r="2611">
          <cell r="E2611" t="str">
            <v>NHTP1</v>
          </cell>
          <cell r="F2611" t="str">
            <v>LT7(A) - Temporary Supply (28 days &amp; above renewal)</v>
          </cell>
          <cell r="G2611" t="str">
            <v>PERMANENT DISS</v>
          </cell>
          <cell r="H2611">
            <v>13</v>
          </cell>
          <cell r="I2611" t="str">
            <v>SHIVAKUMARA</v>
          </cell>
          <cell r="J2611" t="str">
            <v>0,SANNEAHALLY  HASSAN</v>
          </cell>
          <cell r="K2611" t="str">
            <v>SANNENA HALLI SNHL</v>
          </cell>
          <cell r="L2611">
            <v>1</v>
          </cell>
        </row>
        <row r="2612">
          <cell r="E2612" t="str">
            <v>MHTP22</v>
          </cell>
          <cell r="F2612" t="str">
            <v>LT7(A) - Temporary Supply (28 days &amp; above renewal)</v>
          </cell>
          <cell r="G2612" t="str">
            <v>PERMANENT DISS</v>
          </cell>
          <cell r="H2612">
            <v>1</v>
          </cell>
          <cell r="I2612" t="str">
            <v>V V KRISHNAKUMAR</v>
          </cell>
          <cell r="J2612" t="str">
            <v>SHRIRAMANAGARA,H N PURA ROAD  NEAR ALLANA COFFEE CURING</v>
          </cell>
          <cell r="K2612" t="str">
            <v>SRI RAMNAGARA</v>
          </cell>
          <cell r="L2612">
            <v>3</v>
          </cell>
        </row>
        <row r="2613">
          <cell r="E2613" t="str">
            <v>GCTP447</v>
          </cell>
          <cell r="F2613" t="str">
            <v>LT7(A) - Temporary Supply (28 days &amp; above renewal)</v>
          </cell>
          <cell r="G2613" t="str">
            <v>PERMANENT DISS</v>
          </cell>
          <cell r="H2613">
            <v>8</v>
          </cell>
          <cell r="I2613" t="str">
            <v>S P PRAMILA</v>
          </cell>
          <cell r="J2613" t="str">
            <v>W/O JAYANANDA KUMARA,CHANNAPATNA  HASSAN</v>
          </cell>
          <cell r="K2613" t="str">
            <v>CHANNAPATTANA</v>
          </cell>
          <cell r="L2613">
            <v>1</v>
          </cell>
        </row>
        <row r="2614">
          <cell r="E2614" t="str">
            <v>GCTP446</v>
          </cell>
          <cell r="F2614" t="str">
            <v>LT7(A) - Temporary Supply (28 days &amp; above renewal)</v>
          </cell>
          <cell r="G2614" t="str">
            <v>PERMANENT DISS</v>
          </cell>
          <cell r="H2614">
            <v>15</v>
          </cell>
          <cell r="I2614" t="str">
            <v>B C RAJASHEKAR</v>
          </cell>
          <cell r="J2614" t="str">
            <v>S/O CHANDRAIAH,DEVAMMA LAYOUT</v>
          </cell>
          <cell r="K2614" t="str">
            <v>K HOSA KOPPALU BHKL</v>
          </cell>
          <cell r="L2614">
            <v>1</v>
          </cell>
        </row>
        <row r="2615">
          <cell r="E2615" t="str">
            <v>GCTP470</v>
          </cell>
          <cell r="F2615" t="str">
            <v>LT7(A) - Temporary Supply (28 days &amp; above renewal)</v>
          </cell>
          <cell r="G2615" t="str">
            <v>PERMANENT DISS</v>
          </cell>
          <cell r="H2615">
            <v>3</v>
          </cell>
          <cell r="I2615" t="str">
            <v>RAJA KUMAR</v>
          </cell>
          <cell r="J2615" t="str">
            <v>S/O KALE GOWDA,BOMMANAYAKANA HALLI</v>
          </cell>
          <cell r="K2615" t="str">
            <v>K HOSA KOPPALU BHKL</v>
          </cell>
          <cell r="L2615">
            <v>1</v>
          </cell>
        </row>
        <row r="2616">
          <cell r="E2616" t="str">
            <v>GCTP471</v>
          </cell>
          <cell r="F2616" t="str">
            <v>LT7(A) - Temporary Supply (28 days &amp; above renewal)</v>
          </cell>
          <cell r="G2616" t="str">
            <v>PERMANENT DISS</v>
          </cell>
          <cell r="H2616">
            <v>8</v>
          </cell>
          <cell r="I2616" t="str">
            <v>CHANDRA SHEKAR</v>
          </cell>
          <cell r="J2616" t="str">
            <v>S/O APPANNE GOWDA,CHANNAPATTANA  HASSAN</v>
          </cell>
          <cell r="K2616" t="str">
            <v>CHANNAPATTANA</v>
          </cell>
          <cell r="L2616">
            <v>1</v>
          </cell>
        </row>
        <row r="2617">
          <cell r="E2617" t="str">
            <v>GCTP472</v>
          </cell>
          <cell r="F2617" t="str">
            <v>LT7(A) - Temporary Supply (28 days &amp; above renewal)</v>
          </cell>
          <cell r="G2617" t="str">
            <v>PERMANENT DISS</v>
          </cell>
          <cell r="H2617">
            <v>3</v>
          </cell>
          <cell r="I2617" t="str">
            <v>SRIMATHI H  MANGALA</v>
          </cell>
          <cell r="J2617" t="str">
            <v>W/O VENKATESH,CHENNA PATTANA</v>
          </cell>
          <cell r="K2617" t="str">
            <v>CHANNAPATTANA</v>
          </cell>
          <cell r="L2617">
            <v>1</v>
          </cell>
        </row>
        <row r="2618">
          <cell r="E2618" t="str">
            <v>GCTP475</v>
          </cell>
          <cell r="F2618" t="str">
            <v>LT7(A) - Temporary Supply (28 days &amp; above renewal)</v>
          </cell>
          <cell r="G2618" t="str">
            <v>PERMANENT DISS</v>
          </cell>
          <cell r="H2618">
            <v>3</v>
          </cell>
          <cell r="I2618" t="str">
            <v>CS CHENNAKESHAVA</v>
          </cell>
          <cell r="J2618" t="str">
            <v>S/O SIDDE GOWDA,CHENNA PATTANA</v>
          </cell>
          <cell r="K2618" t="str">
            <v>K HOSA KOPPALU BHKL</v>
          </cell>
          <cell r="L2618">
            <v>1</v>
          </cell>
        </row>
        <row r="2619">
          <cell r="E2619" t="str">
            <v>GCTP474</v>
          </cell>
          <cell r="F2619" t="str">
            <v>LT7(A) - Temporary Supply (28 days &amp; above renewal)</v>
          </cell>
          <cell r="G2619" t="str">
            <v>PERMANENT DISS</v>
          </cell>
          <cell r="H2619">
            <v>8</v>
          </cell>
          <cell r="I2619" t="str">
            <v>M/S FAB DISTRIBUTORS</v>
          </cell>
          <cell r="J2619" t="str">
            <v>KIADB HASSAN,H,N, PURA ROAD HASSAN</v>
          </cell>
          <cell r="K2619" t="str">
            <v>KIADB</v>
          </cell>
          <cell r="L2619">
            <v>8</v>
          </cell>
        </row>
        <row r="2620">
          <cell r="E2620" t="str">
            <v>MHTP21</v>
          </cell>
          <cell r="F2620" t="str">
            <v>LT7(A) - Temporary Supply (28 days &amp; above renewal)</v>
          </cell>
          <cell r="G2620" t="str">
            <v>PERMANENT DISS</v>
          </cell>
          <cell r="H2620">
            <v>3</v>
          </cell>
          <cell r="I2620" t="str">
            <v>MANJEGOWDA</v>
          </cell>
          <cell r="J2620" t="str">
            <v>S/O NINGEGOWDA,MOSALEHOSAHALLI  HASSAN</v>
          </cell>
          <cell r="K2620" t="str">
            <v>MOSALE HOSAHALLI</v>
          </cell>
          <cell r="L2620">
            <v>1</v>
          </cell>
        </row>
        <row r="2621">
          <cell r="E2621" t="str">
            <v>DNTP2</v>
          </cell>
          <cell r="F2621" t="str">
            <v>LT7(A) - Temporary Supply (28 days &amp; above renewal)</v>
          </cell>
          <cell r="G2621" t="str">
            <v>PERMANENT DISS</v>
          </cell>
          <cell r="H2621">
            <v>13</v>
          </cell>
          <cell r="I2621" t="str">
            <v>LAKSHMMA</v>
          </cell>
          <cell r="J2621" t="str">
            <v>W/O NARASIMACHAR,DUNDNAYAKANAHALLY  HASSAN</v>
          </cell>
          <cell r="K2621" t="str">
            <v>DORANAHALLY</v>
          </cell>
          <cell r="L2621">
            <v>1</v>
          </cell>
        </row>
        <row r="2622">
          <cell r="E2622" t="str">
            <v>KKGTP17</v>
          </cell>
          <cell r="F2622" t="str">
            <v>LT7(A) - Temporary Supply (28 days &amp; above renewal)</v>
          </cell>
          <cell r="G2622" t="str">
            <v>PERMANENT DISS</v>
          </cell>
          <cell r="H2622">
            <v>13</v>
          </cell>
          <cell r="I2622" t="str">
            <v>HARISHA</v>
          </cell>
          <cell r="J2622" t="str">
            <v>S/O JAVARE GOWDE,BITTAGOWDENA HALLI</v>
          </cell>
          <cell r="K2622" t="str">
            <v>THATTEKERE THAL</v>
          </cell>
          <cell r="L2622">
            <v>1</v>
          </cell>
        </row>
        <row r="2623">
          <cell r="E2623" t="str">
            <v>YHTP1</v>
          </cell>
          <cell r="F2623" t="str">
            <v>LT7(A) - Temporary Supply (28 days &amp; above renewal)</v>
          </cell>
          <cell r="G2623" t="str">
            <v>PERMANENT DISS</v>
          </cell>
          <cell r="H2623">
            <v>8</v>
          </cell>
          <cell r="I2623" t="str">
            <v>RADHA</v>
          </cell>
          <cell r="J2623" t="str">
            <v>W/O DEVARAJU,YAREHALLI</v>
          </cell>
          <cell r="K2623" t="str">
            <v>YARE HALLI YHL</v>
          </cell>
          <cell r="L2623">
            <v>1</v>
          </cell>
        </row>
        <row r="2624">
          <cell r="E2624" t="str">
            <v>GCTP449</v>
          </cell>
          <cell r="F2624" t="str">
            <v>LT7(A) - Temporary Supply (28 days &amp; above renewal)</v>
          </cell>
          <cell r="G2624" t="str">
            <v>PERMANENT DISS</v>
          </cell>
          <cell r="H2624">
            <v>3</v>
          </cell>
          <cell r="I2624" t="str">
            <v>C N SUNIL KUMAR</v>
          </cell>
          <cell r="J2624" t="str">
            <v>S/O NANJE GOWDA,SANKALAPURA</v>
          </cell>
          <cell r="K2624" t="str">
            <v>CHANNAPATTANA</v>
          </cell>
          <cell r="L2624">
            <v>1</v>
          </cell>
        </row>
        <row r="2625">
          <cell r="E2625" t="str">
            <v>GCTP451</v>
          </cell>
          <cell r="F2625" t="str">
            <v>LT7(A) - Temporary Supply (28 days &amp; above renewal)</v>
          </cell>
          <cell r="G2625" t="str">
            <v>PERMANENT DISS</v>
          </cell>
          <cell r="H2625">
            <v>3</v>
          </cell>
          <cell r="I2625" t="str">
            <v>MANJUNATHA</v>
          </cell>
          <cell r="J2625" t="str">
            <v>S/O CHIKKE GOWDA,CHANNAPATANA</v>
          </cell>
          <cell r="K2625" t="str">
            <v>CHANNAPATTANA</v>
          </cell>
          <cell r="L2625">
            <v>1</v>
          </cell>
        </row>
        <row r="2626">
          <cell r="E2626" t="str">
            <v>GCTP454</v>
          </cell>
          <cell r="F2626" t="str">
            <v>LT7(A) - Temporary Supply (28 days &amp; above renewal)</v>
          </cell>
          <cell r="G2626" t="str">
            <v>PERMANENT DISS</v>
          </cell>
          <cell r="H2626">
            <v>3</v>
          </cell>
          <cell r="I2626" t="str">
            <v>C R NAGARAJU</v>
          </cell>
          <cell r="J2626" t="str">
            <v>S/O LINGAMMA,CHANNAPATANA</v>
          </cell>
          <cell r="K2626" t="str">
            <v>CHANNAPATTANA</v>
          </cell>
          <cell r="L2626">
            <v>1</v>
          </cell>
        </row>
        <row r="2627">
          <cell r="E2627" t="str">
            <v>GCTP457</v>
          </cell>
          <cell r="F2627" t="str">
            <v>LT7(A) - Temporary Supply (28 days &amp; above renewal)</v>
          </cell>
          <cell r="G2627" t="str">
            <v>PERMANENT DISS</v>
          </cell>
          <cell r="H2627">
            <v>3</v>
          </cell>
          <cell r="I2627" t="str">
            <v>N H LALITHAMMA</v>
          </cell>
          <cell r="J2627" t="str">
            <v>W/O H.C KRISHNAIAH,BOMMANAYAKANA HALLI BHKL</v>
          </cell>
          <cell r="K2627" t="str">
            <v>BOMMANAYAKANA HALLI BHKL</v>
          </cell>
          <cell r="L2627">
            <v>1</v>
          </cell>
        </row>
        <row r="2628">
          <cell r="E2628" t="str">
            <v>GCTP456</v>
          </cell>
          <cell r="F2628" t="str">
            <v>LT7(A) - Temporary Supply (28 days &amp; above renewal)</v>
          </cell>
          <cell r="G2628" t="str">
            <v>PERMANENT DISS</v>
          </cell>
          <cell r="H2628">
            <v>3</v>
          </cell>
          <cell r="I2628" t="str">
            <v>KRISHNE GOWDA</v>
          </cell>
          <cell r="J2628" t="str">
            <v>CHANCHANAGIRI GOWDA,CHANNAPATTANA</v>
          </cell>
          <cell r="K2628" t="str">
            <v>CHANNAPATTANA</v>
          </cell>
          <cell r="L2628">
            <v>1</v>
          </cell>
        </row>
        <row r="2629">
          <cell r="E2629" t="str">
            <v>GLTP3</v>
          </cell>
          <cell r="F2629" t="str">
            <v>LT7(A) - Temporary Supply (28 days &amp; above renewal)</v>
          </cell>
          <cell r="G2629" t="str">
            <v>PERMANENT DISS</v>
          </cell>
          <cell r="H2629">
            <v>2</v>
          </cell>
          <cell r="I2629" t="str">
            <v>PROJECT MANGER</v>
          </cell>
          <cell r="J2629" t="str">
            <v>NIRMITHI KENDRA,BELUR ROAD HASSANA</v>
          </cell>
          <cell r="K2629" t="str">
            <v>BELUR ROAD L</v>
          </cell>
          <cell r="L2629">
            <v>2</v>
          </cell>
        </row>
        <row r="2630">
          <cell r="E2630" t="str">
            <v>GLTP4</v>
          </cell>
          <cell r="F2630" t="str">
            <v>LT7(A) - Temporary Supply (28 days &amp; above renewal)</v>
          </cell>
          <cell r="G2630" t="str">
            <v>PERMANENT DISS</v>
          </cell>
          <cell r="H2630">
            <v>8</v>
          </cell>
          <cell r="I2630" t="str">
            <v>SECRTARY EMPLOYES UNION (659)</v>
          </cell>
          <cell r="J2630" t="str">
            <v>SECRTARY EMPLOYES UNION (659),HASSAN</v>
          </cell>
          <cell r="K2630" t="str">
            <v>HOOVINA HALLI KAVALU HKL</v>
          </cell>
          <cell r="L2630">
            <v>1</v>
          </cell>
        </row>
        <row r="2631">
          <cell r="E2631" t="str">
            <v>GCTP455</v>
          </cell>
          <cell r="F2631" t="str">
            <v>LT7(A) - Temporary Supply (28 days &amp; above renewal)</v>
          </cell>
          <cell r="G2631" t="str">
            <v>PERMANENT DISS</v>
          </cell>
          <cell r="H2631">
            <v>3</v>
          </cell>
          <cell r="I2631" t="str">
            <v>T N  DEVARAJU</v>
          </cell>
          <cell r="J2631" t="str">
            <v>NANJE GOWDA,KIADB</v>
          </cell>
          <cell r="K2631" t="str">
            <v>KIADB</v>
          </cell>
          <cell r="L2631">
            <v>3</v>
          </cell>
        </row>
        <row r="2632">
          <cell r="E2632" t="str">
            <v>GCTP453</v>
          </cell>
          <cell r="F2632" t="str">
            <v>LT7(A) - Temporary Supply (28 days &amp; above renewal)</v>
          </cell>
          <cell r="G2632" t="str">
            <v>PERMANENT DISS</v>
          </cell>
          <cell r="H2632">
            <v>3</v>
          </cell>
          <cell r="I2632" t="str">
            <v>MANAGING DIRECTOR</v>
          </cell>
          <cell r="J2632" t="str">
            <v>HOME FABRIES,INDUSTRIAL AREA   HASSAN</v>
          </cell>
          <cell r="K2632" t="str">
            <v>INDUSTRIAL</v>
          </cell>
          <cell r="L2632">
            <v>1</v>
          </cell>
        </row>
        <row r="2633">
          <cell r="E2633" t="str">
            <v>GCTP445</v>
          </cell>
          <cell r="F2633" t="str">
            <v>LT7(A) - Temporary Supply (28 days &amp; above renewal)</v>
          </cell>
          <cell r="G2633" t="str">
            <v>PERMANENT DISS</v>
          </cell>
          <cell r="H2633">
            <v>3</v>
          </cell>
          <cell r="I2633" t="str">
            <v>C R GIRESH</v>
          </cell>
          <cell r="J2633" t="str">
            <v>S/O BASAVEGOWDA,CHANNAPUTNA</v>
          </cell>
          <cell r="K2633" t="str">
            <v>KIADB</v>
          </cell>
          <cell r="L2633">
            <v>1</v>
          </cell>
        </row>
        <row r="2634">
          <cell r="E2634" t="str">
            <v>GCTP450</v>
          </cell>
          <cell r="F2634" t="str">
            <v>LT7(A) - Temporary Supply (28 days &amp; above renewal)</v>
          </cell>
          <cell r="G2634" t="str">
            <v>PERMANENT DISS</v>
          </cell>
          <cell r="H2634">
            <v>3</v>
          </cell>
          <cell r="I2634" t="str">
            <v>SUNITHA</v>
          </cell>
          <cell r="J2634" t="str">
            <v>W/O GANESH GOWDA,CHANNAPATNA</v>
          </cell>
          <cell r="K2634" t="str">
            <v>CHANNAPATTANA</v>
          </cell>
          <cell r="L2634">
            <v>1</v>
          </cell>
        </row>
        <row r="2635">
          <cell r="E2635" t="str">
            <v>GCTP452</v>
          </cell>
          <cell r="F2635" t="str">
            <v>LT7(A) - Temporary Supply (28 days &amp; above renewal)</v>
          </cell>
          <cell r="G2635" t="str">
            <v>PERMANENT DISS</v>
          </cell>
          <cell r="H2635">
            <v>1</v>
          </cell>
          <cell r="I2635" t="str">
            <v>PUTTA SWAMY GOWDA</v>
          </cell>
          <cell r="J2635" t="str">
            <v>RANGE GOWDA,CHANNAPATANA</v>
          </cell>
          <cell r="K2635" t="str">
            <v>CHANNAPATTANA</v>
          </cell>
          <cell r="L2635">
            <v>1</v>
          </cell>
        </row>
        <row r="2636">
          <cell r="E2636" t="str">
            <v>LTP10</v>
          </cell>
          <cell r="F2636" t="str">
            <v>LT7(A) - Temporary Supply (28 days &amp; above renewal)</v>
          </cell>
          <cell r="G2636" t="str">
            <v>PERMANENT DISS</v>
          </cell>
          <cell r="H2636">
            <v>13</v>
          </cell>
          <cell r="I2636" t="str">
            <v>C JAYALAKSHMI</v>
          </cell>
          <cell r="J2636" t="str">
            <v>W/O C.D DEVARAJ,JANATHACOLONY  GUDDENA HALLI</v>
          </cell>
          <cell r="K2636" t="str">
            <v>GUDDENAHALLI</v>
          </cell>
          <cell r="L2636">
            <v>1</v>
          </cell>
        </row>
        <row r="2637">
          <cell r="E2637" t="str">
            <v>GCTP345</v>
          </cell>
          <cell r="F2637" t="str">
            <v>LT7(A) - Temporary Supply (28 days &amp; above renewal)</v>
          </cell>
          <cell r="G2637" t="str">
            <v>PERMANENT DISS</v>
          </cell>
          <cell r="H2637">
            <v>3</v>
          </cell>
          <cell r="I2637" t="str">
            <v>RAMEGOWDA</v>
          </cell>
          <cell r="J2637" t="str">
            <v>S/O SIDDEGOWDA,M HOSAKOPPALU</v>
          </cell>
          <cell r="K2637" t="str">
            <v>M HOSA KOPPALU BHKL</v>
          </cell>
          <cell r="L2637">
            <v>1</v>
          </cell>
        </row>
        <row r="2638">
          <cell r="E2638" t="str">
            <v>GCTP343</v>
          </cell>
          <cell r="F2638" t="str">
            <v>LT7(A) - Temporary Supply (28 days &amp; above renewal)</v>
          </cell>
          <cell r="G2638" t="str">
            <v>PERMANENT DISS</v>
          </cell>
          <cell r="H2638">
            <v>3</v>
          </cell>
          <cell r="I2638" t="str">
            <v>NARAYANA</v>
          </cell>
          <cell r="J2638" t="str">
            <v>S/O BETTE GOWDA,KOWSHIKA  HASSAN</v>
          </cell>
          <cell r="K2638" t="str">
            <v>KAUSHIKA</v>
          </cell>
          <cell r="L2638">
            <v>1</v>
          </cell>
        </row>
        <row r="2639">
          <cell r="E2639" t="str">
            <v>GCTP118</v>
          </cell>
          <cell r="F2639" t="str">
            <v>LT7(A) - Temporary Supply (28 days &amp; above renewal)</v>
          </cell>
          <cell r="G2639" t="str">
            <v>PERMANENT DISS</v>
          </cell>
          <cell r="H2639">
            <v>3</v>
          </cell>
          <cell r="I2639" t="str">
            <v>HUCCHEGOWDA</v>
          </cell>
          <cell r="J2639" t="str">
            <v>PATEL RAMEGOWDA,BOMMANAYAKANAHALLY  HASSAN</v>
          </cell>
          <cell r="K2639" t="str">
            <v>BOMMANAYAKANA HALLI BHKL</v>
          </cell>
          <cell r="L2639">
            <v>1</v>
          </cell>
        </row>
        <row r="2640">
          <cell r="E2640" t="str">
            <v>GCTP19</v>
          </cell>
          <cell r="F2640" t="str">
            <v>LT7(A) - Temporary Supply (28 days &amp; above renewal)</v>
          </cell>
          <cell r="G2640" t="str">
            <v>PERMANENT DISS</v>
          </cell>
          <cell r="H2640">
            <v>3</v>
          </cell>
          <cell r="I2640" t="str">
            <v>RAJU</v>
          </cell>
          <cell r="J2640" t="str">
            <v>YALAKIGOWDA,GORUR</v>
          </cell>
          <cell r="K2640" t="str">
            <v>GORUR</v>
          </cell>
          <cell r="L2640">
            <v>1</v>
          </cell>
        </row>
        <row r="2641">
          <cell r="E2641" t="str">
            <v>HJTP1</v>
          </cell>
          <cell r="F2641" t="str">
            <v>LT7(A) - Temporary Supply (28 days &amp; above renewal)</v>
          </cell>
          <cell r="G2641" t="str">
            <v>PERMANENT DISS</v>
          </cell>
          <cell r="H2641">
            <v>13</v>
          </cell>
          <cell r="I2641" t="str">
            <v>0</v>
          </cell>
          <cell r="J2641" t="str">
            <v>0,0</v>
          </cell>
          <cell r="K2641" t="str">
            <v>HANDI JOOGI KALONI HJCL</v>
          </cell>
          <cell r="L2641">
            <v>1</v>
          </cell>
        </row>
        <row r="2642">
          <cell r="E2642" t="str">
            <v>GCTP69</v>
          </cell>
          <cell r="F2642" t="str">
            <v>LT7(A) - Temporary Supply (28 days &amp; above renewal)</v>
          </cell>
          <cell r="G2642" t="str">
            <v>PERMANENT DISS</v>
          </cell>
          <cell r="H2642">
            <v>3</v>
          </cell>
          <cell r="I2642" t="str">
            <v>0</v>
          </cell>
          <cell r="J2642" t="str">
            <v>0,0</v>
          </cell>
          <cell r="K2642" t="str">
            <v>BOMMANAYAKANA HALLI BHKL</v>
          </cell>
          <cell r="L2642">
            <v>1</v>
          </cell>
        </row>
        <row r="2643">
          <cell r="E2643" t="str">
            <v>K</v>
          </cell>
          <cell r="F2643" t="str">
            <v>LT7(A) - Temporary Supply (28 days &amp; above renewal)</v>
          </cell>
          <cell r="G2643" t="str">
            <v>PERMANENT DISS</v>
          </cell>
          <cell r="H2643">
            <v>13</v>
          </cell>
          <cell r="I2643" t="str">
            <v>G M PRAKASH</v>
          </cell>
          <cell r="J2643" t="str">
            <v>0,0</v>
          </cell>
          <cell r="K2643" t="str">
            <v>K HOSA KOPPALU BHKL</v>
          </cell>
          <cell r="L2643">
            <v>1</v>
          </cell>
        </row>
        <row r="2644">
          <cell r="E2644" t="str">
            <v>L</v>
          </cell>
          <cell r="F2644" t="str">
            <v>LT7(A) - Temporary Supply (28 days &amp; above renewal)</v>
          </cell>
          <cell r="G2644" t="str">
            <v>PERMANENT DISS</v>
          </cell>
          <cell r="H2644">
            <v>13</v>
          </cell>
          <cell r="I2644" t="str">
            <v>MANJUNATH</v>
          </cell>
          <cell r="J2644" t="str">
            <v>0,0</v>
          </cell>
          <cell r="K2644" t="str">
            <v>K HOSA KOPPALU BHKL</v>
          </cell>
          <cell r="L2644">
            <v>1</v>
          </cell>
        </row>
        <row r="2645">
          <cell r="E2645" t="str">
            <v>N</v>
          </cell>
          <cell r="F2645" t="str">
            <v>LT7(A) - Temporary Supply (28 days &amp; above renewal)</v>
          </cell>
          <cell r="G2645" t="str">
            <v>PERMANENT DISS</v>
          </cell>
          <cell r="H2645">
            <v>13</v>
          </cell>
          <cell r="I2645" t="str">
            <v>HARISH</v>
          </cell>
          <cell r="J2645" t="str">
            <v>0,0</v>
          </cell>
          <cell r="K2645" t="str">
            <v>INDUSTRIAL</v>
          </cell>
          <cell r="L2645">
            <v>1</v>
          </cell>
        </row>
        <row r="2646">
          <cell r="E2646" t="str">
            <v>O</v>
          </cell>
          <cell r="F2646" t="str">
            <v>LT7(A) - Temporary Supply (28 days &amp; above renewal)</v>
          </cell>
          <cell r="G2646" t="str">
            <v>PERMANENT DISS</v>
          </cell>
          <cell r="H2646">
            <v>13</v>
          </cell>
          <cell r="I2646" t="str">
            <v>SHIRIDAR</v>
          </cell>
          <cell r="J2646" t="str">
            <v>0,0</v>
          </cell>
          <cell r="K2646" t="str">
            <v>INDUSTRIAL</v>
          </cell>
          <cell r="L2646">
            <v>1</v>
          </cell>
        </row>
        <row r="2647">
          <cell r="E2647" t="str">
            <v>P</v>
          </cell>
          <cell r="F2647" t="str">
            <v>LT7(A) - Temporary Supply (28 days &amp; above renewal)</v>
          </cell>
          <cell r="G2647" t="str">
            <v>PERMANENT DISS</v>
          </cell>
          <cell r="H2647">
            <v>13</v>
          </cell>
          <cell r="I2647" t="str">
            <v>MANGEGOWD</v>
          </cell>
          <cell r="J2647" t="str">
            <v>0,0</v>
          </cell>
          <cell r="K2647" t="str">
            <v>INDUSTRIAL</v>
          </cell>
          <cell r="L2647">
            <v>1</v>
          </cell>
        </row>
        <row r="2648">
          <cell r="E2648" t="str">
            <v>R</v>
          </cell>
          <cell r="F2648" t="str">
            <v>LT7(A) - Temporary Supply (28 days &amp; above renewal)</v>
          </cell>
          <cell r="G2648" t="str">
            <v>PERMANENT DISS</v>
          </cell>
          <cell r="H2648">
            <v>1</v>
          </cell>
          <cell r="I2648" t="str">
            <v>V R LOKESH</v>
          </cell>
          <cell r="J2648" t="str">
            <v>0,0</v>
          </cell>
          <cell r="K2648" t="str">
            <v>INDUSTRIAL</v>
          </cell>
          <cell r="L2648">
            <v>1</v>
          </cell>
        </row>
        <row r="2649">
          <cell r="E2649" t="str">
            <v>GCTP390</v>
          </cell>
          <cell r="F2649" t="str">
            <v>LT7(A) - Temporary Supply (28 days &amp; above renewal)</v>
          </cell>
          <cell r="G2649" t="str">
            <v>PERMANENT DISS</v>
          </cell>
          <cell r="H2649">
            <v>3</v>
          </cell>
          <cell r="I2649" t="str">
            <v>SHABEEN TAJ</v>
          </cell>
          <cell r="J2649" t="str">
            <v>W/O KHALANDAR,KIADB HN PURA   HASSAN</v>
          </cell>
          <cell r="K2649" t="str">
            <v>KALLAHALLY</v>
          </cell>
          <cell r="L2649">
            <v>1</v>
          </cell>
        </row>
        <row r="2650">
          <cell r="E2650" t="str">
            <v>GCTP389</v>
          </cell>
          <cell r="F2650" t="str">
            <v>LT7(A) - Temporary Supply (28 days &amp; above renewal)</v>
          </cell>
          <cell r="G2650" t="str">
            <v>PERMANENT DISS</v>
          </cell>
          <cell r="H2650">
            <v>3</v>
          </cell>
          <cell r="I2650" t="str">
            <v>KAMALAMMA</v>
          </cell>
          <cell r="J2650" t="str">
            <v>W/O MALIGEGOWDA,BOMMANAYAKANAHALLI  HASSAN</v>
          </cell>
          <cell r="K2650" t="str">
            <v>BOMMANAYAKANA HALLI BHKL</v>
          </cell>
          <cell r="L2650">
            <v>2</v>
          </cell>
        </row>
        <row r="2651">
          <cell r="E2651" t="str">
            <v>NN</v>
          </cell>
          <cell r="F2651" t="str">
            <v>LT7(A) - Temporary Supply (28 days &amp; above renewal)</v>
          </cell>
          <cell r="G2651" t="str">
            <v>PERMANENT DISS</v>
          </cell>
          <cell r="H2651">
            <v>13</v>
          </cell>
          <cell r="I2651" t="str">
            <v>NANJEGOWDA</v>
          </cell>
          <cell r="J2651" t="str">
            <v>0,0</v>
          </cell>
          <cell r="K2651" t="str">
            <v>CHANNAPATTANA</v>
          </cell>
          <cell r="L2651">
            <v>1</v>
          </cell>
        </row>
        <row r="2652">
          <cell r="E2652" t="str">
            <v>RA</v>
          </cell>
          <cell r="F2652" t="str">
            <v>LT7(A) - Temporary Supply (28 days &amp; above renewal)</v>
          </cell>
          <cell r="G2652" t="str">
            <v>PERMANENT DISS</v>
          </cell>
          <cell r="H2652">
            <v>13</v>
          </cell>
          <cell r="I2652" t="str">
            <v>RAFIQ AHAMED</v>
          </cell>
          <cell r="J2652" t="str">
            <v>0,0</v>
          </cell>
          <cell r="K2652" t="str">
            <v>K HOSA KOPPALU BHKL</v>
          </cell>
          <cell r="L2652">
            <v>1</v>
          </cell>
        </row>
        <row r="2653">
          <cell r="E2653" t="str">
            <v>RG</v>
          </cell>
          <cell r="F2653" t="str">
            <v>LT7(A) - Temporary Supply (28 days &amp; above renewal)</v>
          </cell>
          <cell r="G2653" t="str">
            <v>PERMANENT DISS</v>
          </cell>
          <cell r="H2653">
            <v>13</v>
          </cell>
          <cell r="I2653" t="str">
            <v>REVANNAGOWDA</v>
          </cell>
          <cell r="J2653" t="str">
            <v>0,0</v>
          </cell>
          <cell r="K2653" t="str">
            <v>M HOSA KOPPALU BHKL</v>
          </cell>
          <cell r="L2653">
            <v>1</v>
          </cell>
        </row>
        <row r="2654">
          <cell r="E2654" t="str">
            <v>NS</v>
          </cell>
          <cell r="F2654" t="str">
            <v>LT7(A) - Temporary Supply (28 days &amp; above renewal)</v>
          </cell>
          <cell r="G2654" t="str">
            <v>PERMANENT DISS</v>
          </cell>
          <cell r="H2654">
            <v>13</v>
          </cell>
          <cell r="I2654" t="str">
            <v>NAGARAJU</v>
          </cell>
          <cell r="J2654" t="str">
            <v>0,0</v>
          </cell>
          <cell r="K2654" t="str">
            <v>INDUSTRIAL</v>
          </cell>
          <cell r="L2654">
            <v>1</v>
          </cell>
        </row>
        <row r="2655">
          <cell r="E2655" t="str">
            <v>MG</v>
          </cell>
          <cell r="F2655" t="str">
            <v>LT7(A) - Temporary Supply (28 days &amp; above renewal)</v>
          </cell>
          <cell r="G2655" t="str">
            <v>PERMANENT DISS</v>
          </cell>
          <cell r="H2655">
            <v>13</v>
          </cell>
          <cell r="I2655" t="str">
            <v>MANJEGOWA</v>
          </cell>
          <cell r="J2655" t="str">
            <v>0,0</v>
          </cell>
          <cell r="K2655" t="str">
            <v>INDUSTRIAL</v>
          </cell>
          <cell r="L2655">
            <v>1</v>
          </cell>
        </row>
        <row r="2656">
          <cell r="E2656" t="str">
            <v>ME</v>
          </cell>
          <cell r="F2656" t="str">
            <v>LT7(A) - Temporary Supply (28 days &amp; above renewal)</v>
          </cell>
          <cell r="G2656" t="str">
            <v>PERMANENT DISS</v>
          </cell>
          <cell r="H2656">
            <v>13</v>
          </cell>
          <cell r="I2656" t="str">
            <v>MAHOMMED ILIYAZ</v>
          </cell>
          <cell r="J2656" t="str">
            <v>0,0</v>
          </cell>
          <cell r="K2656" t="str">
            <v>K HOSA KOPPALU BHKL</v>
          </cell>
          <cell r="L2656">
            <v>1</v>
          </cell>
        </row>
        <row r="2657">
          <cell r="E2657" t="str">
            <v>MR</v>
          </cell>
          <cell r="F2657" t="str">
            <v>LT7(A) - Temporary Supply (28 days &amp; above renewal)</v>
          </cell>
          <cell r="G2657" t="str">
            <v>PERMANENT DISS</v>
          </cell>
          <cell r="H2657">
            <v>1</v>
          </cell>
          <cell r="I2657" t="str">
            <v>MY RAJU</v>
          </cell>
          <cell r="J2657" t="str">
            <v>0,0</v>
          </cell>
          <cell r="K2657" t="str">
            <v>GANDHINAGAR</v>
          </cell>
          <cell r="L2657">
            <v>1</v>
          </cell>
        </row>
        <row r="2658">
          <cell r="E2658" t="str">
            <v>NG</v>
          </cell>
          <cell r="F2658" t="str">
            <v>LT7(A) - Temporary Supply (28 days &amp; above renewal)</v>
          </cell>
          <cell r="G2658" t="str">
            <v>PERMANENT DISS</v>
          </cell>
          <cell r="H2658">
            <v>13</v>
          </cell>
          <cell r="I2658" t="str">
            <v>NANGEGOWDA</v>
          </cell>
          <cell r="J2658" t="str">
            <v>0,0</v>
          </cell>
          <cell r="K2658" t="str">
            <v>M HOSA KOPPALU BHKL</v>
          </cell>
          <cell r="L2658">
            <v>1</v>
          </cell>
        </row>
        <row r="2659">
          <cell r="E2659" t="str">
            <v>KT</v>
          </cell>
          <cell r="F2659" t="str">
            <v>LT7(A) - Temporary Supply (28 days &amp; above renewal)</v>
          </cell>
          <cell r="G2659" t="str">
            <v>PERMANENT DISS</v>
          </cell>
          <cell r="H2659">
            <v>13</v>
          </cell>
          <cell r="I2659" t="str">
            <v>K THIMMEGOWDA</v>
          </cell>
          <cell r="J2659" t="str">
            <v>0,0</v>
          </cell>
          <cell r="K2659" t="str">
            <v>INDUSTRIAL</v>
          </cell>
          <cell r="L2659">
            <v>1</v>
          </cell>
        </row>
        <row r="2660">
          <cell r="E2660" t="str">
            <v>KR</v>
          </cell>
          <cell r="F2660" t="str">
            <v>LT7(A) - Temporary Supply (28 days &amp; above renewal)</v>
          </cell>
          <cell r="G2660" t="str">
            <v>PERMANENT DISS</v>
          </cell>
          <cell r="H2660">
            <v>13</v>
          </cell>
          <cell r="I2660" t="str">
            <v>K RAGU</v>
          </cell>
          <cell r="J2660" t="str">
            <v>0,0</v>
          </cell>
          <cell r="K2660" t="str">
            <v>GANDHINAGAR</v>
          </cell>
          <cell r="L2660">
            <v>1</v>
          </cell>
        </row>
        <row r="2661">
          <cell r="E2661" t="str">
            <v>CS</v>
          </cell>
          <cell r="F2661" t="str">
            <v>LT7(A) - Temporary Supply (28 days &amp; above renewal)</v>
          </cell>
          <cell r="G2661" t="str">
            <v>PERMANENT DISS</v>
          </cell>
          <cell r="H2661">
            <v>13</v>
          </cell>
          <cell r="I2661" t="str">
            <v>CHANDRASHEKAR</v>
          </cell>
          <cell r="J2661" t="str">
            <v>0,0</v>
          </cell>
          <cell r="K2661" t="str">
            <v>BOMMANAYAKANA HALLI BHKL</v>
          </cell>
          <cell r="L2661">
            <v>1</v>
          </cell>
        </row>
        <row r="2662">
          <cell r="E2662" t="str">
            <v>GT</v>
          </cell>
          <cell r="F2662" t="str">
            <v>LT7(A) - Temporary Supply (28 days &amp; above renewal)</v>
          </cell>
          <cell r="G2662" t="str">
            <v>PERMANENT DISS</v>
          </cell>
          <cell r="H2662">
            <v>13</v>
          </cell>
          <cell r="I2662" t="str">
            <v>TIMMEGOWDA</v>
          </cell>
          <cell r="J2662" t="str">
            <v>GANGADARA`,0</v>
          </cell>
          <cell r="K2662" t="str">
            <v>BOMMANAYAKANA HALLI BHKL</v>
          </cell>
          <cell r="L2662">
            <v>1</v>
          </cell>
        </row>
        <row r="2663">
          <cell r="E2663" t="str">
            <v>MD</v>
          </cell>
          <cell r="F2663" t="str">
            <v>LT7(A) - Temporary Supply (28 days &amp; above renewal)</v>
          </cell>
          <cell r="G2663" t="str">
            <v>PERMANENT DISS</v>
          </cell>
          <cell r="H2663">
            <v>13</v>
          </cell>
          <cell r="I2663" t="str">
            <v>M D ILIYAZ</v>
          </cell>
          <cell r="J2663" t="str">
            <v>0,0</v>
          </cell>
          <cell r="K2663" t="str">
            <v>M HOSA KOPPALU BHKL</v>
          </cell>
          <cell r="L2663">
            <v>1</v>
          </cell>
        </row>
        <row r="2664">
          <cell r="E2664" t="str">
            <v>DMTP28</v>
          </cell>
          <cell r="F2664" t="str">
            <v>LT7(A) - Temporary Supply (28 days &amp; above renewal)</v>
          </cell>
          <cell r="G2664" t="str">
            <v>PERMANENT DISS</v>
          </cell>
          <cell r="H2664">
            <v>8</v>
          </cell>
          <cell r="I2664" t="str">
            <v>CHANDREGOWDA</v>
          </cell>
          <cell r="J2664" t="str">
            <v>S/O VYRUMUDEGOWDA,DODDAMANDIGANAHALLI L</v>
          </cell>
          <cell r="K2664" t="str">
            <v>DODDAMANDIGANAHALLI L</v>
          </cell>
          <cell r="L2664">
            <v>1</v>
          </cell>
        </row>
        <row r="2665">
          <cell r="E2665" t="str">
            <v>GCTP414</v>
          </cell>
          <cell r="F2665" t="str">
            <v>LT7(A) - Temporary Supply (28 days &amp; above renewal)</v>
          </cell>
          <cell r="G2665" t="str">
            <v>PERMANENT DISS</v>
          </cell>
          <cell r="H2665">
            <v>3</v>
          </cell>
          <cell r="I2665" t="str">
            <v>C N MANJEGOWDA</v>
          </cell>
          <cell r="J2665" t="str">
            <v>S/O NANJEGOWDA,SANKLAPURA</v>
          </cell>
          <cell r="K2665" t="str">
            <v>SANKALAPURA SANL</v>
          </cell>
          <cell r="L2665">
            <v>1</v>
          </cell>
        </row>
        <row r="2666">
          <cell r="E2666" t="str">
            <v>GCTP413</v>
          </cell>
          <cell r="F2666" t="str">
            <v>LT7(A) - Temporary Supply (28 days &amp; above renewal)</v>
          </cell>
          <cell r="G2666" t="str">
            <v>PERMANENT DISS</v>
          </cell>
          <cell r="H2666">
            <v>3</v>
          </cell>
          <cell r="I2666" t="str">
            <v>C N DINESH</v>
          </cell>
          <cell r="J2666" t="str">
            <v>S/O NANJEGOWDA,SANKALPURA</v>
          </cell>
          <cell r="K2666" t="str">
            <v>SANKALAPURA SANL</v>
          </cell>
          <cell r="L2666">
            <v>1</v>
          </cell>
        </row>
        <row r="2667">
          <cell r="E2667" t="str">
            <v>MKTP1</v>
          </cell>
          <cell r="F2667" t="str">
            <v>LT7(A) - Temporary Supply (28 days &amp; above renewal)</v>
          </cell>
          <cell r="G2667" t="str">
            <v>PERMANENT DISS</v>
          </cell>
          <cell r="H2667">
            <v>13</v>
          </cell>
          <cell r="I2667" t="str">
            <v>ISMAYIL</v>
          </cell>
          <cell r="J2667" t="str">
            <v>HASSANRURAL2,MALIGANAHALLYHASSN</v>
          </cell>
          <cell r="K2667" t="str">
            <v>O AND M FOUR HASSAN</v>
          </cell>
          <cell r="L2667">
            <v>1</v>
          </cell>
        </row>
        <row r="2668">
          <cell r="E2668" t="str">
            <v>GCTP117</v>
          </cell>
          <cell r="F2668" t="str">
            <v>LT7(A) - Temporary Supply (28 days &amp; above renewal)</v>
          </cell>
          <cell r="G2668" t="str">
            <v>PERMANENT DISS</v>
          </cell>
          <cell r="H2668">
            <v>3</v>
          </cell>
          <cell r="I2668" t="str">
            <v>M/S TOWER VISHION</v>
          </cell>
          <cell r="J2668" t="str">
            <v>INDIA LTD,M. HOSAKOPPALUHASSAN</v>
          </cell>
          <cell r="K2668" t="str">
            <v>O AND M FOUR HASSAN</v>
          </cell>
          <cell r="L2668">
            <v>5</v>
          </cell>
        </row>
        <row r="2669">
          <cell r="E2669" t="str">
            <v>STP1</v>
          </cell>
          <cell r="F2669" t="str">
            <v>LT7(A) - Temporary Supply (28 days &amp; above renewal)</v>
          </cell>
          <cell r="G2669" t="str">
            <v>PERMANENT DISS</v>
          </cell>
          <cell r="H2669">
            <v>13</v>
          </cell>
          <cell r="I2669" t="str">
            <v>KRIGOWDA</v>
          </cell>
          <cell r="J2669" t="str">
            <v>HASSANRURAL2,SHANKAHASSAN</v>
          </cell>
          <cell r="K2669" t="str">
            <v>SHANKA</v>
          </cell>
          <cell r="L2669">
            <v>1</v>
          </cell>
        </row>
        <row r="2670">
          <cell r="E2670" t="str">
            <v>GCTP119</v>
          </cell>
          <cell r="F2670" t="str">
            <v>LT7(A) - Temporary Supply (28 days &amp; above renewal)</v>
          </cell>
          <cell r="G2670" t="str">
            <v>PERMANENT DISS</v>
          </cell>
          <cell r="H2670">
            <v>1</v>
          </cell>
          <cell r="I2670" t="str">
            <v>N  HARISH</v>
          </cell>
          <cell r="J2670" t="str">
            <v>HASSANRURAL2,CHANNAPATNAHASSAN</v>
          </cell>
          <cell r="K2670" t="str">
            <v>CHANNAPATTANA</v>
          </cell>
          <cell r="L2670">
            <v>1</v>
          </cell>
        </row>
        <row r="2671">
          <cell r="E2671" t="str">
            <v>GCTP120</v>
          </cell>
          <cell r="F2671" t="str">
            <v>LT7(A) - Temporary Supply (28 days &amp; above renewal)</v>
          </cell>
          <cell r="G2671" t="str">
            <v>PERMANENT DISS</v>
          </cell>
          <cell r="H2671">
            <v>3</v>
          </cell>
          <cell r="I2671" t="str">
            <v>RATHNAM</v>
          </cell>
          <cell r="J2671" t="str">
            <v>HASSANRURAL2,RADHA KRISHNA GRANITESKIADBHASSAN</v>
          </cell>
          <cell r="K2671" t="str">
            <v>KIADB</v>
          </cell>
          <cell r="L2671">
            <v>1</v>
          </cell>
        </row>
        <row r="2672">
          <cell r="E2672" t="str">
            <v>GCTP121</v>
          </cell>
          <cell r="F2672" t="str">
            <v>LT7(A) - Temporary Supply (28 days &amp; above renewal)</v>
          </cell>
          <cell r="G2672" t="str">
            <v>PERMANENT DISS</v>
          </cell>
          <cell r="H2672">
            <v>3</v>
          </cell>
          <cell r="I2672" t="str">
            <v>RAJESHWARI</v>
          </cell>
          <cell r="J2672" t="str">
            <v>HASSANRURAL2,RAJESHWARI GRANITES KIADBHASSAN</v>
          </cell>
          <cell r="K2672" t="str">
            <v>KIADB</v>
          </cell>
          <cell r="L2672">
            <v>1</v>
          </cell>
        </row>
        <row r="2673">
          <cell r="E2673" t="str">
            <v>GCTP122</v>
          </cell>
          <cell r="F2673" t="str">
            <v>LT7(A) - Temporary Supply (28 days &amp; above renewal)</v>
          </cell>
          <cell r="G2673" t="str">
            <v>PERMANENT DISS</v>
          </cell>
          <cell r="H2673">
            <v>3</v>
          </cell>
          <cell r="I2673" t="str">
            <v>ANANDA</v>
          </cell>
          <cell r="J2673" t="str">
            <v>C.M RAMANNA,BITTAGOWDANAHALLYHASSAN</v>
          </cell>
          <cell r="K2673" t="str">
            <v>BITTAGOWDANAHALLY</v>
          </cell>
          <cell r="L2673">
            <v>1</v>
          </cell>
        </row>
        <row r="2674">
          <cell r="E2674" t="str">
            <v>GCTP131</v>
          </cell>
          <cell r="F2674" t="str">
            <v>LT7(A) - Temporary Supply (28 days &amp; above renewal)</v>
          </cell>
          <cell r="G2674" t="str">
            <v>PERMANENT DISS</v>
          </cell>
          <cell r="H2674">
            <v>3</v>
          </cell>
          <cell r="I2674" t="str">
            <v>ZOOM MINARAL DEVELOPMENT</v>
          </cell>
          <cell r="J2674" t="str">
            <v>PVT LTD,H N PURA ROADHASSAN</v>
          </cell>
          <cell r="K2674" t="str">
            <v>DODDABASAVANAHALLI DAL</v>
          </cell>
          <cell r="L2674">
            <v>5</v>
          </cell>
        </row>
        <row r="2675">
          <cell r="E2675" t="str">
            <v>GCTP129</v>
          </cell>
          <cell r="F2675" t="str">
            <v>LT7(A) - Temporary Supply (28 days &amp; above renewal)</v>
          </cell>
          <cell r="G2675" t="str">
            <v>PERMANENT DISS</v>
          </cell>
          <cell r="H2675">
            <v>3</v>
          </cell>
          <cell r="I2675" t="str">
            <v>MURUGESION</v>
          </cell>
          <cell r="J2675" t="str">
            <v>PLOT NO 391,INDUSTRIAL AREAKIADBHASSAN</v>
          </cell>
          <cell r="K2675" t="str">
            <v>KIADB</v>
          </cell>
          <cell r="L2675">
            <v>1</v>
          </cell>
        </row>
        <row r="2676">
          <cell r="E2676" t="str">
            <v>MHTP16</v>
          </cell>
          <cell r="F2676" t="str">
            <v>LT7(A) - Temporary Supply (28 days &amp; above renewal)</v>
          </cell>
          <cell r="G2676" t="str">
            <v>PERMANENT DISS</v>
          </cell>
          <cell r="H2676">
            <v>13</v>
          </cell>
          <cell r="I2676" t="str">
            <v>PROJECT MANEGER (BBEL)</v>
          </cell>
          <cell r="J2676" t="str">
            <v>HASSANRURAL2,KONTHAGOWDANAHALLYAMBUGAHASSAN</v>
          </cell>
          <cell r="K2676" t="str">
            <v>ULAVARE</v>
          </cell>
          <cell r="L2676">
            <v>2</v>
          </cell>
        </row>
        <row r="2677">
          <cell r="E2677" t="str">
            <v>KNTP10</v>
          </cell>
          <cell r="F2677" t="str">
            <v>LT7(A) - Temporary Supply (28 days &amp; above renewal)</v>
          </cell>
          <cell r="G2677" t="str">
            <v>PERMANENT DISS</v>
          </cell>
          <cell r="H2677">
            <v>13</v>
          </cell>
          <cell r="I2677" t="str">
            <v>M/S HICHAELL ENG PVT LTD</v>
          </cell>
          <cell r="J2677" t="str">
            <v>0,KANDALI</v>
          </cell>
          <cell r="K2677" t="str">
            <v>KANDALI KNL</v>
          </cell>
          <cell r="L2677">
            <v>4</v>
          </cell>
        </row>
        <row r="2678">
          <cell r="E2678" t="str">
            <v>GCTP78</v>
          </cell>
          <cell r="F2678" t="str">
            <v>LT7(A) - Temporary Supply (28 days &amp; above renewal)</v>
          </cell>
          <cell r="G2678" t="str">
            <v>PERMANENT DISS</v>
          </cell>
          <cell r="H2678">
            <v>1</v>
          </cell>
          <cell r="I2678" t="str">
            <v>PRESIDENT</v>
          </cell>
          <cell r="J2678" t="str">
            <v>RAJEEV EDUCATION TRUST,BOMMANAYAKANA HALLY</v>
          </cell>
          <cell r="K2678" t="str">
            <v>BOMMANAYAKANA HALLI BHKL</v>
          </cell>
          <cell r="L2678">
            <v>10</v>
          </cell>
        </row>
        <row r="2679">
          <cell r="E2679" t="str">
            <v>GCTP82</v>
          </cell>
          <cell r="F2679" t="str">
            <v>LT7(A) - Temporary Supply (28 days &amp; above renewal)</v>
          </cell>
          <cell r="G2679" t="str">
            <v>PERMANENT DISS</v>
          </cell>
          <cell r="H2679">
            <v>3</v>
          </cell>
          <cell r="I2679" t="str">
            <v>ADVAITH MOTORS</v>
          </cell>
          <cell r="J2679" t="str">
            <v>0,KIADB HNPUR ROADHASSAN</v>
          </cell>
          <cell r="K2679" t="str">
            <v>KIADB</v>
          </cell>
          <cell r="L2679">
            <v>1</v>
          </cell>
        </row>
        <row r="2680">
          <cell r="E2680" t="str">
            <v>GCTP96</v>
          </cell>
          <cell r="F2680" t="str">
            <v>LT7(A) - Temporary Supply (28 days &amp; above renewal)</v>
          </cell>
          <cell r="G2680" t="str">
            <v>PERMANENT DISS</v>
          </cell>
          <cell r="H2680">
            <v>3</v>
          </cell>
          <cell r="I2680" t="str">
            <v>RAMESH</v>
          </cell>
          <cell r="J2680" t="str">
            <v>THAMME GOWDA,CHANNAPATTANA</v>
          </cell>
          <cell r="K2680" t="str">
            <v>CHANNAPATTANA</v>
          </cell>
          <cell r="L2680">
            <v>1</v>
          </cell>
        </row>
        <row r="2681">
          <cell r="E2681" t="str">
            <v>GCTP100</v>
          </cell>
          <cell r="F2681" t="str">
            <v>LT7(A) - Temporary Supply (28 days &amp; above renewal)</v>
          </cell>
          <cell r="G2681" t="str">
            <v>PERMANENT DISS</v>
          </cell>
          <cell r="H2681">
            <v>3</v>
          </cell>
          <cell r="I2681" t="str">
            <v>CHANNE GOWDA</v>
          </cell>
          <cell r="J2681" t="str">
            <v>DASE GOWDA,CHANNAPATTANA</v>
          </cell>
          <cell r="K2681" t="str">
            <v>CHANNAPATTANA</v>
          </cell>
          <cell r="L2681">
            <v>1</v>
          </cell>
        </row>
        <row r="2682">
          <cell r="E2682" t="str">
            <v>GCTP83</v>
          </cell>
          <cell r="F2682" t="str">
            <v>LT7(A) - Temporary Supply (28 days &amp; above renewal)</v>
          </cell>
          <cell r="G2682" t="str">
            <v>PERMANENT DISS</v>
          </cell>
          <cell r="H2682">
            <v>3</v>
          </cell>
          <cell r="I2682" t="str">
            <v>NAGARAJU</v>
          </cell>
          <cell r="J2682" t="str">
            <v>0,DODDAMANDIGANAHALLY</v>
          </cell>
          <cell r="K2682" t="str">
            <v>DODDAMANDIGANAHALLI L</v>
          </cell>
          <cell r="L2682">
            <v>1</v>
          </cell>
        </row>
        <row r="2683">
          <cell r="E2683" t="str">
            <v>MHTP14</v>
          </cell>
          <cell r="F2683" t="str">
            <v>LT7(A) - Temporary Supply (28 days &amp; above renewal)</v>
          </cell>
          <cell r="G2683" t="str">
            <v>PERMANENT DISS</v>
          </cell>
          <cell r="H2683">
            <v>13</v>
          </cell>
          <cell r="I2683" t="str">
            <v>CHANDRASHEKAR PWD CONT</v>
          </cell>
          <cell r="J2683" t="str">
            <v>0,AMBUGA</v>
          </cell>
          <cell r="K2683" t="str">
            <v>M.H.HALLY</v>
          </cell>
          <cell r="L2683">
            <v>1</v>
          </cell>
        </row>
        <row r="2684">
          <cell r="E2684" t="str">
            <v>GCTP102</v>
          </cell>
          <cell r="F2684" t="str">
            <v>LT7(A) - Temporary Supply (28 days &amp; above renewal)</v>
          </cell>
          <cell r="G2684" t="str">
            <v>PERMANENT DISS</v>
          </cell>
          <cell r="H2684">
            <v>1</v>
          </cell>
          <cell r="I2684" t="str">
            <v>HANUMANTHE GOWDA</v>
          </cell>
          <cell r="J2684" t="str">
            <v>S/O DASEGOWDA,BITTAGODANAHALLIHASSAN</v>
          </cell>
          <cell r="K2684" t="str">
            <v>CHANNAPATTANA</v>
          </cell>
          <cell r="L2684">
            <v>5</v>
          </cell>
        </row>
        <row r="2685">
          <cell r="E2685" t="str">
            <v>GCTP103</v>
          </cell>
          <cell r="F2685" t="str">
            <v>LT7(A) - Temporary Supply (28 days &amp; above renewal)</v>
          </cell>
          <cell r="G2685" t="str">
            <v>PERMANENT DISS</v>
          </cell>
          <cell r="H2685">
            <v>3</v>
          </cell>
          <cell r="I2685" t="str">
            <v>BHASKAR RAJU</v>
          </cell>
          <cell r="J2685" t="str">
            <v>0,KIADBHASSAN</v>
          </cell>
          <cell r="K2685" t="str">
            <v>CHANNAPATTANA</v>
          </cell>
          <cell r="L2685">
            <v>1</v>
          </cell>
        </row>
        <row r="2686">
          <cell r="E2686" t="str">
            <v>GCTP108</v>
          </cell>
          <cell r="F2686" t="str">
            <v>LT7(A) - Temporary Supply (28 days &amp; above renewal)</v>
          </cell>
          <cell r="G2686" t="str">
            <v>PERMANENT DISS</v>
          </cell>
          <cell r="H2686">
            <v>3</v>
          </cell>
          <cell r="I2686" t="str">
            <v>RAFIQ AHMMED</v>
          </cell>
          <cell r="J2686" t="str">
            <v>0,CHANNAPATTANAHASSAN</v>
          </cell>
          <cell r="K2686" t="str">
            <v>CHANNAPATTANA</v>
          </cell>
          <cell r="L2686">
            <v>1</v>
          </cell>
        </row>
        <row r="2687">
          <cell r="E2687" t="str">
            <v>LTP1</v>
          </cell>
          <cell r="F2687" t="str">
            <v>LT7(A) - Temporary Supply (28 days &amp; above renewal)</v>
          </cell>
          <cell r="G2687" t="str">
            <v>PERMANENT DISS</v>
          </cell>
          <cell r="H2687">
            <v>13</v>
          </cell>
          <cell r="I2687" t="str">
            <v>D MANUEL</v>
          </cell>
          <cell r="J2687" t="str">
            <v>S/O DEVU,ASHOKA NAGARHASSAN</v>
          </cell>
          <cell r="K2687" t="str">
            <v>ASHOKNAGAR</v>
          </cell>
          <cell r="L2687">
            <v>1</v>
          </cell>
        </row>
        <row r="2688">
          <cell r="E2688" t="str">
            <v>GCTP107</v>
          </cell>
          <cell r="F2688" t="str">
            <v>LT7(A) - Temporary Supply (28 days &amp; above renewal)</v>
          </cell>
          <cell r="G2688" t="str">
            <v>PERMANENT DISS</v>
          </cell>
          <cell r="H2688">
            <v>3</v>
          </cell>
          <cell r="I2688" t="str">
            <v>NAGARJUNA</v>
          </cell>
          <cell r="J2688" t="str">
            <v>0,CONSTRUCTION COMHASSAN</v>
          </cell>
          <cell r="K2688" t="str">
            <v>CHANNAPATTANA</v>
          </cell>
          <cell r="L2688">
            <v>2</v>
          </cell>
        </row>
        <row r="2689">
          <cell r="E2689" t="str">
            <v>EBKTP5</v>
          </cell>
          <cell r="F2689" t="str">
            <v>LT7(A) - Temporary Supply (28 days &amp; above renewal)</v>
          </cell>
          <cell r="G2689" t="str">
            <v>PERMANENT DISS</v>
          </cell>
          <cell r="H2689">
            <v>13</v>
          </cell>
          <cell r="I2689" t="str">
            <v>MOHAN KUMAR</v>
          </cell>
          <cell r="J2689" t="str">
            <v>S/O MANJUNATH,ONTI MANE GORUR ROADHASSAN</v>
          </cell>
          <cell r="K2689" t="str">
            <v>O AND M FOUR HASSAN</v>
          </cell>
          <cell r="L2689">
            <v>1</v>
          </cell>
        </row>
        <row r="2690">
          <cell r="E2690" t="str">
            <v>GCTP112</v>
          </cell>
          <cell r="F2690" t="str">
            <v>LT7(A) - Temporary Supply (28 days &amp; above renewal)</v>
          </cell>
          <cell r="G2690" t="str">
            <v>PERMANENT DISS</v>
          </cell>
          <cell r="H2690">
            <v>3</v>
          </cell>
          <cell r="I2690" t="str">
            <v>JAYA LAKSHMI GRANITES</v>
          </cell>
          <cell r="J2690" t="str">
            <v>0,KIADBHASSAN</v>
          </cell>
          <cell r="K2690" t="str">
            <v>KIADB</v>
          </cell>
          <cell r="L2690">
            <v>1</v>
          </cell>
        </row>
        <row r="2691">
          <cell r="E2691" t="str">
            <v>GCTP110</v>
          </cell>
          <cell r="F2691" t="str">
            <v>LT7(A) - Temporary Supply (28 days &amp; above renewal)</v>
          </cell>
          <cell r="G2691" t="str">
            <v>PERMANENT DISS</v>
          </cell>
          <cell r="H2691">
            <v>3</v>
          </cell>
          <cell r="I2691" t="str">
            <v>C RAVI</v>
          </cell>
          <cell r="J2691" t="str">
            <v>S/O CS DYAVE GOWDA,CHANNAPATTANAHASSAN</v>
          </cell>
          <cell r="K2691" t="str">
            <v>CHANNAPATTANA</v>
          </cell>
          <cell r="L2691">
            <v>1</v>
          </cell>
        </row>
        <row r="2692">
          <cell r="E2692" t="str">
            <v>GCTP113</v>
          </cell>
          <cell r="F2692" t="str">
            <v>LT7(A) - Temporary Supply (28 days &amp; above renewal)</v>
          </cell>
          <cell r="G2692" t="str">
            <v>PERMANENT DISS</v>
          </cell>
          <cell r="H2692">
            <v>3</v>
          </cell>
          <cell r="I2692" t="str">
            <v>BANASHANKARI GRANITES</v>
          </cell>
          <cell r="J2692" t="str">
            <v>0,PLOT NO 224KIADBH N PURA ROAD HASSAN</v>
          </cell>
          <cell r="K2692" t="str">
            <v>KIADB</v>
          </cell>
          <cell r="L2692">
            <v>1</v>
          </cell>
        </row>
        <row r="2693">
          <cell r="E2693" t="str">
            <v>HKTP1</v>
          </cell>
          <cell r="F2693" t="str">
            <v>LT7(A) - Temporary Supply (28 days &amp; above renewal)</v>
          </cell>
          <cell r="G2693" t="str">
            <v>PERMANENT DISS</v>
          </cell>
          <cell r="H2693">
            <v>13</v>
          </cell>
          <cell r="I2693" t="str">
            <v>RAVI</v>
          </cell>
          <cell r="J2693" t="str">
            <v>0,HOOVINAHALLY KAVAL  HASSAN</v>
          </cell>
          <cell r="K2693" t="str">
            <v>HOOVINA HALLI KAVALU HKL</v>
          </cell>
          <cell r="L2693">
            <v>1</v>
          </cell>
        </row>
        <row r="2694">
          <cell r="E2694" t="str">
            <v>GCTP115</v>
          </cell>
          <cell r="F2694" t="str">
            <v>LT7(A) - Temporary Supply (28 days &amp; above renewal)</v>
          </cell>
          <cell r="G2694" t="str">
            <v>PERMANENT DISS</v>
          </cell>
          <cell r="H2694">
            <v>3</v>
          </cell>
          <cell r="I2694" t="str">
            <v>SAVITHRAMMA</v>
          </cell>
          <cell r="J2694" t="str">
            <v>0,CHANNAPATTANAHASSAN</v>
          </cell>
          <cell r="K2694" t="str">
            <v>CHANNAPATTANA</v>
          </cell>
          <cell r="L2694">
            <v>1</v>
          </cell>
        </row>
        <row r="2695">
          <cell r="E2695" t="str">
            <v>KNTP14</v>
          </cell>
          <cell r="F2695" t="str">
            <v>LT7(A) - Temporary Supply (28 days &amp; above renewal)</v>
          </cell>
          <cell r="G2695" t="str">
            <v>PERMANENT DISS</v>
          </cell>
          <cell r="H2695">
            <v>13</v>
          </cell>
          <cell r="I2695" t="str">
            <v>YAGACHI EDUCATION &amp; RESEARCH TRUST</v>
          </cell>
          <cell r="J2695" t="str">
            <v>M/S YAGACHI ENGINEERING COLLEGE,THIMMANAHALLYHASSAN</v>
          </cell>
          <cell r="K2695" t="str">
            <v>THIMMANAHALLI UTL</v>
          </cell>
          <cell r="L2695">
            <v>3</v>
          </cell>
        </row>
        <row r="2696">
          <cell r="E2696" t="str">
            <v>GCTP134</v>
          </cell>
          <cell r="F2696" t="str">
            <v>LT7(A) - Temporary Supply (28 days &amp; above renewal)</v>
          </cell>
          <cell r="G2696" t="str">
            <v>PERMANENT DISS</v>
          </cell>
          <cell r="H2696">
            <v>3</v>
          </cell>
          <cell r="I2696" t="str">
            <v>NARAYANA REDDY</v>
          </cell>
          <cell r="J2696" t="str">
            <v>NAGA REDDY,CHANNAPATNAH N PURA ROADHASSAN</v>
          </cell>
          <cell r="K2696" t="str">
            <v>CHANNAPATTANA</v>
          </cell>
          <cell r="L2696">
            <v>1</v>
          </cell>
        </row>
        <row r="2697">
          <cell r="E2697" t="str">
            <v>GCTP135</v>
          </cell>
          <cell r="F2697" t="str">
            <v>LT7(A) - Temporary Supply (28 days &amp; above renewal)</v>
          </cell>
          <cell r="G2697" t="str">
            <v>PERMANENT DISS</v>
          </cell>
          <cell r="H2697">
            <v>3</v>
          </cell>
          <cell r="I2697" t="str">
            <v>SAHYADRI SHUGAR &amp; DISTILLATES</v>
          </cell>
          <cell r="J2697" t="str">
            <v>DIRECTOR PRITHVI NARAYAN,INDUSTRIAL GROWTH CENTERH N PURA ROADBOMMANAYAKANAHALLYHASSAN</v>
          </cell>
          <cell r="K2697" t="str">
            <v>BOMMANAYAKANA HALLI BHKL</v>
          </cell>
          <cell r="L2697">
            <v>3</v>
          </cell>
        </row>
        <row r="2698">
          <cell r="E2698" t="str">
            <v>GCTP27</v>
          </cell>
          <cell r="F2698" t="str">
            <v>LT7(A) - Temporary Supply (28 days &amp; above renewal)</v>
          </cell>
          <cell r="G2698" t="str">
            <v>PERMANENT DISS</v>
          </cell>
          <cell r="H2698">
            <v>2</v>
          </cell>
          <cell r="I2698" t="str">
            <v>MANAGING DIRECTOR</v>
          </cell>
          <cell r="J2698" t="str">
            <v xml:space="preserve">HASSANRURAL2, </v>
          </cell>
          <cell r="K2698" t="str">
            <v>EXTRA</v>
          </cell>
          <cell r="L2698">
            <v>10</v>
          </cell>
        </row>
        <row r="2699">
          <cell r="E2699" t="str">
            <v>GCTP31</v>
          </cell>
          <cell r="F2699" t="str">
            <v>LT7(A) - Temporary Supply (28 days &amp; above renewal)</v>
          </cell>
          <cell r="G2699" t="str">
            <v>PERMANENT DISS</v>
          </cell>
          <cell r="H2699">
            <v>2</v>
          </cell>
          <cell r="I2699" t="str">
            <v>SANJAY GUPTA</v>
          </cell>
          <cell r="J2699" t="str">
            <v>G D GUPTA,KIADB</v>
          </cell>
          <cell r="K2699" t="str">
            <v>EXTRA</v>
          </cell>
          <cell r="L2699">
            <v>3</v>
          </cell>
        </row>
        <row r="2700">
          <cell r="E2700" t="str">
            <v>KKGTP15</v>
          </cell>
          <cell r="F2700" t="str">
            <v>LT7(A) - Temporary Supply (28 days &amp; above renewal)</v>
          </cell>
          <cell r="G2700" t="str">
            <v>PERMANENT DISS</v>
          </cell>
          <cell r="H2700">
            <v>13</v>
          </cell>
          <cell r="I2700" t="str">
            <v>VINAYAKA VENKATRAMANA BATT</v>
          </cell>
          <cell r="J2700" t="str">
            <v>S/O LATE VENKATRAMANA BATT,KOKKANA GATTA   HASSAN</v>
          </cell>
          <cell r="K2700" t="str">
            <v>KOKKANNA GHATTA</v>
          </cell>
          <cell r="L2700">
            <v>1</v>
          </cell>
        </row>
        <row r="2701">
          <cell r="E2701" t="str">
            <v>GCTP435</v>
          </cell>
          <cell r="F2701" t="str">
            <v>LT7(A) - Temporary Supply (28 days &amp; above renewal)</v>
          </cell>
          <cell r="G2701" t="str">
            <v>PERMANENT DISS</v>
          </cell>
          <cell r="H2701">
            <v>8</v>
          </cell>
          <cell r="I2701" t="str">
            <v>SATHISH</v>
          </cell>
          <cell r="J2701" t="str">
            <v>S/O RAMEGOWDA,CHANNAPATTANA  HASSAN</v>
          </cell>
          <cell r="K2701" t="str">
            <v>CHANNAPATTANA</v>
          </cell>
          <cell r="L2701">
            <v>1</v>
          </cell>
        </row>
        <row r="2702">
          <cell r="E2702" t="str">
            <v>DMTP18</v>
          </cell>
          <cell r="F2702" t="str">
            <v>LT7(A) - Temporary Supply (28 days &amp; above renewal)</v>
          </cell>
          <cell r="G2702" t="str">
            <v>PERMANENT DISS</v>
          </cell>
          <cell r="H2702">
            <v>1</v>
          </cell>
          <cell r="I2702" t="str">
            <v>LATHASHREE</v>
          </cell>
          <cell r="J2702" t="str">
            <v>W/O NAGESHA,DODDA MANDIGANA HALLY    HASSAN</v>
          </cell>
          <cell r="K2702" t="str">
            <v>DODDAMALENAHALLI</v>
          </cell>
          <cell r="L2702">
            <v>1</v>
          </cell>
        </row>
        <row r="2703">
          <cell r="E2703" t="str">
            <v>GCTP436</v>
          </cell>
          <cell r="F2703" t="str">
            <v>LT7(A) - Temporary Supply (28 days &amp; above renewal)</v>
          </cell>
          <cell r="G2703" t="str">
            <v>PERMANENT DISS</v>
          </cell>
          <cell r="H2703">
            <v>1</v>
          </cell>
          <cell r="I2703" t="str">
            <v>H D KIRAN</v>
          </cell>
          <cell r="J2703" t="str">
            <v>DAYANADANDA,CHANNAPATTANA  HASSAN</v>
          </cell>
          <cell r="K2703" t="str">
            <v>CHANNAPATTANA</v>
          </cell>
          <cell r="L2703">
            <v>5</v>
          </cell>
        </row>
        <row r="2704">
          <cell r="E2704" t="str">
            <v>GCTP440</v>
          </cell>
          <cell r="F2704" t="str">
            <v>LT7(A) - Temporary Supply (28 days &amp; above renewal)</v>
          </cell>
          <cell r="G2704" t="str">
            <v>PERMANENT DISS</v>
          </cell>
          <cell r="H2704">
            <v>8</v>
          </cell>
          <cell r="I2704" t="str">
            <v>SHANTHA</v>
          </cell>
          <cell r="J2704" t="str">
            <v>D/O DYAVEGOWDA,CHANNAPATTANA  HASSAN</v>
          </cell>
          <cell r="K2704" t="str">
            <v>CHANNAPATTANA</v>
          </cell>
          <cell r="L2704">
            <v>1</v>
          </cell>
        </row>
        <row r="2705">
          <cell r="E2705" t="str">
            <v>GCTP444</v>
          </cell>
          <cell r="F2705" t="str">
            <v>LT7(A) - Temporary Supply (28 days &amp; above renewal)</v>
          </cell>
          <cell r="G2705" t="str">
            <v>PERMANENT DISS</v>
          </cell>
          <cell r="H2705">
            <v>8</v>
          </cell>
          <cell r="I2705" t="str">
            <v>CHANDRASHEKAR</v>
          </cell>
          <cell r="J2705" t="str">
            <v>S/O THIMMEGOWDA,BOMMANAYAKANAHALLY  HASSAN</v>
          </cell>
          <cell r="K2705" t="str">
            <v>BOMMANAYAKANA HALLI BHKL</v>
          </cell>
          <cell r="L2705">
            <v>1</v>
          </cell>
        </row>
        <row r="2706">
          <cell r="E2706" t="str">
            <v>GCTP428</v>
          </cell>
          <cell r="F2706" t="str">
            <v>LT7(A) - Temporary Supply (28 days &amp; above renewal)</v>
          </cell>
          <cell r="G2706" t="str">
            <v>PERMANENT DISS</v>
          </cell>
          <cell r="H2706">
            <v>3</v>
          </cell>
          <cell r="I2706" t="str">
            <v>KALEEMA PASHA HK</v>
          </cell>
          <cell r="J2706" t="str">
            <v>HASSANRURAL2,INDEESTRIAL AREA   HASSAN</v>
          </cell>
          <cell r="K2706" t="str">
            <v>INDUSTRIAL</v>
          </cell>
          <cell r="L2706">
            <v>1</v>
          </cell>
        </row>
        <row r="2707">
          <cell r="E2707" t="str">
            <v>KKGTP14</v>
          </cell>
          <cell r="F2707" t="str">
            <v>LT7(A) - Temporary Supply (28 days &amp; above renewal)</v>
          </cell>
          <cell r="G2707" t="str">
            <v>PERMANENT DISS</v>
          </cell>
          <cell r="H2707">
            <v>1</v>
          </cell>
          <cell r="I2707" t="str">
            <v>MANJAMMA</v>
          </cell>
          <cell r="J2707" t="str">
            <v>W/O BOREGOWDA,BETTAGOWDANAHALLI</v>
          </cell>
          <cell r="K2707" t="str">
            <v>BITTAGOWDANAHALLY</v>
          </cell>
          <cell r="L2707">
            <v>1</v>
          </cell>
        </row>
        <row r="2708">
          <cell r="E2708" t="str">
            <v>GCTP401</v>
          </cell>
          <cell r="F2708" t="str">
            <v>LT7(A) - Temporary Supply (28 days &amp; above renewal)</v>
          </cell>
          <cell r="G2708" t="str">
            <v>PERMANENT DISS</v>
          </cell>
          <cell r="H2708">
            <v>3</v>
          </cell>
          <cell r="I2708" t="str">
            <v>MAMATHA SATHISHA</v>
          </cell>
          <cell r="J2708" t="str">
            <v>W/O K SATHISHA,KIADB</v>
          </cell>
          <cell r="K2708" t="str">
            <v>KIADB</v>
          </cell>
          <cell r="L2708">
            <v>1</v>
          </cell>
        </row>
        <row r="2709">
          <cell r="E2709" t="str">
            <v>GCTP403</v>
          </cell>
          <cell r="F2709" t="str">
            <v>LT7(A) - Temporary Supply (28 days &amp; above renewal)</v>
          </cell>
          <cell r="G2709" t="str">
            <v>PERMANENT DISS</v>
          </cell>
          <cell r="H2709">
            <v>3</v>
          </cell>
          <cell r="I2709" t="str">
            <v>C N RAMACHANDRA</v>
          </cell>
          <cell r="J2709" t="str">
            <v>S/O NANJEGOWDA,CHANNAPATTANA  HASSAN</v>
          </cell>
          <cell r="K2709" t="str">
            <v>CHANNAPATTANA</v>
          </cell>
          <cell r="L2709">
            <v>1</v>
          </cell>
        </row>
        <row r="2710">
          <cell r="E2710" t="str">
            <v>DMTP19</v>
          </cell>
          <cell r="F2710" t="str">
            <v>LT7(A) - Temporary Supply (28 days &amp; above renewal)</v>
          </cell>
          <cell r="G2710" t="str">
            <v>PERMANENT DISS</v>
          </cell>
          <cell r="H2710">
            <v>13</v>
          </cell>
          <cell r="I2710" t="str">
            <v>H D PURSHOTHHAM</v>
          </cell>
          <cell r="J2710" t="str">
            <v>/O DEVEGOWDA,CHIKKAMANDIGANAHALLY  HASSAN</v>
          </cell>
          <cell r="K2710" t="str">
            <v>CHIKKAMANDIGANAHALLY</v>
          </cell>
          <cell r="L2710">
            <v>1</v>
          </cell>
        </row>
        <row r="2711">
          <cell r="E2711" t="str">
            <v>GCTP443</v>
          </cell>
          <cell r="F2711" t="str">
            <v>LT7(A) - Temporary Supply (28 days &amp; above renewal)</v>
          </cell>
          <cell r="G2711" t="str">
            <v>PERMANENT DISS</v>
          </cell>
          <cell r="H2711">
            <v>3</v>
          </cell>
          <cell r="I2711" t="str">
            <v>SECRETORY</v>
          </cell>
          <cell r="J2711" t="str">
            <v>M/S ANNAPURNESWARI CHARITABLE TRUST,KIADB  HASSAN</v>
          </cell>
          <cell r="K2711" t="str">
            <v>KIADB</v>
          </cell>
          <cell r="L2711">
            <v>1</v>
          </cell>
        </row>
        <row r="2712">
          <cell r="E2712" t="str">
            <v>KNTP27</v>
          </cell>
          <cell r="F2712" t="str">
            <v>LT7(A) - Temporary Supply (28 days &amp; above renewal)</v>
          </cell>
          <cell r="G2712" t="str">
            <v>PERMANENT DISS</v>
          </cell>
          <cell r="H2712">
            <v>13</v>
          </cell>
          <cell r="I2712" t="str">
            <v>BHAGYAMMA</v>
          </cell>
          <cell r="J2712" t="str">
            <v>W/O KRISHANEGOWDA,KANDALI  HASSAN</v>
          </cell>
          <cell r="K2712" t="str">
            <v>KANDALI KNL</v>
          </cell>
          <cell r="L2712">
            <v>1</v>
          </cell>
        </row>
        <row r="2713">
          <cell r="E2713" t="str">
            <v>GCTP361</v>
          </cell>
          <cell r="F2713" t="str">
            <v>LT7(A) - Temporary Supply (28 days &amp; above renewal)</v>
          </cell>
          <cell r="G2713" t="str">
            <v>PERMANENT DISS</v>
          </cell>
          <cell r="H2713">
            <v>3</v>
          </cell>
          <cell r="I2713" t="str">
            <v>PREETHI VARDHAN</v>
          </cell>
          <cell r="J2713" t="str">
            <v>S/O H S  NARAYAN,CHANNAPATTAN  HASSAN</v>
          </cell>
          <cell r="K2713" t="str">
            <v>CHANNAPATTANA</v>
          </cell>
          <cell r="L2713">
            <v>1</v>
          </cell>
        </row>
        <row r="2714">
          <cell r="E2714" t="str">
            <v>GCTP381</v>
          </cell>
          <cell r="F2714" t="str">
            <v>LT7(A) - Temporary Supply (28 days &amp; above renewal)</v>
          </cell>
          <cell r="G2714" t="str">
            <v>PERMANENT DISS</v>
          </cell>
          <cell r="H2714">
            <v>3</v>
          </cell>
          <cell r="I2714" t="str">
            <v>T RANGE GOWDA</v>
          </cell>
          <cell r="J2714" t="str">
            <v>S/O THIMMEGOWDA,M HOSSA KOPPALU  HASSAN</v>
          </cell>
          <cell r="K2714" t="str">
            <v>M HOSA KOPPALU BHKL</v>
          </cell>
          <cell r="L2714">
            <v>1</v>
          </cell>
        </row>
        <row r="2715">
          <cell r="E2715" t="str">
            <v>GCTP405</v>
          </cell>
          <cell r="F2715" t="str">
            <v>LT7(A) - Temporary Supply (28 days &amp; above renewal)</v>
          </cell>
          <cell r="G2715" t="str">
            <v>PERMANENT DISS</v>
          </cell>
          <cell r="H2715">
            <v>3</v>
          </cell>
          <cell r="I2715" t="str">
            <v>MANJUNATH</v>
          </cell>
          <cell r="J2715" t="str">
            <v>S/O GOWDAYYA,CHANNAPATANA  HASSAN</v>
          </cell>
          <cell r="K2715" t="str">
            <v>CHANNAPATTANA</v>
          </cell>
          <cell r="L2715">
            <v>1</v>
          </cell>
        </row>
        <row r="2716">
          <cell r="E2716" t="str">
            <v>GCTP407</v>
          </cell>
          <cell r="F2716" t="str">
            <v>LT7(A) - Temporary Supply (28 days &amp; above renewal)</v>
          </cell>
          <cell r="G2716" t="str">
            <v>PERMANENT DISS</v>
          </cell>
          <cell r="H2716">
            <v>3</v>
          </cell>
          <cell r="I2716" t="str">
            <v>D  KUMAR</v>
          </cell>
          <cell r="J2716" t="str">
            <v>S/O DEVARAJEGOWDA,CHANNAPATANA  HASSAN</v>
          </cell>
          <cell r="K2716" t="str">
            <v>CHANNAPATTANA</v>
          </cell>
          <cell r="L2716">
            <v>1</v>
          </cell>
        </row>
        <row r="2717">
          <cell r="E2717" t="str">
            <v>HNTP16</v>
          </cell>
          <cell r="F2717" t="str">
            <v>LT7(A) - Temporary Supply (28 days &amp; above renewal)</v>
          </cell>
          <cell r="G2717" t="str">
            <v>PERMANENT DISS</v>
          </cell>
          <cell r="H2717">
            <v>13</v>
          </cell>
          <cell r="I2717" t="str">
            <v>SHASHIDHAR</v>
          </cell>
          <cell r="J2717" t="str">
            <v>S/O NAGARAJU,HANUMANTH PURA HNL</v>
          </cell>
          <cell r="K2717" t="str">
            <v>HANUMANTHA PURA HNL</v>
          </cell>
          <cell r="L2717">
            <v>1</v>
          </cell>
        </row>
        <row r="2718">
          <cell r="E2718" t="str">
            <v>GCTP511</v>
          </cell>
          <cell r="F2718" t="str">
            <v>LT7(A) - Temporary Supply (28 days &amp; above renewal)</v>
          </cell>
          <cell r="G2718" t="str">
            <v>PERMANENT DISS</v>
          </cell>
          <cell r="H2718">
            <v>3</v>
          </cell>
          <cell r="I2718" t="str">
            <v>M/S AJITHA</v>
          </cell>
          <cell r="J2718" t="str">
            <v>NANDI INDUSTRIES,NANDI INDUSTRIES  KIADB</v>
          </cell>
          <cell r="K2718" t="str">
            <v>KINDI PURA</v>
          </cell>
          <cell r="L2718">
            <v>1</v>
          </cell>
        </row>
        <row r="2719">
          <cell r="E2719" t="str">
            <v>GCTP512</v>
          </cell>
          <cell r="F2719" t="str">
            <v>LT7(A) - Temporary Supply (28 days &amp; above renewal)</v>
          </cell>
          <cell r="G2719" t="str">
            <v>PERMANENT DISS</v>
          </cell>
          <cell r="H2719">
            <v>3</v>
          </cell>
          <cell r="I2719" t="str">
            <v>C DEVE GOWDA</v>
          </cell>
          <cell r="J2719" t="str">
            <v>CHANNAVIRAIAH,CHANNAPATNA</v>
          </cell>
          <cell r="K2719" t="str">
            <v>CHANNAPATTANA</v>
          </cell>
          <cell r="L2719">
            <v>1</v>
          </cell>
        </row>
        <row r="2720">
          <cell r="E2720" t="str">
            <v>GCTP509</v>
          </cell>
          <cell r="F2720" t="str">
            <v>LT7(A) - Temporary Supply (28 days &amp; above renewal)</v>
          </cell>
          <cell r="G2720" t="str">
            <v>PERMANENT DISS</v>
          </cell>
          <cell r="H2720">
            <v>8</v>
          </cell>
          <cell r="I2720" t="str">
            <v>RANGA SWAMY</v>
          </cell>
          <cell r="J2720" t="str">
            <v>S/O KALLE GOWDA,K HOSA KOPPALU</v>
          </cell>
          <cell r="K2720" t="str">
            <v>K HOSA KOPPALU BHKL</v>
          </cell>
          <cell r="L2720">
            <v>1</v>
          </cell>
        </row>
        <row r="2721">
          <cell r="E2721" t="str">
            <v>GCTP510</v>
          </cell>
          <cell r="F2721" t="str">
            <v>LT7(A) - Temporary Supply (28 days &amp; above renewal)</v>
          </cell>
          <cell r="G2721" t="str">
            <v>PERMANENT DISS</v>
          </cell>
          <cell r="H2721">
            <v>3</v>
          </cell>
          <cell r="I2721" t="str">
            <v>LATHA</v>
          </cell>
          <cell r="J2721" t="str">
            <v>GANESH,HANUMANTHA PURA</v>
          </cell>
          <cell r="K2721" t="str">
            <v>HANUMANTHA PURA HNL</v>
          </cell>
          <cell r="L2721">
            <v>1</v>
          </cell>
        </row>
        <row r="2722">
          <cell r="E2722" t="str">
            <v>GCTP362</v>
          </cell>
          <cell r="F2722" t="str">
            <v>LT7(A) - Temporary Supply (28 days &amp; above renewal)</v>
          </cell>
          <cell r="G2722" t="str">
            <v>PERMANENT DISS</v>
          </cell>
          <cell r="H2722">
            <v>3</v>
          </cell>
          <cell r="I2722" t="str">
            <v>LAKSHMAMMA</v>
          </cell>
          <cell r="J2722" t="str">
            <v>W/O SUNDRESH,DEVAMMA BADAVANE  HASSAN</v>
          </cell>
          <cell r="K2722" t="str">
            <v>CHANNAPATTANA</v>
          </cell>
          <cell r="L2722">
            <v>1</v>
          </cell>
        </row>
        <row r="2723">
          <cell r="E2723" t="str">
            <v>GCTP363</v>
          </cell>
          <cell r="F2723" t="str">
            <v>LT7(A) - Temporary Supply (28 days &amp; above renewal)</v>
          </cell>
          <cell r="G2723" t="str">
            <v>PERMANENT DISS</v>
          </cell>
          <cell r="H2723">
            <v>3</v>
          </cell>
          <cell r="I2723" t="str">
            <v>LAXMANA REDDY</v>
          </cell>
          <cell r="J2723" t="str">
            <v>M/S ANIL ELECTRICALS,KIADB  HASSAN</v>
          </cell>
          <cell r="K2723" t="str">
            <v>M HOSA KOPPALU BHKL</v>
          </cell>
          <cell r="L2723">
            <v>2</v>
          </cell>
        </row>
        <row r="2724">
          <cell r="E2724" t="str">
            <v>GCTP364</v>
          </cell>
          <cell r="F2724" t="str">
            <v>LT7(A) - Temporary Supply (28 days &amp; above renewal)</v>
          </cell>
          <cell r="G2724" t="str">
            <v>PERMANENT DISS</v>
          </cell>
          <cell r="H2724">
            <v>3</v>
          </cell>
          <cell r="I2724" t="str">
            <v>SHANTHAMMA</v>
          </cell>
          <cell r="J2724" t="str">
            <v>W/O LATE THOPANNA,BOMMANAYAKANA HALLI  HASSAN</v>
          </cell>
          <cell r="K2724" t="str">
            <v>CHANNAPATTANA</v>
          </cell>
          <cell r="L2724">
            <v>1</v>
          </cell>
        </row>
        <row r="2725">
          <cell r="E2725" t="str">
            <v>GCTP485</v>
          </cell>
          <cell r="F2725" t="str">
            <v>LT7(A) - Temporary Supply (28 days &amp; above renewal)</v>
          </cell>
          <cell r="G2725" t="str">
            <v>PERMANENT DISS</v>
          </cell>
          <cell r="H2725">
            <v>3</v>
          </cell>
          <cell r="I2725" t="str">
            <v>THIMME GOWDA</v>
          </cell>
          <cell r="J2725" t="str">
            <v>S/O THIMME GOWDA,NAGATI HALLI  KIADB  HASSAN      HASSAN</v>
          </cell>
          <cell r="K2725" t="str">
            <v>KIADB</v>
          </cell>
          <cell r="L2725">
            <v>1</v>
          </cell>
        </row>
        <row r="2726">
          <cell r="E2726" t="str">
            <v>GCTP481</v>
          </cell>
          <cell r="F2726" t="str">
            <v>LT7(A) - Temporary Supply (28 days &amp; above renewal)</v>
          </cell>
          <cell r="G2726" t="str">
            <v>PERMANENT DISS</v>
          </cell>
          <cell r="H2726">
            <v>3</v>
          </cell>
          <cell r="I2726" t="str">
            <v>A M  HARISHA KUMAR</v>
          </cell>
          <cell r="J2726" t="str">
            <v>S/O L MALLESH CHAR,DEVAMMA BADAVANE</v>
          </cell>
          <cell r="K2726" t="str">
            <v>CHANNAPATTANA</v>
          </cell>
          <cell r="L2726">
            <v>1</v>
          </cell>
        </row>
        <row r="2727">
          <cell r="E2727" t="str">
            <v>GCTP480</v>
          </cell>
          <cell r="F2727" t="str">
            <v>LT7(A) - Temporary Supply (28 days &amp; above renewal)</v>
          </cell>
          <cell r="G2727" t="str">
            <v>PERMANENT DISS</v>
          </cell>
          <cell r="H2727">
            <v>3</v>
          </cell>
          <cell r="I2727" t="str">
            <v>RANGE GOWDA</v>
          </cell>
          <cell r="J2727" t="str">
            <v>S/O BALE GOWDA,BOMMANAYAKANA HALLY</v>
          </cell>
          <cell r="K2727" t="str">
            <v>BOMMANAYAKANA HALLI BHKL</v>
          </cell>
          <cell r="L2727">
            <v>1</v>
          </cell>
        </row>
        <row r="2728">
          <cell r="E2728" t="str">
            <v>GCTP479</v>
          </cell>
          <cell r="F2728" t="str">
            <v>LT7(A) - Temporary Supply (28 days &amp; above renewal)</v>
          </cell>
          <cell r="G2728" t="str">
            <v>PERMANENT DISS</v>
          </cell>
          <cell r="H2728">
            <v>3</v>
          </cell>
          <cell r="I2728" t="str">
            <v>SRI RAMA GARANITES</v>
          </cell>
          <cell r="J2728" t="str">
            <v>NIGE GOWDA S/O RAME GOWDA,KIADB H . N PUAR HASSAN</v>
          </cell>
          <cell r="K2728" t="str">
            <v>KIADB</v>
          </cell>
          <cell r="L2728">
            <v>3</v>
          </cell>
        </row>
        <row r="2729">
          <cell r="E2729" t="str">
            <v>DMTP13</v>
          </cell>
          <cell r="F2729" t="str">
            <v>LT7(A) - Temporary Supply (28 days &amp; above renewal)</v>
          </cell>
          <cell r="G2729" t="str">
            <v>PERMANENT DISS</v>
          </cell>
          <cell r="H2729">
            <v>13</v>
          </cell>
          <cell r="I2729" t="str">
            <v>NAGARAJU</v>
          </cell>
          <cell r="J2729" t="str">
            <v>S/O DODDASHAMACHARI,DODDAMANDIGANAHALLY  HASSAN</v>
          </cell>
          <cell r="K2729" t="str">
            <v>DODDAMANDIGANAHALLI L</v>
          </cell>
          <cell r="L2729">
            <v>1</v>
          </cell>
        </row>
        <row r="2730">
          <cell r="E2730" t="str">
            <v>GCTP365</v>
          </cell>
          <cell r="F2730" t="str">
            <v>LT7(A) - Temporary Supply (28 days &amp; above renewal)</v>
          </cell>
          <cell r="G2730" t="str">
            <v>PERMANENT DISS</v>
          </cell>
          <cell r="H2730">
            <v>3</v>
          </cell>
          <cell r="I2730" t="str">
            <v>C R SWAMY</v>
          </cell>
          <cell r="J2730" t="str">
            <v>S/O RANGE GOWDA,CHANNAPATTANA  HASSAN</v>
          </cell>
          <cell r="K2730" t="str">
            <v>CHANNAPATTANA</v>
          </cell>
          <cell r="L2730">
            <v>1</v>
          </cell>
        </row>
        <row r="2731">
          <cell r="E2731" t="str">
            <v>GCTP356</v>
          </cell>
          <cell r="F2731" t="str">
            <v>LT7(A) - Temporary Supply (28 days &amp; above renewal)</v>
          </cell>
          <cell r="G2731" t="str">
            <v>PERMANENT DISS</v>
          </cell>
          <cell r="H2731">
            <v>1</v>
          </cell>
          <cell r="I2731" t="str">
            <v>H R  HEMALATHA</v>
          </cell>
          <cell r="J2731" t="str">
            <v>M/S HEMA INDUSTRIES,KIADB  HASSAN</v>
          </cell>
          <cell r="K2731" t="str">
            <v>KIADB</v>
          </cell>
          <cell r="L2731">
            <v>1</v>
          </cell>
        </row>
        <row r="2732">
          <cell r="E2732" t="str">
            <v>KNTP25</v>
          </cell>
          <cell r="F2732" t="str">
            <v>LT7(A) - Temporary Supply (28 days &amp; above renewal)</v>
          </cell>
          <cell r="G2732" t="str">
            <v>PERMANENT DISS</v>
          </cell>
          <cell r="H2732">
            <v>13</v>
          </cell>
          <cell r="I2732" t="str">
            <v>YALAKKE GOWDA</v>
          </cell>
          <cell r="J2732" t="str">
            <v>S/O THIRUMALE GOWDA,DEVARAYAPATTANA  HASSAN</v>
          </cell>
          <cell r="K2732" t="str">
            <v>DEVRAYA PATTNA DPL</v>
          </cell>
          <cell r="L2732">
            <v>1</v>
          </cell>
        </row>
        <row r="2733">
          <cell r="E2733" t="str">
            <v>GCTP482</v>
          </cell>
          <cell r="F2733" t="str">
            <v>LT7(A) - Temporary Supply (28 days &amp; above renewal)</v>
          </cell>
          <cell r="G2733" t="str">
            <v>PERMANENT DISS</v>
          </cell>
          <cell r="H2733">
            <v>3</v>
          </cell>
          <cell r="I2733" t="str">
            <v>C K PUSHPA</v>
          </cell>
          <cell r="J2733" t="str">
            <v>W/O THIMME GOWDA,BOMMANAYAKANA HALLI BHKL</v>
          </cell>
          <cell r="K2733" t="str">
            <v>BOMMANAYAKANA HALLI BHKL</v>
          </cell>
          <cell r="L2733">
            <v>1</v>
          </cell>
        </row>
        <row r="2734">
          <cell r="E2734" t="str">
            <v>GCTP384</v>
          </cell>
          <cell r="F2734" t="str">
            <v>LT7(A) - Temporary Supply (28 days &amp; above renewal)</v>
          </cell>
          <cell r="G2734" t="str">
            <v>PERMANENT DISS</v>
          </cell>
          <cell r="H2734">
            <v>3</v>
          </cell>
          <cell r="I2734" t="str">
            <v>HD KRIAN</v>
          </cell>
          <cell r="J2734" t="str">
            <v>S/O DHAYANANDA,CHANNAPATNA  HASSAN</v>
          </cell>
          <cell r="K2734" t="str">
            <v>CHANNAPATTANA</v>
          </cell>
          <cell r="L2734">
            <v>1</v>
          </cell>
        </row>
        <row r="2735">
          <cell r="E2735" t="str">
            <v>GLTP5</v>
          </cell>
          <cell r="F2735" t="str">
            <v>LT7(A) - Temporary Supply (28 days &amp; above renewal)</v>
          </cell>
          <cell r="G2735" t="str">
            <v>PERMANENT DISS</v>
          </cell>
          <cell r="H2735">
            <v>13</v>
          </cell>
          <cell r="I2735" t="str">
            <v>KUBRA SAMAD</v>
          </cell>
          <cell r="J2735" t="str">
            <v>W/O ABDUL SAMAD,HEGGADI HALLI</v>
          </cell>
          <cell r="K2735" t="str">
            <v>HEGADEHALLI UDHL</v>
          </cell>
          <cell r="L2735">
            <v>2</v>
          </cell>
        </row>
        <row r="2736">
          <cell r="E2736" t="str">
            <v>MNLTP02</v>
          </cell>
          <cell r="F2736" t="str">
            <v>LT7(A) - Temporary Supply (28 days &amp; above renewal)</v>
          </cell>
          <cell r="G2736" t="str">
            <v>PERMANENT DISS</v>
          </cell>
          <cell r="H2736">
            <v>8</v>
          </cell>
          <cell r="I2736" t="str">
            <v>M Y SHIVANNA</v>
          </cell>
          <cell r="J2736" t="str">
            <v>S/O YALAKKI GOWDA,MANICHANA HALLI MNL</v>
          </cell>
          <cell r="K2736" t="str">
            <v>MANICHANA HALLI MNL</v>
          </cell>
          <cell r="L2736">
            <v>1</v>
          </cell>
        </row>
        <row r="2737">
          <cell r="E2737" t="str">
            <v>GCTP514</v>
          </cell>
          <cell r="F2737" t="str">
            <v>LT7(A) - Temporary Supply (28 days &amp; above renewal)</v>
          </cell>
          <cell r="G2737" t="str">
            <v>PERMANENT DISS</v>
          </cell>
          <cell r="H2737">
            <v>15</v>
          </cell>
          <cell r="I2737" t="str">
            <v>PREMA</v>
          </cell>
          <cell r="J2737" t="str">
            <v>W/O LINGARAJU,BOMMANAYAKANA HALLY  HASSAN</v>
          </cell>
          <cell r="K2737" t="str">
            <v>BOMMANAYAKANA HALLI BHKL</v>
          </cell>
          <cell r="L2737">
            <v>1</v>
          </cell>
        </row>
        <row r="2738">
          <cell r="E2738" t="str">
            <v>GCTP383</v>
          </cell>
          <cell r="F2738" t="str">
            <v>LT7(A) - Temporary Supply (28 days &amp; above renewal)</v>
          </cell>
          <cell r="G2738" t="str">
            <v>PERMANENT DISS</v>
          </cell>
          <cell r="H2738">
            <v>3</v>
          </cell>
          <cell r="I2738" t="str">
            <v>J SANJAY MARIVALA</v>
          </cell>
          <cell r="J2738" t="str">
            <v>M/S OMNIKAN EARTH SCIENCE(P)LTD,PLOT NO 566 A1 &amp; A2  KIADB HASSAN</v>
          </cell>
          <cell r="K2738" t="str">
            <v>KIADB</v>
          </cell>
          <cell r="L2738">
            <v>0</v>
          </cell>
        </row>
        <row r="2739">
          <cell r="E2739" t="str">
            <v>URLTP1</v>
          </cell>
          <cell r="F2739" t="str">
            <v>LT7(A) - Temporary Supply (28 days &amp; above renewal)</v>
          </cell>
          <cell r="G2739" t="str">
            <v>PERMANENT DISS</v>
          </cell>
          <cell r="H2739">
            <v>4</v>
          </cell>
          <cell r="I2739" t="str">
            <v>KANTHAMMA</v>
          </cell>
          <cell r="J2739" t="str">
            <v>W/O MANJE GOWDA,UDHUR URL</v>
          </cell>
          <cell r="K2739" t="str">
            <v>UDHUR URL</v>
          </cell>
          <cell r="L2739">
            <v>1</v>
          </cell>
        </row>
        <row r="2740">
          <cell r="E2740" t="str">
            <v>GCTP515</v>
          </cell>
          <cell r="F2740" t="str">
            <v>LT7(A) - Temporary Supply (28 days &amp; above renewal)</v>
          </cell>
          <cell r="G2740" t="str">
            <v>PERMANENT DISS</v>
          </cell>
          <cell r="H2740">
            <v>15</v>
          </cell>
          <cell r="I2740" t="str">
            <v>THEMME GOWDA</v>
          </cell>
          <cell r="J2740" t="str">
            <v>S/O KENCHE GOWDA,CHANNAPATTANA  HASSAN</v>
          </cell>
          <cell r="K2740" t="str">
            <v>CHANNAPATTANA</v>
          </cell>
          <cell r="L2740">
            <v>1</v>
          </cell>
        </row>
        <row r="2741">
          <cell r="E2741" t="str">
            <v>HVTP14</v>
          </cell>
          <cell r="F2741" t="str">
            <v>LT7(A) - Temporary Supply (28 days &amp; above renewal)</v>
          </cell>
          <cell r="G2741" t="str">
            <v>PERMANENT DISS</v>
          </cell>
          <cell r="H2741">
            <v>13</v>
          </cell>
          <cell r="I2741" t="str">
            <v>PADMAMMA</v>
          </cell>
          <cell r="J2741" t="str">
            <v>KESHAVE GOWDA,MARIGUDI KOPPALU MGKL</v>
          </cell>
          <cell r="K2741" t="str">
            <v>MARIGUDDI KOPPALU</v>
          </cell>
          <cell r="L2741">
            <v>1</v>
          </cell>
        </row>
        <row r="2742">
          <cell r="E2742" t="str">
            <v>KNTP28</v>
          </cell>
          <cell r="F2742" t="str">
            <v>LT7(A) - Temporary Supply (28 days &amp; above renewal)</v>
          </cell>
          <cell r="G2742" t="str">
            <v>PERMANENT DISS</v>
          </cell>
          <cell r="H2742">
            <v>6</v>
          </cell>
          <cell r="I2742" t="str">
            <v>T S R NIRMAAN</v>
          </cell>
          <cell r="J2742" t="str">
            <v>SHIVANANDA REDDY,ANACHIHALLY B M ROAD</v>
          </cell>
          <cell r="K2742" t="str">
            <v>ANACHIHALLI</v>
          </cell>
          <cell r="L2742">
            <v>1</v>
          </cell>
        </row>
        <row r="2743">
          <cell r="E2743" t="str">
            <v>HSRTP1</v>
          </cell>
          <cell r="F2743" t="str">
            <v>LT7(A) - Temporary Supply (28 days &amp; above renewal)</v>
          </cell>
          <cell r="G2743" t="str">
            <v>PERMANENT DISS</v>
          </cell>
          <cell r="H2743">
            <v>15</v>
          </cell>
          <cell r="I2743" t="str">
            <v>DEVE GOWDA</v>
          </cell>
          <cell r="J2743" t="str">
            <v>S/O MALALLI GOWDA,M/S AFTL STORE YARDHOOVINA HALLI KAVALU</v>
          </cell>
          <cell r="K2743" t="str">
            <v>HOOVINA HALLI KAVALU HKL</v>
          </cell>
          <cell r="L2743">
            <v>1</v>
          </cell>
        </row>
        <row r="2744">
          <cell r="E2744" t="str">
            <v>GLTP1</v>
          </cell>
          <cell r="F2744" t="str">
            <v>LT7(A) - Temporary Supply (28 days &amp; above renewal)</v>
          </cell>
          <cell r="G2744" t="str">
            <v>PERMANENT DISS</v>
          </cell>
          <cell r="H2744">
            <v>4</v>
          </cell>
          <cell r="I2744" t="str">
            <v>B R LOKESHA</v>
          </cell>
          <cell r="J2744" t="str">
            <v>S/O RANGE GOWDA,GUDDENA HALLI</v>
          </cell>
          <cell r="K2744" t="str">
            <v>GUDDENAHALLI</v>
          </cell>
          <cell r="L2744">
            <v>4</v>
          </cell>
        </row>
        <row r="2745">
          <cell r="E2745" t="str">
            <v>GRTP26</v>
          </cell>
          <cell r="F2745" t="str">
            <v>LT7(A) - Temporary Supply (28 days &amp; above renewal)</v>
          </cell>
          <cell r="G2745" t="str">
            <v>PERMANENT DISS</v>
          </cell>
          <cell r="H2745">
            <v>3</v>
          </cell>
          <cell r="I2745" t="str">
            <v>SATISH B K</v>
          </cell>
          <cell r="J2745" t="str">
            <v>S/O KRISHNE GOWDA,KARLE</v>
          </cell>
          <cell r="K2745" t="str">
            <v>KARLE</v>
          </cell>
          <cell r="L2745">
            <v>1</v>
          </cell>
        </row>
        <row r="2746">
          <cell r="E2746" t="str">
            <v>MHTP23</v>
          </cell>
          <cell r="F2746" t="str">
            <v>LT7(A) - Temporary Supply (28 days &amp; above renewal)</v>
          </cell>
          <cell r="G2746" t="str">
            <v>PERMANENT DISS</v>
          </cell>
          <cell r="H2746">
            <v>3</v>
          </cell>
          <cell r="I2746" t="str">
            <v>T H RANGA SWAMY</v>
          </cell>
          <cell r="J2746" t="str">
            <v>S/O T V HANUMANTHA GOWDA,KITHNE HASSNA</v>
          </cell>
          <cell r="K2746" t="str">
            <v>KITHANE KTN</v>
          </cell>
          <cell r="L2746">
            <v>1</v>
          </cell>
        </row>
        <row r="2747">
          <cell r="E2747" t="str">
            <v>GRTP27</v>
          </cell>
          <cell r="F2747" t="str">
            <v>LT7(A) - Temporary Supply (28 days &amp; above renewal)</v>
          </cell>
          <cell r="G2747" t="str">
            <v>PERMANENT DISS</v>
          </cell>
          <cell r="H2747">
            <v>13</v>
          </cell>
          <cell r="I2747" t="str">
            <v>SRI DYVE GOWDA</v>
          </cell>
          <cell r="J2747" t="str">
            <v>S/O SIDDE GOWDA,KALLAHALLY</v>
          </cell>
          <cell r="K2747" t="str">
            <v>KALLAHALLY</v>
          </cell>
          <cell r="L2747">
            <v>1</v>
          </cell>
        </row>
        <row r="2748">
          <cell r="E2748" t="str">
            <v>GCTP487</v>
          </cell>
          <cell r="F2748" t="str">
            <v>LT7(A) - Temporary Supply (28 days &amp; above renewal)</v>
          </cell>
          <cell r="G2748" t="str">
            <v>PERMANENT DISS</v>
          </cell>
          <cell r="H2748">
            <v>8</v>
          </cell>
          <cell r="I2748" t="str">
            <v>HEMAVATHI AGRO AND INDUSTRES</v>
          </cell>
          <cell r="J2748" t="str">
            <v>KIADB,KIADB  HASSAN</v>
          </cell>
          <cell r="K2748" t="str">
            <v>KIADB</v>
          </cell>
          <cell r="L2748">
            <v>1</v>
          </cell>
        </row>
        <row r="2749">
          <cell r="E2749" t="str">
            <v>GCTP488</v>
          </cell>
          <cell r="F2749" t="str">
            <v>LT7(A) - Temporary Supply (28 days &amp; above renewal)</v>
          </cell>
          <cell r="G2749" t="str">
            <v>PERMANENT DISS</v>
          </cell>
          <cell r="H2749">
            <v>8</v>
          </cell>
          <cell r="I2749" t="str">
            <v>SOMA SHEKRA</v>
          </cell>
          <cell r="J2749" t="str">
            <v>S/O NARAYANA GOWDA,CHANNA PATTANA  HASSANA</v>
          </cell>
          <cell r="K2749" t="str">
            <v>CHANNAPATTANA</v>
          </cell>
          <cell r="L2749">
            <v>1</v>
          </cell>
        </row>
        <row r="2750">
          <cell r="E2750" t="str">
            <v>GCTP484</v>
          </cell>
          <cell r="F2750" t="str">
            <v>LT7(A) - Temporary Supply (28 days &amp; above renewal)</v>
          </cell>
          <cell r="G2750" t="str">
            <v>PERMANENT DISS</v>
          </cell>
          <cell r="H2750">
            <v>3</v>
          </cell>
          <cell r="I2750" t="str">
            <v>GAYATRI</v>
          </cell>
          <cell r="J2750" t="str">
            <v>W/O SHIVA SHANKAR,CHANNAPATTANA  HASSAN</v>
          </cell>
          <cell r="K2750" t="str">
            <v>KIADB</v>
          </cell>
          <cell r="L2750">
            <v>1</v>
          </cell>
        </row>
        <row r="2751">
          <cell r="E2751" t="str">
            <v>GCTP490</v>
          </cell>
          <cell r="F2751" t="str">
            <v>LT7(A) - Temporary Supply (28 days &amp; above renewal)</v>
          </cell>
          <cell r="G2751" t="str">
            <v>PERMANENT DISS</v>
          </cell>
          <cell r="H2751">
            <v>8</v>
          </cell>
          <cell r="I2751" t="str">
            <v>M/S SIDDESWARA INDUSTRIES</v>
          </cell>
          <cell r="J2751" t="str">
            <v>HASSANRURAL2,PLOT NO 561 -A KIADB H N PUAR ROAD</v>
          </cell>
          <cell r="K2751" t="str">
            <v>O AND M FOUR HASSAN</v>
          </cell>
          <cell r="L2751">
            <v>1</v>
          </cell>
        </row>
        <row r="2752">
          <cell r="E2752" t="str">
            <v>GCTP491</v>
          </cell>
          <cell r="F2752" t="str">
            <v>LT7(A) - Temporary Supply (28 days &amp; above renewal)</v>
          </cell>
          <cell r="G2752" t="str">
            <v>PERMANENT DISS</v>
          </cell>
          <cell r="H2752">
            <v>3</v>
          </cell>
          <cell r="I2752" t="str">
            <v>K   C SURENDRA KUMARA</v>
          </cell>
          <cell r="J2752" t="str">
            <v>CHANNEGOWDA,CHANNAPATTANA  HASSAN</v>
          </cell>
          <cell r="K2752" t="str">
            <v>CHANNAPATTANA</v>
          </cell>
          <cell r="L2752">
            <v>1</v>
          </cell>
        </row>
        <row r="2753">
          <cell r="E2753" t="str">
            <v>GCTP492</v>
          </cell>
          <cell r="F2753" t="str">
            <v>LT7(A) - Temporary Supply (28 days &amp; above renewal)</v>
          </cell>
          <cell r="G2753" t="str">
            <v>PERMANENT DISS</v>
          </cell>
          <cell r="H2753">
            <v>8</v>
          </cell>
          <cell r="I2753" t="str">
            <v>C  K PUTTA SWAME GOWDA</v>
          </cell>
          <cell r="J2753" t="str">
            <v>S/O KENCHE GOWDA C.M,CHANNAPATNA  HASSAN</v>
          </cell>
          <cell r="K2753" t="str">
            <v>CHANNAPATTANA</v>
          </cell>
          <cell r="L2753">
            <v>1</v>
          </cell>
        </row>
        <row r="2754">
          <cell r="E2754" t="str">
            <v>GLTP2</v>
          </cell>
          <cell r="F2754" t="str">
            <v>LT7(A) - Temporary Supply (28 days &amp; above renewal)</v>
          </cell>
          <cell r="G2754" t="str">
            <v>PERMANENT DISS</v>
          </cell>
          <cell r="H2754">
            <v>13</v>
          </cell>
          <cell r="I2754" t="str">
            <v>SURENDRA KUMAR</v>
          </cell>
          <cell r="J2754" t="str">
            <v>BASAVEGOWDA,GUDDENAHALLY  HASSAN</v>
          </cell>
          <cell r="K2754" t="str">
            <v>GUDDENAHALLI</v>
          </cell>
          <cell r="L2754">
            <v>1</v>
          </cell>
        </row>
        <row r="2755">
          <cell r="E2755" t="str">
            <v>GCTP494</v>
          </cell>
          <cell r="F2755" t="str">
            <v>LT7(A) - Temporary Supply (28 days &amp; above renewal)</v>
          </cell>
          <cell r="G2755" t="str">
            <v>PERMANENT DISS</v>
          </cell>
          <cell r="H2755">
            <v>3</v>
          </cell>
          <cell r="I2755" t="str">
            <v>M/S  KARTHIK COLD STORAGE PLOT</v>
          </cell>
          <cell r="J2755" t="str">
            <v>KIADB HASSANA,KIADB   HASSANA</v>
          </cell>
          <cell r="K2755" t="str">
            <v>KIADB</v>
          </cell>
          <cell r="L2755">
            <v>2</v>
          </cell>
        </row>
        <row r="2756">
          <cell r="E2756" t="str">
            <v>DMTP14</v>
          </cell>
          <cell r="F2756" t="str">
            <v>LT7(A) - Temporary Supply (28 days &amp; above renewal)</v>
          </cell>
          <cell r="G2756" t="str">
            <v>PERMANENT DISS</v>
          </cell>
          <cell r="H2756">
            <v>13</v>
          </cell>
          <cell r="I2756" t="str">
            <v>B A NARAYANA GOWDA</v>
          </cell>
          <cell r="J2756" t="str">
            <v>S/O AJJE GOWDA,MANDIGANA HALLI</v>
          </cell>
          <cell r="K2756" t="str">
            <v>DODDAMANDIGANAHALLI L</v>
          </cell>
          <cell r="L2756">
            <v>1</v>
          </cell>
        </row>
        <row r="2757">
          <cell r="E2757" t="str">
            <v>MNLTP1</v>
          </cell>
          <cell r="F2757" t="str">
            <v>LT7(A) - Temporary Supply (28 days &amp; above renewal)</v>
          </cell>
          <cell r="G2757" t="str">
            <v>PERMANENT DISS</v>
          </cell>
          <cell r="H2757">
            <v>13</v>
          </cell>
          <cell r="I2757" t="str">
            <v>SURESH</v>
          </cell>
          <cell r="J2757" t="str">
            <v>S/O NARAYANA GOWDA,MANACHANA HALL</v>
          </cell>
          <cell r="K2757" t="str">
            <v>MANICHANA HALLI MNL</v>
          </cell>
          <cell r="L2757">
            <v>1</v>
          </cell>
        </row>
        <row r="2758">
          <cell r="E2758" t="str">
            <v>GRTP28</v>
          </cell>
          <cell r="F2758" t="str">
            <v>LT7(A) - Temporary Supply (28 days &amp; above renewal)</v>
          </cell>
          <cell r="G2758" t="str">
            <v>PERMANENT DISS</v>
          </cell>
          <cell r="H2758">
            <v>13</v>
          </cell>
          <cell r="I2758" t="str">
            <v>V V THAMMANA GOWDA</v>
          </cell>
          <cell r="J2758" t="str">
            <v>PUTTASWAMY GOWDA,THYGTUR</v>
          </cell>
          <cell r="K2758" t="str">
            <v>TYAGATOOR</v>
          </cell>
          <cell r="L2758">
            <v>1</v>
          </cell>
        </row>
        <row r="2759">
          <cell r="E2759" t="str">
            <v>GCTP506</v>
          </cell>
          <cell r="F2759" t="str">
            <v>LT7(A) - Temporary Supply (28 days &amp; above renewal)</v>
          </cell>
          <cell r="G2759" t="str">
            <v>PERMANENT DISS</v>
          </cell>
          <cell r="H2759">
            <v>3</v>
          </cell>
          <cell r="I2759" t="str">
            <v>K V NAGENDRA PRASAD</v>
          </cell>
          <cell r="J2759" t="str">
            <v>VISHVA NATHA SHETTY,CHANNAPATNA</v>
          </cell>
          <cell r="K2759" t="str">
            <v>CHANNAPATTANA</v>
          </cell>
          <cell r="L2759">
            <v>1</v>
          </cell>
        </row>
        <row r="2760">
          <cell r="E2760" t="str">
            <v>GCTP508</v>
          </cell>
          <cell r="F2760" t="str">
            <v>LT7(A) - Temporary Supply (28 days &amp; above renewal)</v>
          </cell>
          <cell r="G2760" t="str">
            <v>PERMANENT DISS</v>
          </cell>
          <cell r="H2760">
            <v>3</v>
          </cell>
          <cell r="I2760" t="str">
            <v>CHANNE GOWDA</v>
          </cell>
          <cell r="J2760" t="str">
            <v>BORE GOWDA,SAMUDRAVALLI</v>
          </cell>
          <cell r="K2760" t="str">
            <v>SAMUDRAVALLI</v>
          </cell>
          <cell r="L2760">
            <v>2</v>
          </cell>
        </row>
        <row r="2761">
          <cell r="E2761" t="str">
            <v>DMTP15</v>
          </cell>
          <cell r="F2761" t="str">
            <v>LT7(A) - Temporary Supply (28 days &amp; above renewal)</v>
          </cell>
          <cell r="G2761" t="str">
            <v>PERMANENT DISS</v>
          </cell>
          <cell r="H2761">
            <v>13</v>
          </cell>
          <cell r="I2761" t="str">
            <v>SHIVANNA</v>
          </cell>
          <cell r="J2761" t="str">
            <v>S/O JAVAREGOWDA,DODDAMANDIGANAHALLY  HASSAN</v>
          </cell>
          <cell r="K2761" t="str">
            <v>DODDAMANDIGANAHALLI L</v>
          </cell>
          <cell r="L2761">
            <v>1</v>
          </cell>
        </row>
        <row r="2762">
          <cell r="E2762" t="str">
            <v>GCTP379</v>
          </cell>
          <cell r="F2762" t="str">
            <v>LT7(A) - Temporary Supply (28 days &amp; above renewal)</v>
          </cell>
          <cell r="G2762" t="str">
            <v>PERMANENT DISS</v>
          </cell>
          <cell r="H2762">
            <v>3</v>
          </cell>
          <cell r="I2762" t="str">
            <v>B J RANGASWAMY</v>
          </cell>
          <cell r="J2762" t="str">
            <v>S/O JAVREGOWDA,BOMMANAYAKANAHALLI  HASSAN</v>
          </cell>
          <cell r="K2762" t="str">
            <v>BOMMANAYAKANA HALLI BHKL</v>
          </cell>
          <cell r="L2762">
            <v>2</v>
          </cell>
        </row>
        <row r="2763">
          <cell r="E2763" t="str">
            <v>GCTP378</v>
          </cell>
          <cell r="F2763" t="str">
            <v>LT7(A) - Temporary Supply (28 days &amp; above renewal)</v>
          </cell>
          <cell r="G2763" t="str">
            <v>PERMANENT DISS</v>
          </cell>
          <cell r="H2763">
            <v>3</v>
          </cell>
          <cell r="I2763" t="str">
            <v>3 5 POWER SYSTEMS</v>
          </cell>
          <cell r="J2763" t="str">
            <v>INDUSTRIAL GROWTH SENTER,H N PURA ROAD   HASSAN</v>
          </cell>
          <cell r="K2763" t="str">
            <v>KIADB</v>
          </cell>
          <cell r="L2763">
            <v>2</v>
          </cell>
        </row>
        <row r="2764">
          <cell r="E2764" t="str">
            <v>GCTP377</v>
          </cell>
          <cell r="F2764" t="str">
            <v>LT7(A) - Temporary Supply (28 days &amp; above renewal)</v>
          </cell>
          <cell r="G2764" t="str">
            <v>PERMANENT DISS</v>
          </cell>
          <cell r="H2764">
            <v>3</v>
          </cell>
          <cell r="I2764" t="str">
            <v>NARAYANNA REDDI</v>
          </cell>
          <cell r="J2764" t="str">
            <v>S/O NAGAREDDY,CHANNAPATTANA   HASSAN</v>
          </cell>
          <cell r="K2764" t="str">
            <v>CHANNAPATTANA</v>
          </cell>
          <cell r="L2764">
            <v>3</v>
          </cell>
        </row>
        <row r="2765">
          <cell r="E2765" t="str">
            <v>GCTP431</v>
          </cell>
          <cell r="F2765" t="str">
            <v>LT7(A) - Temporary Supply (28 days &amp; above renewal)</v>
          </cell>
          <cell r="G2765" t="str">
            <v>PERMANENT DISS</v>
          </cell>
          <cell r="H2765">
            <v>3</v>
          </cell>
          <cell r="I2765" t="str">
            <v>PRAMILA GANDI</v>
          </cell>
          <cell r="J2765" t="str">
            <v>W/O NATARAJU,CHANNAPATTANA  HASSAN</v>
          </cell>
          <cell r="K2765" t="str">
            <v>CHANNAPATTANA</v>
          </cell>
          <cell r="L2765">
            <v>1</v>
          </cell>
        </row>
        <row r="2766">
          <cell r="E2766" t="str">
            <v>GCTP430</v>
          </cell>
          <cell r="F2766" t="str">
            <v>LT7(A) - Temporary Supply (28 days &amp; above renewal)</v>
          </cell>
          <cell r="G2766" t="str">
            <v>PERMANENT DISS</v>
          </cell>
          <cell r="H2766">
            <v>3</v>
          </cell>
          <cell r="I2766" t="str">
            <v>PARINEETHA SHETTY</v>
          </cell>
          <cell r="J2766" t="str">
            <v>PLOT NO 563/D SY NO 890,KIADB  HASSAN</v>
          </cell>
          <cell r="K2766" t="str">
            <v>KIADB</v>
          </cell>
          <cell r="L2766">
            <v>3</v>
          </cell>
        </row>
        <row r="2767">
          <cell r="E2767" t="str">
            <v>GCTP429</v>
          </cell>
          <cell r="F2767" t="str">
            <v>LT7(A) - Temporary Supply (28 days &amp; above renewal)</v>
          </cell>
          <cell r="G2767" t="str">
            <v>PERMANENT DISS</v>
          </cell>
          <cell r="H2767">
            <v>3</v>
          </cell>
          <cell r="I2767" t="str">
            <v>SHANTHAMMA</v>
          </cell>
          <cell r="J2767" t="str">
            <v>W/O SHIVANNA,CHANNAPATNA  HASSAN</v>
          </cell>
          <cell r="K2767" t="str">
            <v>CHANNAPATTANA</v>
          </cell>
          <cell r="L2767">
            <v>1</v>
          </cell>
        </row>
        <row r="2768">
          <cell r="E2768" t="str">
            <v>GCTP355</v>
          </cell>
          <cell r="F2768" t="str">
            <v>LT7(A) - Temporary Supply (28 days &amp; above renewal)</v>
          </cell>
          <cell r="G2768" t="str">
            <v>PERMANENT DISS</v>
          </cell>
          <cell r="H2768">
            <v>3</v>
          </cell>
          <cell r="I2768" t="str">
            <v>MANJULAMMA</v>
          </cell>
          <cell r="J2768" t="str">
            <v>W/O C N  ERAPPA,CHANNAPATTANA  HASSAN</v>
          </cell>
          <cell r="K2768" t="str">
            <v>CHANNAPATTANA</v>
          </cell>
          <cell r="L2768">
            <v>1</v>
          </cell>
        </row>
        <row r="2769">
          <cell r="E2769" t="str">
            <v>GCTP483</v>
          </cell>
          <cell r="F2769" t="str">
            <v>LT7(A) - Temporary Supply (28 days &amp; above renewal)</v>
          </cell>
          <cell r="G2769" t="str">
            <v>PERMANENT DISS</v>
          </cell>
          <cell r="H2769">
            <v>8</v>
          </cell>
          <cell r="I2769" t="str">
            <v>K S ANANDA</v>
          </cell>
          <cell r="J2769" t="str">
            <v>S/O SOMSHEKARA,BOMMANAYAKANA HALLY</v>
          </cell>
          <cell r="K2769" t="str">
            <v>BOMMANAYAKANA HALLI BHKL</v>
          </cell>
          <cell r="L2769">
            <v>1</v>
          </cell>
        </row>
        <row r="2770">
          <cell r="E2770" t="str">
            <v>GCTP409</v>
          </cell>
          <cell r="F2770" t="str">
            <v>LT7(A) - Temporary Supply (28 days &amp; above renewal)</v>
          </cell>
          <cell r="G2770" t="str">
            <v>PERMANENT DISS</v>
          </cell>
          <cell r="H2770">
            <v>3</v>
          </cell>
          <cell r="I2770" t="str">
            <v>MANJEGOWDA</v>
          </cell>
          <cell r="J2770" t="str">
            <v>S/O THIMMEGOWDA,CHANNAPATTAN  HASSAN</v>
          </cell>
          <cell r="K2770" t="str">
            <v>CHANNAPATTANA</v>
          </cell>
          <cell r="L2770">
            <v>1</v>
          </cell>
        </row>
        <row r="2771">
          <cell r="E2771" t="str">
            <v>GCTP504</v>
          </cell>
          <cell r="F2771" t="str">
            <v>LT7(A) - Temporary Supply (28 days &amp; above renewal)</v>
          </cell>
          <cell r="G2771" t="str">
            <v>PERMANENT DISS</v>
          </cell>
          <cell r="H2771">
            <v>8</v>
          </cell>
          <cell r="I2771" t="str">
            <v>HEMANTH KUMAR C S</v>
          </cell>
          <cell r="J2771" t="str">
            <v>H B SHIVAPPA,BOMMA NAYAKAN HALLI</v>
          </cell>
          <cell r="K2771" t="str">
            <v>BOMMANAYAKANA HALLI BHKL</v>
          </cell>
          <cell r="L2771">
            <v>1</v>
          </cell>
        </row>
        <row r="2772">
          <cell r="E2772" t="str">
            <v>GCTP501</v>
          </cell>
          <cell r="F2772" t="str">
            <v>LT7(A) - Temporary Supply (28 days &amp; above renewal)</v>
          </cell>
          <cell r="G2772" t="str">
            <v>PERMANENT DISS</v>
          </cell>
          <cell r="H2772">
            <v>3</v>
          </cell>
          <cell r="I2772" t="str">
            <v>K S PURANIMMA</v>
          </cell>
          <cell r="J2772" t="str">
            <v>D B ANANDA,CHANNAPATTANA L</v>
          </cell>
          <cell r="K2772" t="str">
            <v>CHANNAPATTANA</v>
          </cell>
          <cell r="L2772">
            <v>1</v>
          </cell>
        </row>
        <row r="2773">
          <cell r="E2773" t="str">
            <v>KKGTP20</v>
          </cell>
          <cell r="F2773" t="str">
            <v>LT7(A) - Temporary Supply (28 days &amp; above renewal)</v>
          </cell>
          <cell r="G2773" t="str">
            <v>PERMANENT DISS</v>
          </cell>
          <cell r="H2773">
            <v>13</v>
          </cell>
          <cell r="I2773" t="str">
            <v>CHANDRE GOWDA</v>
          </cell>
          <cell r="J2773" t="str">
            <v>S/O MANJE GOWDA,KOKKANAGHATTA KKG</v>
          </cell>
          <cell r="K2773" t="str">
            <v>KOKKANNA GHATTA</v>
          </cell>
          <cell r="L2773">
            <v>1</v>
          </cell>
        </row>
        <row r="2774">
          <cell r="E2774" t="str">
            <v>DMTP17</v>
          </cell>
          <cell r="F2774" t="str">
            <v>LT7(A) - Temporary Supply (28 days &amp; above renewal)</v>
          </cell>
          <cell r="G2774" t="str">
            <v>PERMANENT DISS</v>
          </cell>
          <cell r="H2774">
            <v>13</v>
          </cell>
          <cell r="I2774" t="str">
            <v>NAGARAJU</v>
          </cell>
          <cell r="J2774" t="str">
            <v>S/O BOREGOWDA,DODDAMADIGANAHALLI  HASSAN</v>
          </cell>
          <cell r="K2774" t="str">
            <v>DODDAMALENAHALLI</v>
          </cell>
          <cell r="L2774">
            <v>1</v>
          </cell>
        </row>
        <row r="2775">
          <cell r="E2775" t="str">
            <v>GCTP432</v>
          </cell>
          <cell r="F2775" t="str">
            <v>LT7(A) - Temporary Supply (28 days &amp; above renewal)</v>
          </cell>
          <cell r="G2775" t="str">
            <v>PERMANENT DISS</v>
          </cell>
          <cell r="H2775">
            <v>8</v>
          </cell>
          <cell r="I2775" t="str">
            <v>MANJEGOWDA</v>
          </cell>
          <cell r="J2775" t="str">
            <v>S/O DEVEGOWDA,CHANNAPATTANA  HASSAN</v>
          </cell>
          <cell r="K2775" t="str">
            <v>CHANNAPATTANA</v>
          </cell>
          <cell r="L2775">
            <v>1</v>
          </cell>
        </row>
        <row r="2776">
          <cell r="E2776" t="str">
            <v>GCTP433</v>
          </cell>
          <cell r="F2776" t="str">
            <v>LT7(A) - Temporary Supply (28 days &amp; above renewal)</v>
          </cell>
          <cell r="G2776" t="str">
            <v>PERMANENT DISS</v>
          </cell>
          <cell r="H2776">
            <v>8</v>
          </cell>
          <cell r="I2776" t="str">
            <v>MYTHRI</v>
          </cell>
          <cell r="J2776" t="str">
            <v>W/O RAJESH,KIADB  HASSAN</v>
          </cell>
          <cell r="K2776" t="str">
            <v>KIADB</v>
          </cell>
          <cell r="L2776">
            <v>1</v>
          </cell>
        </row>
        <row r="2777">
          <cell r="E2777" t="str">
            <v>GCTP439</v>
          </cell>
          <cell r="F2777" t="str">
            <v>LT7(A) - Temporary Supply (28 days &amp; above renewal)</v>
          </cell>
          <cell r="G2777" t="str">
            <v>PERMANENT DISS</v>
          </cell>
          <cell r="H2777">
            <v>8</v>
          </cell>
          <cell r="I2777" t="str">
            <v>B K PANDUKUMAR</v>
          </cell>
          <cell r="J2777" t="str">
            <v>S/O KARIGOWDA,GANDINAGARA  HASSAN</v>
          </cell>
          <cell r="K2777" t="str">
            <v>GANDHINAGAR</v>
          </cell>
          <cell r="L2777">
            <v>1</v>
          </cell>
        </row>
        <row r="2778">
          <cell r="E2778" t="str">
            <v>GCTP493</v>
          </cell>
          <cell r="F2778" t="str">
            <v>LT7(A) - Temporary Supply (28 days &amp; above renewal)</v>
          </cell>
          <cell r="G2778" t="str">
            <v>PERMANENT DISS</v>
          </cell>
          <cell r="H2778">
            <v>3</v>
          </cell>
          <cell r="I2778" t="str">
            <v>M/S YAKIMA TITERS LTD</v>
          </cell>
          <cell r="J2778" t="str">
            <v>PLAT NO 443 444 KIADB,H N PURA  HASSANA</v>
          </cell>
          <cell r="K2778" t="str">
            <v>KIADB</v>
          </cell>
          <cell r="L2778">
            <v>0</v>
          </cell>
        </row>
        <row r="2779">
          <cell r="E2779" t="str">
            <v>GCTP486</v>
          </cell>
          <cell r="F2779" t="str">
            <v>LT7(A) - Temporary Supply (28 days &amp; above renewal)</v>
          </cell>
          <cell r="G2779" t="str">
            <v>PERMANENT DISS</v>
          </cell>
          <cell r="H2779">
            <v>3</v>
          </cell>
          <cell r="I2779" t="str">
            <v>LATHA</v>
          </cell>
          <cell r="J2779" t="str">
            <v>W/O GANESH,CHANNAPATTANA  HASSAN</v>
          </cell>
          <cell r="K2779" t="str">
            <v>CHANNAPATTANA</v>
          </cell>
          <cell r="L2779">
            <v>1</v>
          </cell>
        </row>
        <row r="2780">
          <cell r="E2780" t="str">
            <v>GCTP497</v>
          </cell>
          <cell r="F2780" t="str">
            <v>LT7(A) - Temporary Supply (28 days &amp; above renewal)</v>
          </cell>
          <cell r="G2780" t="str">
            <v>PERMANENT DISS</v>
          </cell>
          <cell r="H2780">
            <v>8</v>
          </cell>
          <cell r="I2780" t="str">
            <v>JAYAMMA</v>
          </cell>
          <cell r="J2780" t="str">
            <v>W/O APPANNAGOWDA,BY PASS ROAD NEAR RELIANCE BUNK HASSAN</v>
          </cell>
          <cell r="K2780" t="str">
            <v>CHANNAPATTANA</v>
          </cell>
          <cell r="L2780">
            <v>1</v>
          </cell>
        </row>
        <row r="2781">
          <cell r="E2781" t="str">
            <v>GCTP496</v>
          </cell>
          <cell r="F2781" t="str">
            <v>LT7(A) - Temporary Supply (28 days &amp; above renewal)</v>
          </cell>
          <cell r="G2781" t="str">
            <v>PERMANENT DISS</v>
          </cell>
          <cell r="H2781">
            <v>8</v>
          </cell>
          <cell r="I2781" t="str">
            <v>V S SHIVARAM COFFE BOARD OFFICE</v>
          </cell>
          <cell r="J2781" t="str">
            <v>KIADB HASSAN,H N PURA ROAD  KIADB HASSAN</v>
          </cell>
          <cell r="K2781" t="str">
            <v>KIADB</v>
          </cell>
          <cell r="L2781">
            <v>1</v>
          </cell>
        </row>
        <row r="2782">
          <cell r="E2782" t="str">
            <v>GCTP371</v>
          </cell>
          <cell r="F2782" t="str">
            <v>LT7(A) - Temporary Supply (28 days &amp; above renewal)</v>
          </cell>
          <cell r="G2782" t="str">
            <v>PERMANENT DISS</v>
          </cell>
          <cell r="H2782">
            <v>7</v>
          </cell>
          <cell r="I2782" t="str">
            <v>DR SHASHIKIRAN M D</v>
          </cell>
          <cell r="J2782" t="str">
            <v>A G E N LAB PRIVATE LIMITED,INDUSTRIAL AREA   HASSAN</v>
          </cell>
          <cell r="K2782" t="str">
            <v>HANDI JOOGI KALONI HJCL</v>
          </cell>
          <cell r="L2782">
            <v>2</v>
          </cell>
        </row>
        <row r="2783">
          <cell r="E2783" t="str">
            <v>GCTP370</v>
          </cell>
          <cell r="F2783" t="str">
            <v>LT7(A) - Temporary Supply (28 days &amp; above renewal)</v>
          </cell>
          <cell r="G2783" t="str">
            <v>PERMANENT DISS</v>
          </cell>
          <cell r="H2783">
            <v>3</v>
          </cell>
          <cell r="I2783" t="str">
            <v>N MANJEGOWDA</v>
          </cell>
          <cell r="J2783" t="str">
            <v>S/O NINGEGOWDA,CHANNAPATTANA  HASSAN</v>
          </cell>
          <cell r="K2783" t="str">
            <v>CHANNAPATTANA</v>
          </cell>
          <cell r="L2783">
            <v>1</v>
          </cell>
        </row>
        <row r="2784">
          <cell r="E2784" t="str">
            <v>GCTP369</v>
          </cell>
          <cell r="F2784" t="str">
            <v>LT7(A) - Temporary Supply (28 days &amp; above renewal)</v>
          </cell>
          <cell r="G2784" t="str">
            <v>PERMANENT DISS</v>
          </cell>
          <cell r="H2784">
            <v>3</v>
          </cell>
          <cell r="I2784" t="str">
            <v>M S VIKRAM TRADERS</v>
          </cell>
          <cell r="J2784" t="str">
            <v>K I A D B HASSAN,H N PURA   HASSAN</v>
          </cell>
          <cell r="K2784" t="str">
            <v>KIADB</v>
          </cell>
          <cell r="L2784">
            <v>8</v>
          </cell>
        </row>
        <row r="2785">
          <cell r="E2785" t="str">
            <v>GCTP502</v>
          </cell>
          <cell r="F2785" t="str">
            <v>LT7(A) - Temporary Supply (28 days &amp; above renewal)</v>
          </cell>
          <cell r="G2785" t="str">
            <v>PERMANENT DISS</v>
          </cell>
          <cell r="H2785">
            <v>3</v>
          </cell>
          <cell r="I2785" t="str">
            <v>MOGANNA GOWDA</v>
          </cell>
          <cell r="J2785" t="str">
            <v>JAVARE GOWDA,CHENNAPATTNA</v>
          </cell>
          <cell r="K2785" t="str">
            <v>CHANNAPATTANA</v>
          </cell>
          <cell r="L2785">
            <v>1</v>
          </cell>
        </row>
        <row r="2786">
          <cell r="E2786" t="str">
            <v>GCTP503</v>
          </cell>
          <cell r="F2786" t="str">
            <v>LT7(A) - Temporary Supply (28 days &amp; above renewal)</v>
          </cell>
          <cell r="G2786" t="str">
            <v>PERMANENT DISS</v>
          </cell>
          <cell r="H2786">
            <v>3</v>
          </cell>
          <cell r="I2786" t="str">
            <v>THANDARESHWARA</v>
          </cell>
          <cell r="J2786" t="str">
            <v>GURU  SWAMY,M HOSA KOPPALU BHKL</v>
          </cell>
          <cell r="K2786" t="str">
            <v>CHANNAPATTANA</v>
          </cell>
          <cell r="L2786">
            <v>1</v>
          </cell>
        </row>
        <row r="2787">
          <cell r="E2787" t="str">
            <v>GCTP309</v>
          </cell>
          <cell r="F2787" t="str">
            <v>LT7(A) - Temporary Supply (28 days &amp; above renewal)</v>
          </cell>
          <cell r="G2787" t="str">
            <v>PERMANENT DISS</v>
          </cell>
          <cell r="H2787">
            <v>3</v>
          </cell>
          <cell r="I2787" t="str">
            <v>M M PRABHU</v>
          </cell>
          <cell r="J2787" t="str">
            <v>JAYASHREE KRISHNA STEEL WORKS,K.I.A.D.B  H.N.PURA   HASSAN</v>
          </cell>
          <cell r="K2787" t="str">
            <v>KIADB</v>
          </cell>
          <cell r="L2787">
            <v>5</v>
          </cell>
        </row>
        <row r="2788">
          <cell r="E2788" t="str">
            <v>GCTP251</v>
          </cell>
          <cell r="F2788" t="str">
            <v>LT7(A) - Temporary Supply (28 days &amp; above renewal)</v>
          </cell>
          <cell r="G2788" t="str">
            <v>PERMANENT DISS</v>
          </cell>
          <cell r="H2788">
            <v>3</v>
          </cell>
          <cell r="I2788" t="str">
            <v>ANUSUYA</v>
          </cell>
          <cell r="J2788" t="str">
            <v>W/O TOPE GOWDA,CHANNAPATTANA  HASSAN</v>
          </cell>
          <cell r="K2788" t="str">
            <v>CHANNAPATTANA</v>
          </cell>
          <cell r="L2788">
            <v>1</v>
          </cell>
        </row>
        <row r="2789">
          <cell r="E2789" t="str">
            <v>GCTP166</v>
          </cell>
          <cell r="F2789" t="str">
            <v>LT7(A) - Temporary Supply (28 days &amp; above renewal)</v>
          </cell>
          <cell r="G2789" t="str">
            <v>PERMANENT DISS</v>
          </cell>
          <cell r="H2789">
            <v>3</v>
          </cell>
          <cell r="I2789" t="str">
            <v>MAHAMAD HAUIFF</v>
          </cell>
          <cell r="J2789" t="str">
            <v>INDIAN OXIZEN CO,KIADB  HASSAN</v>
          </cell>
          <cell r="K2789" t="str">
            <v>KIADB</v>
          </cell>
          <cell r="L2789">
            <v>1</v>
          </cell>
        </row>
        <row r="2790">
          <cell r="E2790" t="str">
            <v>HNTP3</v>
          </cell>
          <cell r="F2790" t="str">
            <v>LT7(A) - Temporary Supply (28 days &amp; above renewal)</v>
          </cell>
          <cell r="G2790" t="str">
            <v>PERMANENT DISS</v>
          </cell>
          <cell r="H2790">
            <v>13</v>
          </cell>
          <cell r="I2790" t="str">
            <v>H M SHIVEGOWDA</v>
          </cell>
          <cell r="J2790" t="str">
            <v>S/O MALLEGOWDA,HANUMANTHPURAHASSAN</v>
          </cell>
          <cell r="K2790" t="str">
            <v>HANUMANTHA PURA HNL</v>
          </cell>
          <cell r="L2790">
            <v>1</v>
          </cell>
        </row>
        <row r="2791">
          <cell r="E2791" t="str">
            <v>GCTP145</v>
          </cell>
          <cell r="F2791" t="str">
            <v>LT7(A) - Temporary Supply (28 days &amp; above renewal)</v>
          </cell>
          <cell r="G2791" t="str">
            <v>PERMANENT DISS</v>
          </cell>
          <cell r="H2791">
            <v>3</v>
          </cell>
          <cell r="I2791" t="str">
            <v>B N NAGAMANI</v>
          </cell>
          <cell r="J2791" t="str">
            <v>C/O H NJAGADEESH,BOMMANAYAKANAHALLIH N PURA ROADHASSAN</v>
          </cell>
          <cell r="K2791" t="str">
            <v>BOMMANAYAKANA HALLI BHKL</v>
          </cell>
          <cell r="L2791">
            <v>1</v>
          </cell>
        </row>
        <row r="2792">
          <cell r="E2792" t="str">
            <v>GCTP143</v>
          </cell>
          <cell r="F2792" t="str">
            <v>LT7(A) - Temporary Supply (28 days &amp; above renewal)</v>
          </cell>
          <cell r="G2792" t="str">
            <v>PERMANENT DISS</v>
          </cell>
          <cell r="H2792">
            <v>3</v>
          </cell>
          <cell r="I2792" t="str">
            <v>THIMMEGOWDA</v>
          </cell>
          <cell r="J2792" t="str">
            <v>S/O KENCHEGOWDA,CHANNAPATTANAHASSAN</v>
          </cell>
          <cell r="K2792" t="str">
            <v>CHANNAPATTANA</v>
          </cell>
          <cell r="L2792">
            <v>1</v>
          </cell>
        </row>
        <row r="2793">
          <cell r="E2793" t="str">
            <v>GCTP217</v>
          </cell>
          <cell r="F2793" t="str">
            <v>LT7(A) - Temporary Supply (28 days &amp; above renewal)</v>
          </cell>
          <cell r="G2793" t="str">
            <v>PERMANENT DISS</v>
          </cell>
          <cell r="H2793">
            <v>3</v>
          </cell>
          <cell r="I2793" t="str">
            <v>SHYMALA</v>
          </cell>
          <cell r="J2793" t="str">
            <v>W/O BHAKTHASHIROMANI,K HOSAKOPALLU  HASSANK HOSAKOPALLU  HASSAN</v>
          </cell>
          <cell r="K2793" t="str">
            <v>K HOSA KOPPALU BHKL</v>
          </cell>
          <cell r="L2793">
            <v>1</v>
          </cell>
        </row>
        <row r="2794">
          <cell r="E2794" t="str">
            <v>GCTP147</v>
          </cell>
          <cell r="F2794" t="str">
            <v>LT7(A) - Temporary Supply (28 days &amp; above renewal)</v>
          </cell>
          <cell r="G2794" t="str">
            <v>PERMANENT DISS</v>
          </cell>
          <cell r="H2794">
            <v>3</v>
          </cell>
          <cell r="I2794" t="str">
            <v>M/S  SHRI JEE GRANITES</v>
          </cell>
          <cell r="J2794" t="str">
            <v>GRANITES,PLOT NO 424 &amp; 426KIADB INDASTIAL AREAHN PURA ROADHASSAN</v>
          </cell>
          <cell r="K2794" t="str">
            <v>KIADB</v>
          </cell>
          <cell r="L2794">
            <v>1</v>
          </cell>
        </row>
        <row r="2795">
          <cell r="E2795" t="str">
            <v>GCTP146</v>
          </cell>
          <cell r="F2795" t="str">
            <v>LT7(A) - Temporary Supply (28 days &amp; above renewal)</v>
          </cell>
          <cell r="G2795" t="str">
            <v>PERMANENT DISS</v>
          </cell>
          <cell r="H2795">
            <v>3</v>
          </cell>
          <cell r="I2795" t="str">
            <v>BOREGOWDA</v>
          </cell>
          <cell r="J2795" t="str">
            <v>S/O CHALUVEGOWDA,KIADBHN PURA ROADHASSAN</v>
          </cell>
          <cell r="K2795" t="str">
            <v>KIADB</v>
          </cell>
          <cell r="L2795">
            <v>1</v>
          </cell>
        </row>
        <row r="2796">
          <cell r="E2796" t="str">
            <v>GCTP150</v>
          </cell>
          <cell r="F2796" t="str">
            <v>LT7(A) - Temporary Supply (28 days &amp; above renewal)</v>
          </cell>
          <cell r="G2796" t="str">
            <v>PERMANENT DISS</v>
          </cell>
          <cell r="H2796">
            <v>3</v>
          </cell>
          <cell r="I2796" t="str">
            <v>MARLIN HYDROCORBANS</v>
          </cell>
          <cell r="J2796" t="str">
            <v>HASSANRURAL2,PVT LTD PLOT NO 367KIADB HN PURA ROADHASSAN</v>
          </cell>
          <cell r="K2796" t="str">
            <v>KIADB</v>
          </cell>
          <cell r="L2796">
            <v>10</v>
          </cell>
        </row>
        <row r="2797">
          <cell r="E2797" t="str">
            <v>DATP2</v>
          </cell>
          <cell r="F2797" t="str">
            <v>LT7(A) - Temporary Supply (28 days &amp; above renewal)</v>
          </cell>
          <cell r="G2797" t="str">
            <v>PERMANENT DISS</v>
          </cell>
          <cell r="H2797">
            <v>13</v>
          </cell>
          <cell r="I2797" t="str">
            <v>K RAGHU</v>
          </cell>
          <cell r="J2797" t="str">
            <v>S/O KEMPASIDDAIHA,INDUSTRIAL AREA HPCLNEAR DODDABAGANAHALLYHASSAN</v>
          </cell>
          <cell r="K2797" t="str">
            <v>DODDABASAVANAHALLI DAL</v>
          </cell>
          <cell r="L2797">
            <v>1</v>
          </cell>
        </row>
        <row r="2798">
          <cell r="E2798" t="str">
            <v>GCTP224</v>
          </cell>
          <cell r="F2798" t="str">
            <v>LT7(A) - Temporary Supply (28 days &amp; above renewal)</v>
          </cell>
          <cell r="G2798" t="str">
            <v>PERMANENT DISS</v>
          </cell>
          <cell r="H2798">
            <v>3</v>
          </cell>
          <cell r="I2798" t="str">
            <v>H N JAGADEESH</v>
          </cell>
          <cell r="J2798" t="str">
            <v>S/O H V NANJUNDACHAR,CHANNAPATNA  HASSAN</v>
          </cell>
          <cell r="K2798" t="str">
            <v>CHANNAPATTANA</v>
          </cell>
          <cell r="L2798">
            <v>1</v>
          </cell>
        </row>
        <row r="2799">
          <cell r="E2799" t="str">
            <v>GCTP139</v>
          </cell>
          <cell r="F2799" t="str">
            <v>LT7(A) - Temporary Supply (28 days &amp; above renewal)</v>
          </cell>
          <cell r="G2799" t="str">
            <v>PERMANENT DISS</v>
          </cell>
          <cell r="H2799">
            <v>1</v>
          </cell>
          <cell r="I2799" t="str">
            <v>SHIVAGANGA GRANITES</v>
          </cell>
          <cell r="J2799" t="str">
            <v>HASSANRURAL2,SHIVAGANGA GRANITESPLOT NO-405KIADB H N PURA ROADHASSAN</v>
          </cell>
          <cell r="K2799" t="str">
            <v>KIADB</v>
          </cell>
          <cell r="L2799">
            <v>1</v>
          </cell>
        </row>
        <row r="2800">
          <cell r="E2800" t="str">
            <v>GCTP138</v>
          </cell>
          <cell r="F2800" t="str">
            <v>LT7(A) - Temporary Supply (28 days &amp; above renewal)</v>
          </cell>
          <cell r="G2800" t="str">
            <v>PERMANENT DISS</v>
          </cell>
          <cell r="H2800">
            <v>3</v>
          </cell>
          <cell r="I2800" t="str">
            <v>M N KUMAR</v>
          </cell>
          <cell r="J2800" t="str">
            <v>S/O NANJE GOWDA,DYAVAMMA NAGARCHANNAPATANAH N PURA ROAD HASSAN</v>
          </cell>
          <cell r="K2800" t="str">
            <v>KIADB</v>
          </cell>
          <cell r="L2800">
            <v>1</v>
          </cell>
        </row>
        <row r="2801">
          <cell r="E2801" t="str">
            <v>GCTP191</v>
          </cell>
          <cell r="F2801" t="str">
            <v>LT7(A) - Temporary Supply (28 days &amp; above renewal)</v>
          </cell>
          <cell r="G2801" t="str">
            <v>PERMANENT DISS</v>
          </cell>
          <cell r="H2801">
            <v>3</v>
          </cell>
          <cell r="I2801" t="str">
            <v>RAJANIKANTH</v>
          </cell>
          <cell r="J2801" t="str">
            <v>RAJE GOWDA,KIADB   H.H.PUR ROAD  HASSAN</v>
          </cell>
          <cell r="K2801" t="str">
            <v>KIADB</v>
          </cell>
          <cell r="L2801">
            <v>3</v>
          </cell>
        </row>
        <row r="2802">
          <cell r="E2802" t="str">
            <v>GCTP192</v>
          </cell>
          <cell r="F2802" t="str">
            <v>LT7(A) - Temporary Supply (28 days &amp; above renewal)</v>
          </cell>
          <cell r="G2802" t="str">
            <v>PERMANENT DISS</v>
          </cell>
          <cell r="H2802">
            <v>3</v>
          </cell>
          <cell r="I2802" t="str">
            <v>PADMA</v>
          </cell>
          <cell r="J2802" t="str">
            <v>W/O KRISHNE GOWDA,CHANNAPATTANA  HASSAN</v>
          </cell>
          <cell r="K2802" t="str">
            <v>CHANNAPATTANA</v>
          </cell>
          <cell r="L2802">
            <v>1</v>
          </cell>
        </row>
        <row r="2803">
          <cell r="E2803" t="str">
            <v>GCTP155</v>
          </cell>
          <cell r="F2803" t="str">
            <v>LT7(A) - Temporary Supply (28 days &amp; above renewal)</v>
          </cell>
          <cell r="G2803" t="str">
            <v>PERMANENT DISS</v>
          </cell>
          <cell r="H2803">
            <v>3</v>
          </cell>
          <cell r="I2803" t="str">
            <v>SHASHIKAL</v>
          </cell>
          <cell r="J2803" t="str">
            <v>LOKAMATHA  VARYPINK CO,KIADB HN PURA ROADHASSAN</v>
          </cell>
          <cell r="K2803" t="str">
            <v>KIADB</v>
          </cell>
          <cell r="L2803">
            <v>1</v>
          </cell>
        </row>
        <row r="2804">
          <cell r="E2804" t="str">
            <v>GCTP248</v>
          </cell>
          <cell r="F2804" t="str">
            <v>LT7(A) - Temporary Supply (28 days &amp; above renewal)</v>
          </cell>
          <cell r="G2804" t="str">
            <v>PERMANENT DISS</v>
          </cell>
          <cell r="H2804">
            <v>1</v>
          </cell>
          <cell r="I2804" t="str">
            <v>H B SIDDE GOWDA</v>
          </cell>
          <cell r="J2804" t="str">
            <v>BORE GOWDA,M HOSAKOPALLU</v>
          </cell>
          <cell r="K2804" t="str">
            <v>M HOSA KOPPALU BHKL</v>
          </cell>
          <cell r="L2804">
            <v>1</v>
          </cell>
        </row>
        <row r="2805">
          <cell r="E2805" t="str">
            <v>GCTP186</v>
          </cell>
          <cell r="F2805" t="str">
            <v>LT7(A) - Temporary Supply (28 days &amp; above renewal)</v>
          </cell>
          <cell r="G2805" t="str">
            <v>PERMANENT DISS</v>
          </cell>
          <cell r="H2805">
            <v>3</v>
          </cell>
          <cell r="I2805" t="str">
            <v>JAYALASHMI</v>
          </cell>
          <cell r="J2805" t="str">
            <v>W/O NAGE GOWDA,K.I.A.D.B  H.N.PURA ROAD  HASSAN</v>
          </cell>
          <cell r="K2805" t="str">
            <v>KIADB</v>
          </cell>
          <cell r="L2805">
            <v>1</v>
          </cell>
        </row>
        <row r="2806">
          <cell r="E2806" t="str">
            <v>MHTP19</v>
          </cell>
          <cell r="F2806" t="str">
            <v>LT7(A) - Temporary Supply (28 days &amp; above renewal)</v>
          </cell>
          <cell r="G2806" t="str">
            <v>PERMANENT DISS</v>
          </cell>
          <cell r="H2806">
            <v>13</v>
          </cell>
          <cell r="I2806" t="str">
            <v>PROJECT MANEGER (BBEL)</v>
          </cell>
          <cell r="J2806" t="str">
            <v>PROJECT MANEGER (BBEL),KONTHAGOWDANAHALLY  AMBUGA  HASSAN</v>
          </cell>
          <cell r="K2806" t="str">
            <v>ULAVARE</v>
          </cell>
          <cell r="L2806">
            <v>2</v>
          </cell>
        </row>
        <row r="2807">
          <cell r="E2807" t="str">
            <v>HVTP6</v>
          </cell>
          <cell r="F2807" t="str">
            <v>LT7(A) - Temporary Supply (28 days &amp; above renewal)</v>
          </cell>
          <cell r="G2807" t="str">
            <v>PERMANENT DISS</v>
          </cell>
          <cell r="H2807">
            <v>13</v>
          </cell>
          <cell r="I2807" t="str">
            <v>BHARATHI H C</v>
          </cell>
          <cell r="J2807" t="str">
            <v>W/O DEVARAJU,CHIKKAMANDIGANAHALLYHASSAN</v>
          </cell>
          <cell r="K2807" t="str">
            <v>NINGEGOWDANA KOPALU L</v>
          </cell>
          <cell r="L2807">
            <v>1</v>
          </cell>
        </row>
        <row r="2808">
          <cell r="E2808" t="str">
            <v>GCTP148</v>
          </cell>
          <cell r="F2808" t="str">
            <v>LT7(A) - Temporary Supply (28 days &amp; above renewal)</v>
          </cell>
          <cell r="G2808" t="str">
            <v>PERMANENT DISS</v>
          </cell>
          <cell r="H2808">
            <v>3</v>
          </cell>
          <cell r="I2808" t="str">
            <v>M R SHIVANNA</v>
          </cell>
          <cell r="J2808" t="str">
            <v>RANGE GOWDA,CHANNAPATANNAHASSAN</v>
          </cell>
          <cell r="K2808" t="str">
            <v>CHANNAPATTANA</v>
          </cell>
          <cell r="L2808">
            <v>1</v>
          </cell>
        </row>
        <row r="2809">
          <cell r="E2809" t="str">
            <v>GCTP149</v>
          </cell>
          <cell r="F2809" t="str">
            <v>LT7(A) - Temporary Supply (28 days &amp; above renewal)</v>
          </cell>
          <cell r="G2809" t="str">
            <v>PERMANENT DISS</v>
          </cell>
          <cell r="H2809">
            <v>3</v>
          </cell>
          <cell r="I2809" t="str">
            <v>KUMAR S K</v>
          </cell>
          <cell r="J2809" t="str">
            <v>AJE GOWDA,BYPAS ROADHASSAN</v>
          </cell>
          <cell r="K2809" t="str">
            <v>CHANNAPATTANA</v>
          </cell>
          <cell r="L2809">
            <v>1</v>
          </cell>
        </row>
        <row r="2810">
          <cell r="E2810" t="str">
            <v>GCTP152</v>
          </cell>
          <cell r="F2810" t="str">
            <v>LT7(A) - Temporary Supply (28 days &amp; above renewal)</v>
          </cell>
          <cell r="G2810" t="str">
            <v>PERMANENT DISS</v>
          </cell>
          <cell r="H2810">
            <v>3</v>
          </cell>
          <cell r="I2810" t="str">
            <v>SHANTHA H V</v>
          </cell>
          <cell r="J2810" t="str">
            <v>W/O SHANKAR C R,CHANNAPATANNAHASSAN</v>
          </cell>
          <cell r="K2810" t="str">
            <v>CHANNAPATTANA</v>
          </cell>
          <cell r="L2810">
            <v>1</v>
          </cell>
        </row>
        <row r="2811">
          <cell r="E2811" t="str">
            <v>GCTP153</v>
          </cell>
          <cell r="F2811" t="str">
            <v>LT7(A) - Temporary Supply (28 days &amp; above renewal)</v>
          </cell>
          <cell r="G2811" t="str">
            <v>PERMANENT DISS</v>
          </cell>
          <cell r="H2811">
            <v>3</v>
          </cell>
          <cell r="I2811" t="str">
            <v>M/S SANGAM WEIGH BRIDGE</v>
          </cell>
          <cell r="J2811" t="str">
            <v>M/S SANGAM WEIGH BRIDGE,M/S SANGAM WEIGH BRIDGEPLOT NO 347-C1KIADB HN PURA ROAD HASSAN</v>
          </cell>
          <cell r="K2811" t="str">
            <v>KIADB</v>
          </cell>
          <cell r="L2811">
            <v>1</v>
          </cell>
        </row>
        <row r="2812">
          <cell r="E2812" t="str">
            <v>GCTP212</v>
          </cell>
          <cell r="F2812" t="str">
            <v>LT7(A) - Temporary Supply (28 days &amp; above renewal)</v>
          </cell>
          <cell r="G2812" t="str">
            <v>PERMANENT DISS</v>
          </cell>
          <cell r="H2812">
            <v>3</v>
          </cell>
          <cell r="I2812" t="str">
            <v>H A KIRAN</v>
          </cell>
          <cell r="J2812" t="str">
            <v>ANNAJI,KIADB  H N PURA ROAD   HASSAN</v>
          </cell>
          <cell r="K2812" t="str">
            <v>KIADB</v>
          </cell>
          <cell r="L2812">
            <v>1</v>
          </cell>
        </row>
        <row r="2813">
          <cell r="E2813" t="str">
            <v>GCTP180</v>
          </cell>
          <cell r="F2813" t="str">
            <v>LT7(A) - Temporary Supply (28 days &amp; above renewal)</v>
          </cell>
          <cell r="G2813" t="str">
            <v>PERMANENT DISS</v>
          </cell>
          <cell r="H2813">
            <v>3</v>
          </cell>
          <cell r="I2813" t="str">
            <v>SAVITHRAMMA</v>
          </cell>
          <cell r="J2813" t="str">
            <v>W/O LAXME GOWDA,CHANNAPATANNA  HASSAN</v>
          </cell>
          <cell r="K2813" t="str">
            <v>CHANNAPATTANA</v>
          </cell>
          <cell r="L2813">
            <v>1</v>
          </cell>
        </row>
        <row r="2814">
          <cell r="E2814" t="str">
            <v>GCTP179</v>
          </cell>
          <cell r="F2814" t="str">
            <v>LT7(A) - Temporary Supply (28 days &amp; above renewal)</v>
          </cell>
          <cell r="G2814" t="str">
            <v>PERMANENT DISS</v>
          </cell>
          <cell r="H2814">
            <v>3</v>
          </cell>
          <cell r="I2814" t="str">
            <v>BASAVARAJU</v>
          </cell>
          <cell r="J2814" t="str">
            <v>MUKABIKA FORM HOUSE,KENCHAHALLY  H.Q.HASSAN</v>
          </cell>
          <cell r="K2814" t="str">
            <v>KANCHANAHALLI</v>
          </cell>
          <cell r="L2814">
            <v>1</v>
          </cell>
        </row>
        <row r="2815">
          <cell r="E2815" t="str">
            <v>GCTP159</v>
          </cell>
          <cell r="F2815" t="str">
            <v>LT7(A) - Temporary Supply (28 days &amp; above renewal)</v>
          </cell>
          <cell r="G2815" t="str">
            <v>PERMANENT DISS</v>
          </cell>
          <cell r="H2815">
            <v>1</v>
          </cell>
          <cell r="I2815" t="str">
            <v>ZAIN GRAINITES</v>
          </cell>
          <cell r="J2815" t="str">
            <v>ZAIN GRAINITES,KIADB H N PURA ROODHASSAN</v>
          </cell>
          <cell r="K2815" t="str">
            <v>KIADB</v>
          </cell>
          <cell r="L2815">
            <v>1</v>
          </cell>
        </row>
        <row r="2816">
          <cell r="E2816" t="str">
            <v>EBKTP6</v>
          </cell>
          <cell r="F2816" t="str">
            <v>LT7(A) - Temporary Supply (28 days &amp; above renewal)</v>
          </cell>
          <cell r="G2816" t="str">
            <v>PERMANENT DISS</v>
          </cell>
          <cell r="H2816">
            <v>13</v>
          </cell>
          <cell r="I2816" t="str">
            <v>T  SHRINIVAS</v>
          </cell>
          <cell r="J2816" t="str">
            <v>YALLAREDDY,YAREBOREKAVL  KATTAYA  HASSAN</v>
          </cell>
          <cell r="K2816" t="str">
            <v>YAREBOREKAVAL</v>
          </cell>
          <cell r="L2816">
            <v>1</v>
          </cell>
        </row>
        <row r="2817">
          <cell r="E2817" t="str">
            <v>GCTP199</v>
          </cell>
          <cell r="F2817" t="str">
            <v>LT7(A) - Temporary Supply (28 days &amp; above renewal)</v>
          </cell>
          <cell r="G2817" t="str">
            <v>PERMANENT DISS</v>
          </cell>
          <cell r="H2817">
            <v>3</v>
          </cell>
          <cell r="I2817" t="str">
            <v>H  K JAVAREGOWDA</v>
          </cell>
          <cell r="J2817" t="str">
            <v>S/O KALE GOWDA,KIADB  H.N PURA ROAD   HASSAN</v>
          </cell>
          <cell r="K2817" t="str">
            <v>KIADB</v>
          </cell>
          <cell r="L2817">
            <v>1</v>
          </cell>
        </row>
        <row r="2818">
          <cell r="E2818" t="str">
            <v>GCTP200</v>
          </cell>
          <cell r="F2818" t="str">
            <v>LT7(A) - Temporary Supply (28 days &amp; above renewal)</v>
          </cell>
          <cell r="G2818" t="str">
            <v>PERMANENT DISS</v>
          </cell>
          <cell r="H2818">
            <v>3</v>
          </cell>
          <cell r="I2818" t="str">
            <v>MUTTEGOWDA</v>
          </cell>
          <cell r="J2818" t="str">
            <v>S/O SANNEGOWDA,BOMMANAYAKANAHALLI  CHANNAPATNA  HASSAN</v>
          </cell>
          <cell r="K2818" t="str">
            <v>K HOSA KOPPALU BHKL</v>
          </cell>
          <cell r="L2818">
            <v>1</v>
          </cell>
        </row>
        <row r="2819">
          <cell r="E2819" t="str">
            <v>GCTP310</v>
          </cell>
          <cell r="F2819" t="str">
            <v>LT7(A) - Temporary Supply (28 days &amp; above renewal)</v>
          </cell>
          <cell r="G2819" t="str">
            <v>PERMANENT DISS</v>
          </cell>
          <cell r="H2819">
            <v>3</v>
          </cell>
          <cell r="I2819" t="str">
            <v>NAMITHA</v>
          </cell>
          <cell r="J2819" t="str">
            <v>W/O MAHENDRA,M HOSAKOPPALU  HASSAN</v>
          </cell>
          <cell r="K2819" t="str">
            <v>M HOSA KOPPALU BHKL</v>
          </cell>
          <cell r="L2819">
            <v>1</v>
          </cell>
        </row>
        <row r="2820">
          <cell r="E2820" t="str">
            <v>GCTP325</v>
          </cell>
          <cell r="F2820" t="str">
            <v>LT7(A) - Temporary Supply (28 days &amp; above renewal)</v>
          </cell>
          <cell r="G2820" t="str">
            <v>PERMANENT DISS</v>
          </cell>
          <cell r="H2820">
            <v>3</v>
          </cell>
          <cell r="I2820" t="str">
            <v>M M PRABHU</v>
          </cell>
          <cell r="J2820" t="str">
            <v>JAI SHREE KRISHNA STEEL WORKS,KIADB H.N PURTA ROAD   HASSAN</v>
          </cell>
          <cell r="K2820" t="str">
            <v>KIADB</v>
          </cell>
          <cell r="L2820">
            <v>0</v>
          </cell>
        </row>
        <row r="2821">
          <cell r="E2821" t="str">
            <v>KNTP22</v>
          </cell>
          <cell r="F2821" t="str">
            <v>LT7(A) - Temporary Supply (28 days &amp; above renewal)</v>
          </cell>
          <cell r="G2821" t="str">
            <v>PERMANENT DISS</v>
          </cell>
          <cell r="H2821">
            <v>13</v>
          </cell>
          <cell r="I2821" t="str">
            <v>MANJEGOWDA</v>
          </cell>
          <cell r="J2821" t="str">
            <v>BETTEGOWDA,DEVARAYAPATTANA  HASSAN</v>
          </cell>
          <cell r="K2821" t="str">
            <v>DEVRAYA PATTNA DPL</v>
          </cell>
          <cell r="L2821">
            <v>1</v>
          </cell>
        </row>
        <row r="2822">
          <cell r="E2822" t="str">
            <v>GCTP175</v>
          </cell>
          <cell r="F2822" t="str">
            <v>LT7(A) - Temporary Supply (28 days &amp; above renewal)</v>
          </cell>
          <cell r="G2822" t="str">
            <v>PERMANENT DISS</v>
          </cell>
          <cell r="H2822">
            <v>1</v>
          </cell>
          <cell r="I2822" t="str">
            <v>DEEPU</v>
          </cell>
          <cell r="J2822" t="str">
            <v>KUMAR,BOMMANAYAKANAHALLI  HASSAN</v>
          </cell>
          <cell r="K2822" t="str">
            <v>BOMMANAYAKANA HALLI BHKL</v>
          </cell>
          <cell r="L2822">
            <v>4</v>
          </cell>
        </row>
        <row r="2823">
          <cell r="E2823" t="str">
            <v>GCTP176</v>
          </cell>
          <cell r="F2823" t="str">
            <v>LT7(A) - Temporary Supply (28 days &amp; above renewal)</v>
          </cell>
          <cell r="G2823" t="str">
            <v>PERMANENT DISS</v>
          </cell>
          <cell r="H2823">
            <v>3</v>
          </cell>
          <cell r="I2823" t="str">
            <v>M N BASAPPA</v>
          </cell>
          <cell r="J2823" t="str">
            <v>NINGE GOWDA,BOMMANAYAKANAHALLI  HASSAN</v>
          </cell>
          <cell r="K2823" t="str">
            <v>BOMMANAYAKANA HALLI BHKL</v>
          </cell>
          <cell r="L2823">
            <v>0.23</v>
          </cell>
        </row>
        <row r="2824">
          <cell r="E2824" t="str">
            <v>GCTP276</v>
          </cell>
          <cell r="F2824" t="str">
            <v>LT7(A) - Temporary Supply (28 days &amp; above renewal)</v>
          </cell>
          <cell r="G2824" t="str">
            <v>PERMANENT DISS</v>
          </cell>
          <cell r="H2824">
            <v>3</v>
          </cell>
          <cell r="I2824" t="str">
            <v>M/S K B INDUSTRIES</v>
          </cell>
          <cell r="J2824" t="str">
            <v>PLOT NO-418 &amp; 432,KIADB  H N PURA ROAD   HASSAN</v>
          </cell>
          <cell r="K2824" t="str">
            <v>KIADB</v>
          </cell>
          <cell r="L2824">
            <v>1</v>
          </cell>
        </row>
        <row r="2825">
          <cell r="E2825" t="str">
            <v>GCTP302</v>
          </cell>
          <cell r="F2825" t="str">
            <v>LT7(A) - Temporary Supply (28 days &amp; above renewal)</v>
          </cell>
          <cell r="G2825" t="str">
            <v>PERMANENT DISS</v>
          </cell>
          <cell r="H2825">
            <v>3</v>
          </cell>
          <cell r="I2825" t="str">
            <v>NARAYANA REDDY</v>
          </cell>
          <cell r="J2825" t="str">
            <v>S/O NAGAREDDY,CHANNAPATTANA  HASSAN</v>
          </cell>
          <cell r="K2825" t="str">
            <v>CHANNAPATTANA</v>
          </cell>
          <cell r="L2825">
            <v>1</v>
          </cell>
        </row>
        <row r="2826">
          <cell r="E2826" t="str">
            <v>GCTP211</v>
          </cell>
          <cell r="F2826" t="str">
            <v>LT7(A) - Temporary Supply (28 days &amp; above renewal)</v>
          </cell>
          <cell r="G2826" t="str">
            <v>PERMANENT DISS</v>
          </cell>
          <cell r="H2826">
            <v>3</v>
          </cell>
          <cell r="I2826" t="str">
            <v>JAVAREGOWDA</v>
          </cell>
          <cell r="J2826" t="str">
            <v>S/O DASEGOWDA,K HOSAKOPPALI  HASSAN</v>
          </cell>
          <cell r="K2826" t="str">
            <v>K HOSA KOPPALU BHKL</v>
          </cell>
          <cell r="L2826">
            <v>1</v>
          </cell>
        </row>
        <row r="2827">
          <cell r="E2827" t="str">
            <v>GCTP287</v>
          </cell>
          <cell r="F2827" t="str">
            <v>LT7(A) - Temporary Supply (28 days &amp; above renewal)</v>
          </cell>
          <cell r="G2827" t="str">
            <v>PERMANENT DISS</v>
          </cell>
          <cell r="H2827">
            <v>3</v>
          </cell>
          <cell r="I2827" t="str">
            <v>SHRI KANTAIAH</v>
          </cell>
          <cell r="J2827" t="str">
            <v>THIMAIAH,BOMMA NAYAKANA HALLI  CHANNAPATTANA  HASSAN</v>
          </cell>
          <cell r="K2827" t="str">
            <v>BOMMANAYAKANA HALLI BHKL</v>
          </cell>
          <cell r="L2827">
            <v>1</v>
          </cell>
        </row>
        <row r="2828">
          <cell r="E2828" t="str">
            <v>GCTP201</v>
          </cell>
          <cell r="F2828" t="str">
            <v>LT7(A) - Temporary Supply (28 days &amp; above renewal)</v>
          </cell>
          <cell r="G2828" t="str">
            <v>PERMANENT DISS</v>
          </cell>
          <cell r="H2828">
            <v>3</v>
          </cell>
          <cell r="I2828" t="str">
            <v>JAYALAKSHMI</v>
          </cell>
          <cell r="J2828" t="str">
            <v>W/O BHASKAR,GANDHINAGAR  H.N PURA ROAD  HASSAN</v>
          </cell>
          <cell r="K2828" t="str">
            <v>GANDHINAGAR</v>
          </cell>
          <cell r="L2828">
            <v>1</v>
          </cell>
        </row>
        <row r="2829">
          <cell r="E2829" t="str">
            <v>GCTP203</v>
          </cell>
          <cell r="F2829" t="str">
            <v>LT7(A) - Temporary Supply (28 days &amp; above renewal)</v>
          </cell>
          <cell r="G2829" t="str">
            <v>PERMANENT DISS</v>
          </cell>
          <cell r="H2829">
            <v>3</v>
          </cell>
          <cell r="I2829" t="str">
            <v>G D MARIYAPPA</v>
          </cell>
          <cell r="J2829" t="str">
            <v>DASAIAH,BOMMANAYAKANA HALLI  HASSAN</v>
          </cell>
          <cell r="K2829" t="str">
            <v>BOMMANAYAKANA HALLI BHKL</v>
          </cell>
          <cell r="L2829">
            <v>1</v>
          </cell>
        </row>
        <row r="2830">
          <cell r="E2830" t="str">
            <v>GCTP231</v>
          </cell>
          <cell r="F2830" t="str">
            <v>LT7(A) - Temporary Supply (28 days &amp; above renewal)</v>
          </cell>
          <cell r="G2830" t="str">
            <v>PERMANENT DISS</v>
          </cell>
          <cell r="H2830">
            <v>1</v>
          </cell>
          <cell r="I2830" t="str">
            <v>H M DINESH</v>
          </cell>
          <cell r="J2830" t="str">
            <v>S/O MANJE GOWDA,CHANNAPATNA  HASSAN</v>
          </cell>
          <cell r="K2830" t="str">
            <v>CHANNAPATTANA</v>
          </cell>
          <cell r="L2830">
            <v>1</v>
          </cell>
        </row>
        <row r="2831">
          <cell r="E2831" t="str">
            <v>GCTP300</v>
          </cell>
          <cell r="F2831" t="str">
            <v>LT7(A) - Temporary Supply (28 days &amp; above renewal)</v>
          </cell>
          <cell r="G2831" t="str">
            <v>PERMANENT DISS</v>
          </cell>
          <cell r="H2831">
            <v>1</v>
          </cell>
          <cell r="I2831" t="str">
            <v>HEMANTH KUMAR</v>
          </cell>
          <cell r="J2831" t="str">
            <v>S/O DEVEGOWDA,CHANNAPATTNA  HASSAN</v>
          </cell>
          <cell r="K2831" t="str">
            <v>CHANNAPATTANA</v>
          </cell>
          <cell r="L2831">
            <v>1</v>
          </cell>
        </row>
        <row r="2832">
          <cell r="E2832" t="str">
            <v>GCTP305</v>
          </cell>
          <cell r="F2832" t="str">
            <v>LT7(A) - Temporary Supply (28 days &amp; above renewal)</v>
          </cell>
          <cell r="G2832" t="str">
            <v>PERMANENT DISS</v>
          </cell>
          <cell r="H2832">
            <v>3</v>
          </cell>
          <cell r="I2832" t="str">
            <v>PUTTEGOWDA</v>
          </cell>
          <cell r="J2832" t="str">
            <v>S/O CHANNEGOWDA,CHANNAPATTANA  HASSAN</v>
          </cell>
          <cell r="K2832" t="str">
            <v>CHANNAPATTANA</v>
          </cell>
          <cell r="L2832">
            <v>1</v>
          </cell>
        </row>
        <row r="2833">
          <cell r="E2833" t="str">
            <v>DMTP9</v>
          </cell>
          <cell r="F2833" t="str">
            <v>LT7(A) - Temporary Supply (28 days &amp; above renewal)</v>
          </cell>
          <cell r="G2833" t="str">
            <v>PERMANENT DISS</v>
          </cell>
          <cell r="H2833">
            <v>1</v>
          </cell>
          <cell r="I2833" t="str">
            <v>SANNAMMA</v>
          </cell>
          <cell r="J2833" t="str">
            <v>W/O NINGE GOWDA,DODDAMANDIGANAHALLY  HASSAN</v>
          </cell>
          <cell r="K2833" t="str">
            <v>DODDAMANDIGANAHALLI L</v>
          </cell>
          <cell r="L2833">
            <v>1</v>
          </cell>
        </row>
        <row r="2834">
          <cell r="E2834" t="str">
            <v>GCTP301</v>
          </cell>
          <cell r="F2834" t="str">
            <v>LT7(A) - Temporary Supply (28 days &amp; above renewal)</v>
          </cell>
          <cell r="G2834" t="str">
            <v>PERMANENT DISS</v>
          </cell>
          <cell r="H2834">
            <v>3</v>
          </cell>
          <cell r="I2834" t="str">
            <v>AST MANAGING DIRECTOR</v>
          </cell>
          <cell r="J2834" t="str">
            <v>YAKIMA FILTERS PVT LTD,KIADB HASSAN</v>
          </cell>
          <cell r="K2834" t="str">
            <v>KIADB</v>
          </cell>
          <cell r="L2834">
            <v>13</v>
          </cell>
        </row>
        <row r="2835">
          <cell r="E2835" t="str">
            <v>MHTP18</v>
          </cell>
          <cell r="F2835" t="str">
            <v>LT7(A) - Temporary Supply (28 days &amp; above renewal)</v>
          </cell>
          <cell r="G2835" t="str">
            <v>PERMANENT DISS</v>
          </cell>
          <cell r="H2835">
            <v>13</v>
          </cell>
          <cell r="I2835" t="str">
            <v>B N MANJEGOWDA</v>
          </cell>
          <cell r="J2835" t="str">
            <v>S/O NINGEGOWDA,MOSALEHOSAHALLI  HASSAN</v>
          </cell>
          <cell r="K2835" t="str">
            <v>MOSALE</v>
          </cell>
          <cell r="L2835">
            <v>1</v>
          </cell>
        </row>
        <row r="2836">
          <cell r="E2836" t="str">
            <v>GCTP320</v>
          </cell>
          <cell r="F2836" t="str">
            <v>LT7(A) - Temporary Supply (28 days &amp; above renewal)</v>
          </cell>
          <cell r="G2836" t="str">
            <v>PERMANENT DISS</v>
          </cell>
          <cell r="H2836">
            <v>3</v>
          </cell>
          <cell r="I2836" t="str">
            <v>H M DINESH</v>
          </cell>
          <cell r="J2836" t="str">
            <v>S/O MANJE GOWDA,CHANNAPATNA  HASSAN</v>
          </cell>
          <cell r="K2836" t="str">
            <v>CHANNAPATTANA</v>
          </cell>
          <cell r="L2836">
            <v>5</v>
          </cell>
        </row>
        <row r="2837">
          <cell r="E2837" t="str">
            <v>GCTP319</v>
          </cell>
          <cell r="F2837" t="str">
            <v>LT7(A) - Temporary Supply (28 days &amp; above renewal)</v>
          </cell>
          <cell r="G2837" t="str">
            <v>PERMANENT DISS</v>
          </cell>
          <cell r="H2837">
            <v>3</v>
          </cell>
          <cell r="I2837" t="str">
            <v>MANJUNATH</v>
          </cell>
          <cell r="J2837" t="str">
            <v>S/O DASEGOWDA,K HOSA KOPPALU  HASSAN</v>
          </cell>
          <cell r="K2837" t="str">
            <v>K HOSA KOPPALU BHKL</v>
          </cell>
          <cell r="L2837">
            <v>1</v>
          </cell>
        </row>
        <row r="2838">
          <cell r="E2838" t="str">
            <v>GCTP316</v>
          </cell>
          <cell r="F2838" t="str">
            <v>LT7(A) - Temporary Supply (28 days &amp; above renewal)</v>
          </cell>
          <cell r="G2838" t="str">
            <v>PERMANENT DISS</v>
          </cell>
          <cell r="H2838">
            <v>3</v>
          </cell>
          <cell r="I2838" t="str">
            <v>MANJUNATH B J</v>
          </cell>
          <cell r="J2838" t="str">
            <v>S/O THAYAPPA JOGI,INDISTREAL AREA  HASSAN</v>
          </cell>
          <cell r="K2838" t="str">
            <v>KIADB</v>
          </cell>
          <cell r="L2838">
            <v>1</v>
          </cell>
        </row>
        <row r="2839">
          <cell r="E2839" t="str">
            <v>GCTP196</v>
          </cell>
          <cell r="F2839" t="str">
            <v>LT7(A) - Temporary Supply (28 days &amp; above renewal)</v>
          </cell>
          <cell r="G2839" t="str">
            <v>PERMANENT DISS</v>
          </cell>
          <cell r="H2839">
            <v>3</v>
          </cell>
          <cell r="I2839" t="str">
            <v>SUDINDRA H  R</v>
          </cell>
          <cell r="J2839" t="str">
            <v>M/S  OMEGRAN STONE,KIADB  HASSAN</v>
          </cell>
          <cell r="K2839" t="str">
            <v>KIADB</v>
          </cell>
          <cell r="L2839">
            <v>3</v>
          </cell>
        </row>
        <row r="2840">
          <cell r="E2840" t="str">
            <v>HVTP7</v>
          </cell>
          <cell r="F2840" t="str">
            <v>LT7(A) - Temporary Supply (28 days &amp; above renewal)</v>
          </cell>
          <cell r="G2840" t="str">
            <v>PERMANENT DISS</v>
          </cell>
          <cell r="H2840">
            <v>13</v>
          </cell>
          <cell r="I2840" t="str">
            <v>PUTTAMMA</v>
          </cell>
          <cell r="J2840" t="str">
            <v>W/O H RAMAIAH,NANDINI LEY OUT  HALUVAGILU ROAD  HASSAN</v>
          </cell>
          <cell r="K2840" t="str">
            <v>HALUVAGILU HVL</v>
          </cell>
          <cell r="L2840">
            <v>1</v>
          </cell>
        </row>
        <row r="2841">
          <cell r="E2841" t="str">
            <v>LTP4</v>
          </cell>
          <cell r="F2841" t="str">
            <v>LT7(A) - Temporary Supply (28 days &amp; above renewal)</v>
          </cell>
          <cell r="G2841" t="str">
            <v>PERMANENT DISS</v>
          </cell>
          <cell r="H2841">
            <v>13</v>
          </cell>
          <cell r="I2841" t="str">
            <v>T M  PALAKSHA</v>
          </cell>
          <cell r="J2841" t="str">
            <v>ASHOK NAGAR,ASHOK NAGAR  HASSAN</v>
          </cell>
          <cell r="K2841" t="str">
            <v>NAGATHVALLY</v>
          </cell>
          <cell r="L2841">
            <v>1</v>
          </cell>
        </row>
        <row r="2842">
          <cell r="E2842" t="str">
            <v>GCTP168</v>
          </cell>
          <cell r="F2842" t="str">
            <v>LT7(A) - Temporary Supply (28 days &amp; above renewal)</v>
          </cell>
          <cell r="G2842" t="str">
            <v>PERMANENT DISS</v>
          </cell>
          <cell r="H2842">
            <v>3</v>
          </cell>
          <cell r="I2842" t="str">
            <v>V C MANOHAR</v>
          </cell>
          <cell r="J2842" t="str">
            <v>CHANDRE GOWDA,KIADB  HASSAN</v>
          </cell>
          <cell r="K2842" t="str">
            <v>KIADB</v>
          </cell>
          <cell r="L2842">
            <v>1</v>
          </cell>
        </row>
        <row r="2843">
          <cell r="E2843" t="str">
            <v>GCTP171</v>
          </cell>
          <cell r="F2843" t="str">
            <v>LT7(A) - Temporary Supply (28 days &amp; above renewal)</v>
          </cell>
          <cell r="G2843" t="str">
            <v>PERMANENT DISS</v>
          </cell>
          <cell r="H2843">
            <v>1</v>
          </cell>
          <cell r="I2843" t="str">
            <v>SRI YOGE GOWDA</v>
          </cell>
          <cell r="J2843" t="str">
            <v>KALE GOWDA,CHANNAPATTANA  HASSAN</v>
          </cell>
          <cell r="K2843" t="str">
            <v>CHANNAPATTANA</v>
          </cell>
          <cell r="L2843">
            <v>1</v>
          </cell>
        </row>
        <row r="2844">
          <cell r="E2844" t="str">
            <v>GCTP170</v>
          </cell>
          <cell r="F2844" t="str">
            <v>LT7(A) - Temporary Supply (28 days &amp; above renewal)</v>
          </cell>
          <cell r="G2844" t="str">
            <v>PERMANENT DISS</v>
          </cell>
          <cell r="H2844">
            <v>3</v>
          </cell>
          <cell r="I2844" t="str">
            <v>DR NIRANJAN MURTHY</v>
          </cell>
          <cell r="J2844" t="str">
            <v>DR.RATHNA,H.N PURA ROAD   KIADB HASSAN</v>
          </cell>
          <cell r="K2844" t="str">
            <v>KIADB</v>
          </cell>
          <cell r="L2844">
            <v>1</v>
          </cell>
        </row>
        <row r="2845">
          <cell r="E2845" t="str">
            <v>DMTP08</v>
          </cell>
          <cell r="F2845" t="str">
            <v>LT7(A) - Temporary Supply (28 days &amp; above renewal)</v>
          </cell>
          <cell r="G2845" t="str">
            <v>PERMANENT DISS</v>
          </cell>
          <cell r="H2845">
            <v>13</v>
          </cell>
          <cell r="I2845" t="str">
            <v>P DASHARATHA RAMA REDDY</v>
          </cell>
          <cell r="J2845" t="str">
            <v>P DASHARATHA RAMA REDDY,DEVARAYAPATTANA  HASSAN</v>
          </cell>
          <cell r="K2845" t="str">
            <v>DEVRAYA PATTNA DPL</v>
          </cell>
          <cell r="L2845">
            <v>1</v>
          </cell>
        </row>
        <row r="2846">
          <cell r="E2846" t="str">
            <v>GCTP307</v>
          </cell>
          <cell r="F2846" t="str">
            <v>LT7(A) - Temporary Supply (28 days &amp; above renewal)</v>
          </cell>
          <cell r="G2846" t="str">
            <v>PERMANENT DISS</v>
          </cell>
          <cell r="H2846">
            <v>3</v>
          </cell>
          <cell r="I2846" t="str">
            <v>G R RAGAVENDRA</v>
          </cell>
          <cell r="J2846" t="str">
            <v>SHRUTHI RESIDENCE,KIADB H N PURA ROAD   HASSAN</v>
          </cell>
          <cell r="K2846" t="str">
            <v>DHANANAYAKANAHALLY</v>
          </cell>
          <cell r="L2846">
            <v>2</v>
          </cell>
        </row>
        <row r="2847">
          <cell r="E2847" t="str">
            <v>GCTP303</v>
          </cell>
          <cell r="F2847" t="str">
            <v>LT7(A) - Temporary Supply (28 days &amp; above renewal)</v>
          </cell>
          <cell r="G2847" t="str">
            <v>PERMANENT DISS</v>
          </cell>
          <cell r="H2847">
            <v>3</v>
          </cell>
          <cell r="I2847" t="str">
            <v>PUTTACHAR</v>
          </cell>
          <cell r="J2847" t="str">
            <v>SANNAPPA,CHANNAPATTANA  HASSAN</v>
          </cell>
          <cell r="K2847" t="str">
            <v>CHANNAPATTANA</v>
          </cell>
          <cell r="L2847">
            <v>1</v>
          </cell>
        </row>
        <row r="2848">
          <cell r="E2848" t="str">
            <v>GCTP324</v>
          </cell>
          <cell r="F2848" t="str">
            <v>LT7(A) - Temporary Supply (28 days &amp; above renewal)</v>
          </cell>
          <cell r="G2848" t="str">
            <v>PERMANENT DISS</v>
          </cell>
          <cell r="H2848">
            <v>3</v>
          </cell>
          <cell r="I2848" t="str">
            <v>DRUVAKUMAR</v>
          </cell>
          <cell r="J2848" t="str">
            <v>S/O KEMPEGOWDA,K HOSAKOPPALU  HASSAN</v>
          </cell>
          <cell r="K2848" t="str">
            <v>K HOSA KOPPALU BHKL</v>
          </cell>
          <cell r="L2848">
            <v>1</v>
          </cell>
        </row>
        <row r="2849">
          <cell r="E2849" t="str">
            <v>GCTP238</v>
          </cell>
          <cell r="F2849" t="str">
            <v>LT7(A) - Temporary Supply (28 days &amp; above renewal)</v>
          </cell>
          <cell r="G2849" t="str">
            <v>PERMANENT DISS</v>
          </cell>
          <cell r="H2849">
            <v>3</v>
          </cell>
          <cell r="I2849" t="str">
            <v>C  R SRINIVASA</v>
          </cell>
          <cell r="J2849" t="str">
            <v>S/O RAMEGOWDA,DEVAMMA BADAVANE  CHANNAPATNA  HASSAN</v>
          </cell>
          <cell r="K2849" t="str">
            <v>CHANNAPATTANA</v>
          </cell>
          <cell r="L2849">
            <v>1</v>
          </cell>
        </row>
        <row r="2850">
          <cell r="E2850" t="str">
            <v>GCTP243</v>
          </cell>
          <cell r="F2850" t="str">
            <v>LT7(A) - Temporary Supply (28 days &amp; above renewal)</v>
          </cell>
          <cell r="G2850" t="str">
            <v>PERMANENT DISS</v>
          </cell>
          <cell r="H2850">
            <v>1</v>
          </cell>
          <cell r="I2850" t="str">
            <v>KRISHNEGOWDA</v>
          </cell>
          <cell r="J2850" t="str">
            <v>S/O DEVEGOWDA,BOMMANAYAKAHALLI  H N PURA ROAD   HASSAN</v>
          </cell>
          <cell r="K2850" t="str">
            <v>BOMMANAYAKANA HALLI BHKL</v>
          </cell>
          <cell r="L2850">
            <v>3</v>
          </cell>
        </row>
        <row r="2851">
          <cell r="E2851" t="str">
            <v>GCTP241</v>
          </cell>
          <cell r="F2851" t="str">
            <v>LT7(A) - Temporary Supply (28 days &amp; above renewal)</v>
          </cell>
          <cell r="G2851" t="str">
            <v>PERMANENT DISS</v>
          </cell>
          <cell r="H2851">
            <v>3</v>
          </cell>
          <cell r="I2851" t="str">
            <v>R J NEELAMANI</v>
          </cell>
          <cell r="J2851" t="str">
            <v>W/O PRAKASHA,CHANNAPATTANA  HASSAN</v>
          </cell>
          <cell r="K2851" t="str">
            <v>CHANNAPATTANA</v>
          </cell>
          <cell r="L2851">
            <v>1</v>
          </cell>
        </row>
        <row r="2852">
          <cell r="E2852" t="str">
            <v>KNTP18</v>
          </cell>
          <cell r="F2852" t="str">
            <v>LT7(A) - Temporary Supply (28 days &amp; above renewal)</v>
          </cell>
          <cell r="G2852" t="str">
            <v>PERMANENT DISS</v>
          </cell>
          <cell r="H2852">
            <v>13</v>
          </cell>
          <cell r="I2852" t="str">
            <v>H ANNAPPA SHETTY</v>
          </cell>
          <cell r="J2852" t="str">
            <v>H G HANUMANTHAIAH,KANDLI  HASSAN</v>
          </cell>
          <cell r="K2852" t="str">
            <v>KANDALI KNL</v>
          </cell>
          <cell r="L2852">
            <v>5</v>
          </cell>
        </row>
        <row r="2853">
          <cell r="E2853" t="str">
            <v>GCTP270</v>
          </cell>
          <cell r="F2853" t="str">
            <v>LT7(A) - Temporary Supply (28 days &amp; above renewal)</v>
          </cell>
          <cell r="G2853" t="str">
            <v>PERMANENT DISS</v>
          </cell>
          <cell r="H2853">
            <v>3</v>
          </cell>
          <cell r="I2853" t="str">
            <v>S K YOGESH</v>
          </cell>
          <cell r="J2853" t="str">
            <v>KRISHNE GOWDA,BOMMANAYAKA HALLY   HASSAN</v>
          </cell>
          <cell r="K2853" t="str">
            <v>BOMMANAYAKANA HALLI BHKL</v>
          </cell>
          <cell r="L2853">
            <v>1</v>
          </cell>
        </row>
        <row r="2854">
          <cell r="E2854" t="str">
            <v>GCTP271</v>
          </cell>
          <cell r="F2854" t="str">
            <v>LT7(A) - Temporary Supply (28 days &amp; above renewal)</v>
          </cell>
          <cell r="G2854" t="str">
            <v>PERMANENT DISS</v>
          </cell>
          <cell r="H2854">
            <v>3</v>
          </cell>
          <cell r="I2854" t="str">
            <v>B S NAGARAJ</v>
          </cell>
          <cell r="J2854" t="str">
            <v>SEETARAMA BHAT,BOMMANAYAKA HALLY  CHANNAPATTANA  HASSAN</v>
          </cell>
          <cell r="K2854" t="str">
            <v>BOMMANAYAKANA HALLI BHKL</v>
          </cell>
          <cell r="L2854">
            <v>1</v>
          </cell>
        </row>
        <row r="2855">
          <cell r="E2855" t="str">
            <v>GCTP327</v>
          </cell>
          <cell r="F2855" t="str">
            <v>LT7(A) - Temporary Supply (28 days &amp; above renewal)</v>
          </cell>
          <cell r="G2855" t="str">
            <v>PERMANENT DISS</v>
          </cell>
          <cell r="H2855">
            <v>3</v>
          </cell>
          <cell r="I2855" t="str">
            <v>N T MANJE GOWDA</v>
          </cell>
          <cell r="J2855" t="str">
            <v>S/O THIMME GOWDA,K HOSA KOPPALU  HASSAN</v>
          </cell>
          <cell r="K2855" t="str">
            <v>K HOSA KOPPALU BHKL</v>
          </cell>
          <cell r="L2855">
            <v>1</v>
          </cell>
        </row>
        <row r="2856">
          <cell r="E2856" t="str">
            <v>GCTP258</v>
          </cell>
          <cell r="F2856" t="str">
            <v>LT7(A) - Temporary Supply (28 days &amp; above renewal)</v>
          </cell>
          <cell r="G2856" t="str">
            <v>PERMANENT DISS</v>
          </cell>
          <cell r="H2856">
            <v>3</v>
          </cell>
          <cell r="I2856" t="str">
            <v>GTL INFRASTRUCTURE</v>
          </cell>
          <cell r="J2856" t="str">
            <v>CHANNAPATTANA,BOMMANAYAKANA HALLY  HASSAN</v>
          </cell>
          <cell r="K2856" t="str">
            <v>BOMMANAYAKANA HALLI BHKL</v>
          </cell>
          <cell r="L2856">
            <v>6</v>
          </cell>
        </row>
        <row r="2857">
          <cell r="E2857" t="str">
            <v>GCTP331</v>
          </cell>
          <cell r="F2857" t="str">
            <v>LT7(A) - Temporary Supply (28 days &amp; above renewal)</v>
          </cell>
          <cell r="G2857" t="str">
            <v>PERMANENT DISS</v>
          </cell>
          <cell r="H2857">
            <v>3</v>
          </cell>
          <cell r="I2857" t="str">
            <v>C R MANJEGOWDA</v>
          </cell>
          <cell r="J2857" t="str">
            <v>S/O C.R. RANGAIAH,CHANNAPATNA  HASSAN</v>
          </cell>
          <cell r="K2857" t="str">
            <v>CHANNAPATTANA</v>
          </cell>
          <cell r="L2857">
            <v>1</v>
          </cell>
        </row>
        <row r="2858">
          <cell r="E2858" t="str">
            <v>GCTP332</v>
          </cell>
          <cell r="F2858" t="str">
            <v>LT7(A) - Temporary Supply (28 days &amp; above renewal)</v>
          </cell>
          <cell r="G2858" t="str">
            <v>PERMANENT DISS</v>
          </cell>
          <cell r="H2858">
            <v>3</v>
          </cell>
          <cell r="I2858" t="str">
            <v>A R NATARAJ</v>
          </cell>
          <cell r="J2858" t="str">
            <v>S/O A.C.RAMEGOWDA,BOMMANAYAKANAHALLY  HASSAN</v>
          </cell>
          <cell r="K2858" t="str">
            <v>BOMMANAYAKANA HALLI BHKL</v>
          </cell>
          <cell r="L2858">
            <v>1</v>
          </cell>
        </row>
        <row r="2859">
          <cell r="E2859" t="str">
            <v>GCTP272</v>
          </cell>
          <cell r="F2859" t="str">
            <v>LT7(A) - Temporary Supply (28 days &amp; above renewal)</v>
          </cell>
          <cell r="G2859" t="str">
            <v>PERMANENT DISS</v>
          </cell>
          <cell r="H2859">
            <v>1</v>
          </cell>
          <cell r="I2859" t="str">
            <v>H Y NAYANA</v>
          </cell>
          <cell r="J2859" t="str">
            <v>W/O RAVI,KIADB   H N PURA ROAD  HASSAN</v>
          </cell>
          <cell r="K2859" t="str">
            <v>KIADB</v>
          </cell>
          <cell r="L2859">
            <v>1</v>
          </cell>
        </row>
        <row r="2860">
          <cell r="E2860" t="str">
            <v>HNTP09</v>
          </cell>
          <cell r="F2860" t="str">
            <v>LT7(A) - Temporary Supply (28 days &amp; above renewal)</v>
          </cell>
          <cell r="G2860" t="str">
            <v>PERMANENT DISS</v>
          </cell>
          <cell r="H2860">
            <v>13</v>
          </cell>
          <cell r="I2860" t="str">
            <v>HEAD MASTER</v>
          </cell>
          <cell r="J2860" t="str">
            <v>GNANA JOTHI SCHOOL,HANUMANTAPURA</v>
          </cell>
          <cell r="K2860" t="str">
            <v>HANUMANTHA PURA HNL</v>
          </cell>
          <cell r="L2860">
            <v>1</v>
          </cell>
        </row>
        <row r="2861">
          <cell r="E2861" t="str">
            <v>GCTP290</v>
          </cell>
          <cell r="F2861" t="str">
            <v>LT7(A) - Temporary Supply (28 days &amp; above renewal)</v>
          </cell>
          <cell r="G2861" t="str">
            <v>PERMANENT DISS</v>
          </cell>
          <cell r="H2861">
            <v>3</v>
          </cell>
          <cell r="I2861" t="str">
            <v>ZOOM MINARAL DEVELOPMENT</v>
          </cell>
          <cell r="J2861" t="str">
            <v>LTD KIADB,INDASTRIAL AREA  HASSA</v>
          </cell>
          <cell r="K2861" t="str">
            <v>KIADB</v>
          </cell>
          <cell r="L2861">
            <v>5</v>
          </cell>
        </row>
        <row r="2862">
          <cell r="E2862" t="str">
            <v>DMTP11</v>
          </cell>
          <cell r="F2862" t="str">
            <v>LT7(A) - Temporary Supply (28 days &amp; above renewal)</v>
          </cell>
          <cell r="G2862" t="str">
            <v>PERMANENT DISS</v>
          </cell>
          <cell r="H2862">
            <v>8</v>
          </cell>
          <cell r="I2862" t="str">
            <v>PUSHPA LATHA</v>
          </cell>
          <cell r="J2862" t="str">
            <v>W/O KRISHNEGOWDA,CHIKKAMANDIGANAHALLY  HASSAN</v>
          </cell>
          <cell r="K2862" t="str">
            <v>CHIKKAMANDIGANAHALLY</v>
          </cell>
          <cell r="L2862">
            <v>1</v>
          </cell>
        </row>
        <row r="2863">
          <cell r="E2863" t="str">
            <v>KNTP21</v>
          </cell>
          <cell r="F2863" t="str">
            <v>LT7(A) - Temporary Supply (28 days &amp; above renewal)</v>
          </cell>
          <cell r="G2863" t="str">
            <v>PERMANENT DISS</v>
          </cell>
          <cell r="H2863">
            <v>13</v>
          </cell>
          <cell r="I2863" t="str">
            <v>SAPNA G</v>
          </cell>
          <cell r="J2863" t="str">
            <v>W/O UMESHA,THIMMANAHALLY  HASSAN</v>
          </cell>
          <cell r="K2863" t="str">
            <v>HOLETIMMANNAHALLI</v>
          </cell>
          <cell r="L2863">
            <v>1</v>
          </cell>
        </row>
        <row r="2864">
          <cell r="E2864" t="str">
            <v>GCTP293</v>
          </cell>
          <cell r="F2864" t="str">
            <v>LT7(A) - Temporary Supply (28 days &amp; above renewal)</v>
          </cell>
          <cell r="G2864" t="str">
            <v>PERMANENT DISS</v>
          </cell>
          <cell r="H2864">
            <v>3</v>
          </cell>
          <cell r="I2864" t="str">
            <v>MANJULA</v>
          </cell>
          <cell r="J2864" t="str">
            <v>W/O NAGESH,HANUMANTH PURA  HASSAN</v>
          </cell>
          <cell r="K2864" t="str">
            <v>HANUMANTHA PURA HNL</v>
          </cell>
          <cell r="L2864">
            <v>1</v>
          </cell>
        </row>
        <row r="2865">
          <cell r="E2865" t="str">
            <v>GCTP160</v>
          </cell>
          <cell r="F2865" t="str">
            <v>LT7(A) - Temporary Supply (28 days &amp; above renewal)</v>
          </cell>
          <cell r="G2865" t="str">
            <v>PERMANENT DISS</v>
          </cell>
          <cell r="H2865">
            <v>3</v>
          </cell>
          <cell r="I2865" t="str">
            <v>M/S RELIENCE COMMINICATION</v>
          </cell>
          <cell r="J2865" t="str">
            <v>BOMMANAYAKANAHALLI,BOMMANAYAKANAHALLIHASSAN</v>
          </cell>
          <cell r="K2865" t="str">
            <v>AREKAL HOSA HALLI AKHL</v>
          </cell>
          <cell r="L2865">
            <v>4</v>
          </cell>
        </row>
        <row r="2866">
          <cell r="E2866" t="str">
            <v>GCTP427</v>
          </cell>
          <cell r="F2866" t="str">
            <v>LT7(A) - Temporary Supply (28 days &amp; above renewal)</v>
          </cell>
          <cell r="G2866" t="str">
            <v>PERMANENT DISS</v>
          </cell>
          <cell r="H2866">
            <v>1</v>
          </cell>
          <cell r="I2866" t="str">
            <v>JAYAMMA</v>
          </cell>
          <cell r="J2866" t="str">
            <v>W/O APPAJIGOWDA,CHANNAPATTANA  HASSAN</v>
          </cell>
          <cell r="K2866" t="str">
            <v>CHANNAPATTANA</v>
          </cell>
          <cell r="L2866">
            <v>1</v>
          </cell>
        </row>
        <row r="2867">
          <cell r="E2867" t="str">
            <v>HNTP13</v>
          </cell>
          <cell r="F2867" t="str">
            <v>LT7(A) - Temporary Supply (28 days &amp; above renewal)</v>
          </cell>
          <cell r="G2867" t="str">
            <v>PERMANENT DISS</v>
          </cell>
          <cell r="H2867">
            <v>8</v>
          </cell>
          <cell r="I2867" t="str">
            <v>H K ANJE GOWDA</v>
          </cell>
          <cell r="J2867" t="str">
            <v>S/O KENGE GOWDA,HANUMANTH PURA HNL</v>
          </cell>
          <cell r="K2867" t="str">
            <v>KABBINA HALLI</v>
          </cell>
          <cell r="L2867">
            <v>1</v>
          </cell>
        </row>
        <row r="2868">
          <cell r="E2868" t="str">
            <v>GCTP406</v>
          </cell>
          <cell r="F2868" t="str">
            <v>LT7(A) - Temporary Supply (28 days &amp; above renewal)</v>
          </cell>
          <cell r="G2868" t="str">
            <v>PERMANENT DISS</v>
          </cell>
          <cell r="H2868">
            <v>8</v>
          </cell>
          <cell r="I2868" t="str">
            <v>NANDANKUMAR</v>
          </cell>
          <cell r="J2868" t="str">
            <v>S/OC A  GOWDAYYA,CHANNAPATANA  HASSAN</v>
          </cell>
          <cell r="K2868" t="str">
            <v>CHANNAPATTANA</v>
          </cell>
          <cell r="L2868">
            <v>1</v>
          </cell>
        </row>
        <row r="2869">
          <cell r="E2869" t="str">
            <v>DMTP20</v>
          </cell>
          <cell r="F2869" t="str">
            <v>LT7(A) - Temporary Supply (28 days &amp; above renewal)</v>
          </cell>
          <cell r="G2869" t="str">
            <v>PERMANENT DISS</v>
          </cell>
          <cell r="H2869">
            <v>13</v>
          </cell>
          <cell r="I2869" t="str">
            <v>DYAVE GOWDA</v>
          </cell>
          <cell r="J2869" t="str">
            <v>LAKKE GOWDA,DEVARAYAPATTANA KANDLI</v>
          </cell>
          <cell r="K2869" t="str">
            <v>DEVRAYA PATTNA DPL</v>
          </cell>
          <cell r="L2869">
            <v>1</v>
          </cell>
        </row>
        <row r="2870">
          <cell r="E2870" t="str">
            <v>KNTP24</v>
          </cell>
          <cell r="F2870" t="str">
            <v>LT7(A) - Temporary Supply (28 days &amp; above renewal)</v>
          </cell>
          <cell r="G2870" t="str">
            <v>PERMANENT DISS</v>
          </cell>
          <cell r="H2870">
            <v>13</v>
          </cell>
          <cell r="I2870" t="str">
            <v>R S V CONSTRUCTION PVT LMT</v>
          </cell>
          <cell r="J2870" t="str">
            <v>DEVARAYAPATTANA,MANGLORE ROAD   HASSAN</v>
          </cell>
          <cell r="K2870" t="str">
            <v>DEVRAYA PATTNA DPL</v>
          </cell>
          <cell r="L2870">
            <v>1</v>
          </cell>
        </row>
        <row r="2871">
          <cell r="E2871" t="str">
            <v>HNTP14</v>
          </cell>
          <cell r="F2871" t="str">
            <v>LT7(A) - Temporary Supply (28 days &amp; above renewal)</v>
          </cell>
          <cell r="G2871" t="str">
            <v>PERMANENT DISS</v>
          </cell>
          <cell r="H2871">
            <v>13</v>
          </cell>
          <cell r="I2871" t="str">
            <v>M/S VIOMNETWORKS LTD</v>
          </cell>
          <cell r="J2871" t="str">
            <v>HNUMANTHA PURA VILLAGAE,HANUMANTH PURA HNL</v>
          </cell>
          <cell r="K2871" t="str">
            <v>HANUMANTHA PURA HNL</v>
          </cell>
          <cell r="L2871">
            <v>2</v>
          </cell>
        </row>
        <row r="2872">
          <cell r="E2872" t="str">
            <v>HNTP15</v>
          </cell>
          <cell r="F2872" t="str">
            <v>LT7(A) - Temporary Supply (28 days &amp; above renewal)</v>
          </cell>
          <cell r="G2872" t="str">
            <v>PERMANENT DISS</v>
          </cell>
          <cell r="H2872">
            <v>13</v>
          </cell>
          <cell r="I2872" t="str">
            <v>P N HARISHA</v>
          </cell>
          <cell r="J2872" t="str">
            <v>S/O NANJE GOWDA,KABBANA HALLI</v>
          </cell>
          <cell r="K2872" t="str">
            <v>KABBINA HALLI</v>
          </cell>
          <cell r="L2872">
            <v>1</v>
          </cell>
        </row>
        <row r="2873">
          <cell r="E2873" t="str">
            <v>GCTP505</v>
          </cell>
          <cell r="F2873" t="str">
            <v>LT7(A) - Temporary Supply (28 days &amp; above renewal)</v>
          </cell>
          <cell r="G2873" t="str">
            <v>PERMANENT DISS</v>
          </cell>
          <cell r="H2873">
            <v>8</v>
          </cell>
          <cell r="I2873" t="str">
            <v>H R RENUKA</v>
          </cell>
          <cell r="J2873" t="str">
            <v>W/O C K PUTTASWAMY GOWDA,CHANNAPATTANA L</v>
          </cell>
          <cell r="K2873" t="str">
            <v>CHANNAPATTANA</v>
          </cell>
          <cell r="L2873">
            <v>1</v>
          </cell>
        </row>
        <row r="2874">
          <cell r="E2874" t="str">
            <v>GCTP154</v>
          </cell>
          <cell r="F2874" t="str">
            <v>LT7(A) - Temporary Supply (28 days &amp; above renewal)</v>
          </cell>
          <cell r="G2874" t="str">
            <v>PERMANENT DISS</v>
          </cell>
          <cell r="H2874">
            <v>3</v>
          </cell>
          <cell r="I2874" t="str">
            <v>M/S PRAJATH</v>
          </cell>
          <cell r="J2874" t="str">
            <v>M/S PRAJATH,RUBBER INDUSTRIESPLOT NO 436 KIADB HN PURA ROADHASSAN</v>
          </cell>
          <cell r="K2874" t="str">
            <v>KIADB</v>
          </cell>
          <cell r="L2874">
            <v>1</v>
          </cell>
        </row>
        <row r="2875">
          <cell r="E2875" t="str">
            <v>GCTP397</v>
          </cell>
          <cell r="F2875" t="str">
            <v>LT7(A) - Temporary Supply (28 days &amp; above renewal)</v>
          </cell>
          <cell r="G2875" t="str">
            <v>PERMANENT DISS</v>
          </cell>
          <cell r="H2875">
            <v>8</v>
          </cell>
          <cell r="I2875" t="str">
            <v>RAMESH</v>
          </cell>
          <cell r="J2875" t="str">
            <v>S/O APPANNAGOWDA,SAKLAPURA  HASSAN</v>
          </cell>
          <cell r="K2875" t="str">
            <v>SANKALAPURA SANL</v>
          </cell>
          <cell r="L2875">
            <v>1</v>
          </cell>
        </row>
        <row r="2876">
          <cell r="E2876" t="str">
            <v>GCTP162</v>
          </cell>
          <cell r="F2876" t="str">
            <v>LT7(A) - Temporary Supply (28 days &amp; above renewal)</v>
          </cell>
          <cell r="G2876" t="str">
            <v>PERMANENT DISS</v>
          </cell>
          <cell r="H2876">
            <v>3</v>
          </cell>
          <cell r="I2876" t="str">
            <v>MALLAIAH</v>
          </cell>
          <cell r="J2876" t="str">
            <v>S/O MALLESH,BOMMANAYAKANAHALLICHANNAPATNAHASSAN</v>
          </cell>
          <cell r="K2876" t="str">
            <v>BOMMANAYAKANA HALLI BHKL</v>
          </cell>
          <cell r="L2876">
            <v>1</v>
          </cell>
        </row>
        <row r="2877">
          <cell r="E2877" t="str">
            <v>KKGTP18</v>
          </cell>
          <cell r="F2877" t="str">
            <v>LT7(A) - Temporary Supply (28 days &amp; above renewal)</v>
          </cell>
          <cell r="G2877" t="str">
            <v>PERMANENT DISS</v>
          </cell>
          <cell r="H2877">
            <v>8</v>
          </cell>
          <cell r="I2877" t="str">
            <v>DHANPALSHETTY</v>
          </cell>
          <cell r="J2877" t="str">
            <v>RANGA SHETY,BEST COFFEC CVRING</v>
          </cell>
          <cell r="K2877" t="str">
            <v>KOKKANNA GHATTA</v>
          </cell>
          <cell r="L2877">
            <v>1</v>
          </cell>
        </row>
        <row r="2878">
          <cell r="E2878" t="str">
            <v>GCTP359</v>
          </cell>
          <cell r="F2878" t="str">
            <v>LT7(A) - Temporary Supply (28 days &amp; above renewal)</v>
          </cell>
          <cell r="G2878" t="str">
            <v>PERMANENT DISS</v>
          </cell>
          <cell r="H2878">
            <v>3</v>
          </cell>
          <cell r="I2878" t="str">
            <v>V SURESHA</v>
          </cell>
          <cell r="J2878" t="str">
            <v>S/O VENKATESHA,DEVAMMA BADAVANE  HASSAN</v>
          </cell>
          <cell r="K2878" t="str">
            <v>CHANNAPATTANA</v>
          </cell>
          <cell r="L2878">
            <v>1</v>
          </cell>
        </row>
        <row r="2879">
          <cell r="E2879" t="str">
            <v>GCTP358</v>
          </cell>
          <cell r="F2879" t="str">
            <v>LT7(A) - Temporary Supply (28 days &amp; above renewal)</v>
          </cell>
          <cell r="G2879" t="str">
            <v>PERMANENT DISS</v>
          </cell>
          <cell r="H2879">
            <v>3</v>
          </cell>
          <cell r="I2879" t="str">
            <v>K L HEMALATHA</v>
          </cell>
          <cell r="J2879" t="str">
            <v>W/O PARAMESHA,BOMMANAYAKANAHALLI  HASSAN</v>
          </cell>
          <cell r="K2879" t="str">
            <v>BOMMANAYAKANA HALLI BHKL</v>
          </cell>
          <cell r="L2879">
            <v>1</v>
          </cell>
        </row>
        <row r="2880">
          <cell r="E2880" t="str">
            <v>GCTP357</v>
          </cell>
          <cell r="F2880" t="str">
            <v>LT7(A) - Temporary Supply (28 days &amp; above renewal)</v>
          </cell>
          <cell r="G2880" t="str">
            <v>PERMANENT DISS</v>
          </cell>
          <cell r="H2880">
            <v>3</v>
          </cell>
          <cell r="I2880" t="str">
            <v>KRISHNE GOWDA</v>
          </cell>
          <cell r="J2880" t="str">
            <v>S/O NINGE GOWDA,CHANNAPATTANA  HASSAN</v>
          </cell>
          <cell r="K2880" t="str">
            <v>CHANNAPATTANA</v>
          </cell>
          <cell r="L2880">
            <v>1</v>
          </cell>
        </row>
        <row r="2881">
          <cell r="E2881" t="str">
            <v>GCTP41</v>
          </cell>
          <cell r="F2881" t="str">
            <v>LT7(A) - Temporary Supply (28 days &amp; above renewal)</v>
          </cell>
          <cell r="G2881" t="str">
            <v>PERMANENT DISS</v>
          </cell>
          <cell r="H2881">
            <v>25</v>
          </cell>
          <cell r="I2881" t="str">
            <v>P RAMAREDDY</v>
          </cell>
          <cell r="J2881" t="str">
            <v>S/O VENKATASUBBANNA,M HOSAKOPPALU</v>
          </cell>
          <cell r="K2881" t="str">
            <v>M HOSA KOPPALU BHKL</v>
          </cell>
          <cell r="L2881">
            <v>1</v>
          </cell>
        </row>
        <row r="2882">
          <cell r="E2882" t="str">
            <v>MHTP17</v>
          </cell>
          <cell r="F2882" t="str">
            <v>LT7(A) - Temporary Supply (28 days &amp; above renewal)</v>
          </cell>
          <cell r="G2882" t="str">
            <v>PERMANENT DISS</v>
          </cell>
          <cell r="H2882">
            <v>13</v>
          </cell>
          <cell r="I2882" t="str">
            <v>K BABURAJ</v>
          </cell>
          <cell r="J2882" t="str">
            <v>CONSTRECTION OF,PU COLLEGE BUILDING MOSALEHOSAHALLY HASSAN</v>
          </cell>
          <cell r="K2882" t="str">
            <v>M.H.HALLY</v>
          </cell>
          <cell r="L2882">
            <v>3</v>
          </cell>
        </row>
        <row r="2883">
          <cell r="E2883" t="str">
            <v>MA</v>
          </cell>
          <cell r="F2883" t="str">
            <v>LT7(A) - Temporary Supply (28 days &amp; above renewal)</v>
          </cell>
          <cell r="G2883" t="str">
            <v>PERMANENT DISS</v>
          </cell>
          <cell r="H2883">
            <v>13</v>
          </cell>
          <cell r="I2883" t="str">
            <v>MAYNSER AHAMMED</v>
          </cell>
          <cell r="J2883" t="str">
            <v>0,0</v>
          </cell>
          <cell r="K2883" t="str">
            <v>INDUSTRIAL</v>
          </cell>
          <cell r="L2883">
            <v>1</v>
          </cell>
        </row>
        <row r="2884">
          <cell r="E2884" t="str">
            <v>HNTP121</v>
          </cell>
          <cell r="F2884" t="str">
            <v>LT7(A) - Temporary Supply (28 days &amp; above renewal)</v>
          </cell>
          <cell r="G2884" t="str">
            <v>PERMANENT DISS</v>
          </cell>
          <cell r="H2884">
            <v>8</v>
          </cell>
          <cell r="I2884" t="str">
            <v>C R RAMALINGEGOWDA</v>
          </cell>
          <cell r="J2884" t="str">
            <v>C R RAMALINGEGOWDA,HANUMANTHAPURA</v>
          </cell>
          <cell r="K2884" t="str">
            <v>HANUMANTHA PURA HNL</v>
          </cell>
          <cell r="L2884">
            <v>1</v>
          </cell>
        </row>
        <row r="2885">
          <cell r="E2885" t="str">
            <v>GCTP532</v>
          </cell>
          <cell r="F2885" t="str">
            <v>LT7(A) - Temporary Supply (28 days &amp; above renewal)</v>
          </cell>
          <cell r="G2885" t="str">
            <v>PERMANENT DISS</v>
          </cell>
          <cell r="H2885">
            <v>8</v>
          </cell>
          <cell r="I2885" t="str">
            <v>PUTTALAKSHMI</v>
          </cell>
          <cell r="J2885" t="str">
            <v>W/O S K RAMEGOWDA,HANUMANTHAPURA</v>
          </cell>
          <cell r="K2885" t="str">
            <v>K HOSA KOPPALU BHKL</v>
          </cell>
          <cell r="L2885">
            <v>1</v>
          </cell>
        </row>
        <row r="2886">
          <cell r="E2886" t="str">
            <v>KKGTP22</v>
          </cell>
          <cell r="F2886" t="str">
            <v>LT7(A) - Temporary Supply (28 days &amp; above renewal)</v>
          </cell>
          <cell r="G2886" t="str">
            <v>PERMANENT DISS</v>
          </cell>
          <cell r="H2886">
            <v>17</v>
          </cell>
          <cell r="I2886" t="str">
            <v>P ANAND</v>
          </cell>
          <cell r="J2886" t="str">
            <v>S/O LAKASHMEGOWDA KOKKANAGATTA,KIADB CHANNAPATANA</v>
          </cell>
          <cell r="K2886" t="str">
            <v>KOKKANNA GHATTA</v>
          </cell>
          <cell r="L2886">
            <v>1</v>
          </cell>
        </row>
        <row r="2887">
          <cell r="E2887" t="str">
            <v>DMTP22</v>
          </cell>
          <cell r="F2887" t="str">
            <v>LT7(A) - Temporary Supply (28 days &amp; above renewal)</v>
          </cell>
          <cell r="G2887" t="str">
            <v>PERMANENT DISS</v>
          </cell>
          <cell r="H2887">
            <v>10</v>
          </cell>
          <cell r="I2887" t="str">
            <v>D C GIRISH S/O CHANNAPPAGOWDA</v>
          </cell>
          <cell r="J2887" t="str">
            <v>BYPASS ROAD D M HALLY,KIADB CHANNAPATANA</v>
          </cell>
          <cell r="K2887" t="str">
            <v>DODDAMANDIGANAHALLI L</v>
          </cell>
          <cell r="L2887">
            <v>5</v>
          </cell>
        </row>
        <row r="2888">
          <cell r="E2888" t="str">
            <v>GRTP29</v>
          </cell>
          <cell r="F2888" t="str">
            <v>LT7(A) - Temporary Supply (28 days &amp; above renewal)</v>
          </cell>
          <cell r="G2888" t="str">
            <v>PERMANENT DISS</v>
          </cell>
          <cell r="H2888">
            <v>13</v>
          </cell>
          <cell r="I2888" t="str">
            <v>MANUJULA</v>
          </cell>
          <cell r="J2888" t="str">
            <v>W/O VENKATESH,GORUR</v>
          </cell>
          <cell r="K2888" t="str">
            <v>GORUR</v>
          </cell>
          <cell r="L2888">
            <v>1</v>
          </cell>
        </row>
        <row r="2889">
          <cell r="E2889" t="str">
            <v>GCTP517</v>
          </cell>
          <cell r="F2889" t="str">
            <v>LT7(A) - Temporary Supply (28 days &amp; above renewal)</v>
          </cell>
          <cell r="G2889" t="str">
            <v>PERMANENT DISS</v>
          </cell>
          <cell r="H2889">
            <v>8</v>
          </cell>
          <cell r="I2889" t="str">
            <v>MAMATHA</v>
          </cell>
          <cell r="J2889" t="str">
            <v>W/O SATHISH,KIADB CHANNAPATANA</v>
          </cell>
          <cell r="K2889" t="str">
            <v>KIADB</v>
          </cell>
          <cell r="L2889">
            <v>3</v>
          </cell>
        </row>
        <row r="2890">
          <cell r="E2890" t="str">
            <v>GCTP551</v>
          </cell>
          <cell r="F2890" t="str">
            <v>LT7(A) - Temporary Supply (28 days &amp; above renewal)</v>
          </cell>
          <cell r="G2890" t="str">
            <v>PERMANENT DISS</v>
          </cell>
          <cell r="H2890">
            <v>8</v>
          </cell>
          <cell r="I2890" t="str">
            <v>RAMAKRIHANA S/O RANGAIAH CHANNAPATANA</v>
          </cell>
          <cell r="J2890" t="str">
            <v>RAMAKRIHANA S/O RANGAIAH CHANNAPATANA,CHANNAPATANA</v>
          </cell>
          <cell r="K2890" t="str">
            <v>CHANNAPATTANA</v>
          </cell>
          <cell r="L2890">
            <v>1</v>
          </cell>
        </row>
        <row r="2891">
          <cell r="E2891" t="str">
            <v>GCTP555</v>
          </cell>
          <cell r="F2891" t="str">
            <v>LT7(A) - Temporary Supply (28 days &amp; above renewal)</v>
          </cell>
          <cell r="G2891" t="str">
            <v>PERMANENT DISS</v>
          </cell>
          <cell r="H2891">
            <v>4</v>
          </cell>
          <cell r="I2891" t="str">
            <v>C K KUMAR  S/O  C M KENCHEGOWDA</v>
          </cell>
          <cell r="J2891" t="str">
            <v>C K KUMAR  S/O  C M KENCHEGOWDA,CHANNAPATANA</v>
          </cell>
          <cell r="K2891" t="str">
            <v>BOMMANAYAKANA HALLI BHKL</v>
          </cell>
          <cell r="L2891">
            <v>1</v>
          </cell>
        </row>
        <row r="2892">
          <cell r="E2892" t="str">
            <v>GCTP552</v>
          </cell>
          <cell r="F2892" t="str">
            <v>LT7(A) - Temporary Supply (28 days &amp; above renewal)</v>
          </cell>
          <cell r="G2892" t="str">
            <v>PERMANENT DISS</v>
          </cell>
          <cell r="H2892">
            <v>8</v>
          </cell>
          <cell r="I2892" t="str">
            <v>ASHWINI W/O B T MANJEGOWDA</v>
          </cell>
          <cell r="J2892" t="str">
            <v>CHANNAPATANA,CHANNAPATANA</v>
          </cell>
          <cell r="K2892" t="str">
            <v>CHANNAPATTANA</v>
          </cell>
          <cell r="L2892">
            <v>1</v>
          </cell>
        </row>
        <row r="2893">
          <cell r="E2893" t="str">
            <v>GCTP513</v>
          </cell>
          <cell r="F2893" t="str">
            <v>LT7(A) - Temporary Supply (28 days &amp; above renewal)</v>
          </cell>
          <cell r="G2893" t="str">
            <v>PERMANENT DISS</v>
          </cell>
          <cell r="H2893">
            <v>8</v>
          </cell>
          <cell r="I2893" t="str">
            <v>SADHASHIVAPPA</v>
          </cell>
          <cell r="J2893" t="str">
            <v>S/O SANNAIAH,CHANNAPATANA</v>
          </cell>
          <cell r="K2893" t="str">
            <v>CHANNAPATTANA</v>
          </cell>
          <cell r="L2893">
            <v>1</v>
          </cell>
        </row>
        <row r="2894">
          <cell r="E2894" t="str">
            <v>GCTP519</v>
          </cell>
          <cell r="F2894" t="str">
            <v>LT7(A) - Temporary Supply (28 days &amp; above renewal)</v>
          </cell>
          <cell r="G2894" t="str">
            <v>PERMANENT DISS</v>
          </cell>
          <cell r="H2894">
            <v>3</v>
          </cell>
          <cell r="I2894" t="str">
            <v>PRATHIMA</v>
          </cell>
          <cell r="J2894" t="str">
            <v>D/O C M SHIVANNA,BY PASS ROAD</v>
          </cell>
          <cell r="K2894" t="str">
            <v>CHANNAPATTANA</v>
          </cell>
          <cell r="L2894">
            <v>1</v>
          </cell>
        </row>
        <row r="2895">
          <cell r="E2895" t="str">
            <v>GCTP533</v>
          </cell>
          <cell r="F2895" t="str">
            <v>LT7(A) - Temporary Supply (28 days &amp; above renewal)</v>
          </cell>
          <cell r="G2895" t="str">
            <v>PERMANENT DISS</v>
          </cell>
          <cell r="H2895">
            <v>3</v>
          </cell>
          <cell r="I2895" t="str">
            <v>SMT PAVITHRA</v>
          </cell>
          <cell r="J2895" t="str">
            <v>W/O N C GIDDEGOWDA,NAGATHAVALLY H N PURA ROAD</v>
          </cell>
          <cell r="K2895" t="str">
            <v>CHANNAPATTANA</v>
          </cell>
          <cell r="L2895">
            <v>1</v>
          </cell>
        </row>
        <row r="2896">
          <cell r="E2896" t="str">
            <v>GCTP535</v>
          </cell>
          <cell r="F2896" t="str">
            <v>LT7(A) - Temporary Supply (28 days &amp; above renewal)</v>
          </cell>
          <cell r="G2896" t="str">
            <v>PERMANENT DISS</v>
          </cell>
          <cell r="H2896">
            <v>8</v>
          </cell>
          <cell r="I2896" t="str">
            <v>K C SURENDHARA KUMAR S/O CHANNEGOWDA</v>
          </cell>
          <cell r="J2896" t="str">
            <v>S/O CHANNEGOWDA,DEVAMMA BADAVANE CHANNAPATANA</v>
          </cell>
          <cell r="K2896" t="str">
            <v>CHANNAPATTANA</v>
          </cell>
          <cell r="L2896">
            <v>1</v>
          </cell>
        </row>
        <row r="2897">
          <cell r="E2897" t="str">
            <v>MHTP24</v>
          </cell>
          <cell r="F2897" t="str">
            <v>LT7(A) - Temporary Supply (28 days &amp; above renewal)</v>
          </cell>
          <cell r="G2897" t="str">
            <v>PERMANENT DISS</v>
          </cell>
          <cell r="H2897">
            <v>8</v>
          </cell>
          <cell r="I2897" t="str">
            <v>NINGAMMA W/O NINGEGOWDA</v>
          </cell>
          <cell r="J2897" t="str">
            <v>KURBARAHALLY M H HALLY,KASABA HOBLI HASSAN</v>
          </cell>
          <cell r="K2897" t="str">
            <v>KURUBARA HALLI</v>
          </cell>
          <cell r="L2897">
            <v>1</v>
          </cell>
        </row>
        <row r="2898">
          <cell r="E2898" t="str">
            <v>GCTP521</v>
          </cell>
          <cell r="F2898" t="str">
            <v>LT7(A) - Temporary Supply (28 days &amp; above renewal)</v>
          </cell>
          <cell r="G2898" t="str">
            <v>PERMANENT DISS</v>
          </cell>
          <cell r="H2898">
            <v>20</v>
          </cell>
          <cell r="I2898" t="str">
            <v>YASWANTH KUMAR</v>
          </cell>
          <cell r="J2898" t="str">
            <v>HOTEL MANJUNATH,S/O BASAWARAJU PLOT373C HASSAN HASSAN GROWTH CENTER</v>
          </cell>
          <cell r="K2898" t="str">
            <v>HANUMANTHA PURA HNL</v>
          </cell>
          <cell r="L2898">
            <v>3</v>
          </cell>
        </row>
        <row r="2899">
          <cell r="E2899" t="str">
            <v>HNTP18</v>
          </cell>
          <cell r="F2899" t="str">
            <v>LT7(A) - Temporary Supply (28 days &amp; above renewal)</v>
          </cell>
          <cell r="G2899" t="str">
            <v>PERMANENT DISS</v>
          </cell>
          <cell r="H2899">
            <v>8</v>
          </cell>
          <cell r="I2899" t="str">
            <v>C R RAMALINGEGOWDA S/O RAMEGOWDA</v>
          </cell>
          <cell r="J2899" t="str">
            <v>HANUMANTHPURA,HANUMANTHPURA HASSAN</v>
          </cell>
          <cell r="K2899" t="str">
            <v>HANUMANTHA PURA HNL</v>
          </cell>
          <cell r="L2899">
            <v>1</v>
          </cell>
        </row>
        <row r="2900">
          <cell r="E2900" t="str">
            <v>GCTP530</v>
          </cell>
          <cell r="F2900" t="str">
            <v>LT7(A) - Temporary Supply (28 days &amp; above renewal)</v>
          </cell>
          <cell r="G2900" t="str">
            <v>PERMANENT DISS</v>
          </cell>
          <cell r="H2900">
            <v>3</v>
          </cell>
          <cell r="I2900" t="str">
            <v>M K BALARAMASWAMY S/O KALEGOWDA</v>
          </cell>
          <cell r="J2900" t="str">
            <v>CHANNAPATANA,CHANNAPATANA</v>
          </cell>
          <cell r="K2900" t="str">
            <v>CHANNAPATTANA</v>
          </cell>
          <cell r="L2900">
            <v>1</v>
          </cell>
        </row>
        <row r="2901">
          <cell r="E2901" t="str">
            <v>GCTP536</v>
          </cell>
          <cell r="F2901" t="str">
            <v>LT7(A) - Temporary Supply (28 days &amp; above renewal)</v>
          </cell>
          <cell r="G2901" t="str">
            <v>PERMANENT DISS</v>
          </cell>
          <cell r="H2901">
            <v>5</v>
          </cell>
          <cell r="I2901" t="str">
            <v>GAYATHRI S/O RAMESH</v>
          </cell>
          <cell r="J2901" t="str">
            <v>NAGAVATHALLY M HOSAKOPPALU,GAYATHRI S/O RAMESH NAGAVATHALLY M HOSAKOPPALU H N PURA ROAD</v>
          </cell>
          <cell r="K2901" t="str">
            <v>M HOSA KOPPALU BHKL</v>
          </cell>
          <cell r="L2901">
            <v>1</v>
          </cell>
        </row>
        <row r="2902">
          <cell r="E2902" t="str">
            <v>GCTP554</v>
          </cell>
          <cell r="F2902" t="str">
            <v>LT7(A) - Temporary Supply (28 days &amp; above renewal)</v>
          </cell>
          <cell r="G2902" t="str">
            <v>PERMANENT DISS</v>
          </cell>
          <cell r="H2902">
            <v>4</v>
          </cell>
          <cell r="I2902" t="str">
            <v>BHAGAYAMMA W/O KRISHANAMURTHY</v>
          </cell>
          <cell r="J2902" t="str">
            <v>CHANNAPATNA HASSAN,CHANNAPATANA</v>
          </cell>
          <cell r="K2902" t="str">
            <v>BOMMANAYAKANA HALLI BHKL</v>
          </cell>
          <cell r="L2902">
            <v>1</v>
          </cell>
        </row>
        <row r="2903">
          <cell r="E2903" t="str">
            <v>GCTP553</v>
          </cell>
          <cell r="F2903" t="str">
            <v>LT7(A) - Temporary Supply (28 days &amp; above renewal)</v>
          </cell>
          <cell r="G2903" t="str">
            <v>PERMANENT DISS</v>
          </cell>
          <cell r="H2903">
            <v>8</v>
          </cell>
          <cell r="I2903" t="str">
            <v>LOKESH &amp; VAISHALI</v>
          </cell>
          <cell r="J2903" t="str">
            <v>BOMMANAYAKANAHALLY,CHANNAPATANA</v>
          </cell>
          <cell r="K2903" t="str">
            <v>CHANNAPATTANA</v>
          </cell>
          <cell r="L2903">
            <v>1</v>
          </cell>
        </row>
        <row r="2904">
          <cell r="E2904" t="str">
            <v>KKGTP30</v>
          </cell>
          <cell r="F2904" t="str">
            <v>LT7(A) - Temporary Supply (28 days &amp; above renewal)</v>
          </cell>
          <cell r="G2904" t="str">
            <v>PERMANENT DISS</v>
          </cell>
          <cell r="H2904">
            <v>17</v>
          </cell>
          <cell r="I2904" t="str">
            <v>HONNEGOWDA S/O DASEGOWDA</v>
          </cell>
          <cell r="J2904" t="str">
            <v>BITTAGODANAHALLY,BITTAGODANAHALLY</v>
          </cell>
          <cell r="K2904" t="str">
            <v>KOKKANNA GHATTA</v>
          </cell>
          <cell r="L2904">
            <v>1</v>
          </cell>
        </row>
        <row r="2905">
          <cell r="E2905" t="str">
            <v>M</v>
          </cell>
          <cell r="F2905" t="str">
            <v>LT7(A) - Temporary Supply (28 days &amp; above renewal)</v>
          </cell>
          <cell r="G2905" t="str">
            <v>PERMANENT DISS</v>
          </cell>
          <cell r="H2905">
            <v>13</v>
          </cell>
          <cell r="I2905" t="str">
            <v>KRISHNAPPA</v>
          </cell>
          <cell r="J2905" t="str">
            <v>0,0</v>
          </cell>
          <cell r="K2905" t="str">
            <v>INDUSTRIAL</v>
          </cell>
          <cell r="L2905">
            <v>1</v>
          </cell>
        </row>
        <row r="2906">
          <cell r="E2906" t="str">
            <v>HVTP16</v>
          </cell>
          <cell r="F2906" t="str">
            <v>LT7(A) - Temporary Supply (28 days &amp; above renewal)</v>
          </cell>
          <cell r="G2906" t="str">
            <v>PERMANENT DISS</v>
          </cell>
          <cell r="H2906">
            <v>13</v>
          </cell>
          <cell r="I2906" t="str">
            <v>UDAYAKUMAR</v>
          </cell>
          <cell r="J2906" t="str">
            <v>S/O GIDDEGOWDA,MARIGOWDAGOWDA</v>
          </cell>
          <cell r="K2906" t="str">
            <v>KOKKANNA GHATTA</v>
          </cell>
          <cell r="L2906">
            <v>1</v>
          </cell>
        </row>
        <row r="2907">
          <cell r="E2907" t="str">
            <v>HNTP19</v>
          </cell>
          <cell r="F2907" t="str">
            <v>LT7(A) - Temporary Supply (28 days &amp; above renewal)</v>
          </cell>
          <cell r="G2907" t="str">
            <v>PERMANENT DISS</v>
          </cell>
          <cell r="H2907">
            <v>13</v>
          </cell>
          <cell r="I2907" t="str">
            <v>H K MANJEGOWDA S/O KENGEGOWDA</v>
          </cell>
          <cell r="J2907" t="str">
            <v>MANJEGOWDA S/O KENGEGOWDA,HANUMANTHPURA</v>
          </cell>
          <cell r="K2907" t="str">
            <v>HANUMANTHA PURA HNL</v>
          </cell>
          <cell r="L2907">
            <v>3</v>
          </cell>
        </row>
        <row r="2908">
          <cell r="E2908" t="str">
            <v>HVTP19</v>
          </cell>
          <cell r="F2908" t="str">
            <v>LT7(A) - Temporary Supply (28 days &amp; above renewal)</v>
          </cell>
          <cell r="G2908" t="str">
            <v>PERMANENT DISS</v>
          </cell>
          <cell r="H2908">
            <v>13</v>
          </cell>
          <cell r="I2908" t="str">
            <v>KRISHNEGOWDA</v>
          </cell>
          <cell r="J2908" t="str">
            <v>S/O VENKATEGOWDA,KRISHNEGOWDAS/O VENKATEGOWDA</v>
          </cell>
          <cell r="K2908" t="str">
            <v>NINGEGOWDANA KOPALU L</v>
          </cell>
          <cell r="L2908">
            <v>1</v>
          </cell>
        </row>
        <row r="2909">
          <cell r="E2909" t="str">
            <v>GCTP549</v>
          </cell>
          <cell r="F2909" t="str">
            <v>LT7(A) - Temporary Supply (28 days &amp; above renewal)</v>
          </cell>
          <cell r="G2909" t="str">
            <v>PERMANENT DISS</v>
          </cell>
          <cell r="H2909">
            <v>20</v>
          </cell>
          <cell r="I2909" t="str">
            <v>JAI SHREE KRISHNA STEEL WORKS PVT LIMITED</v>
          </cell>
          <cell r="J2909" t="str">
            <v>KIADB,H N PURA ROAD HASSAN</v>
          </cell>
          <cell r="K2909" t="str">
            <v>HANUMANTHA PURA HNL</v>
          </cell>
          <cell r="L2909">
            <v>45</v>
          </cell>
        </row>
        <row r="2910">
          <cell r="E2910" t="str">
            <v>GCTP557</v>
          </cell>
          <cell r="F2910" t="str">
            <v>LT7(A) - Temporary Supply (28 days &amp; above renewal)</v>
          </cell>
          <cell r="G2910" t="str">
            <v>PERMANENT DISS</v>
          </cell>
          <cell r="H2910">
            <v>4</v>
          </cell>
          <cell r="I2910" t="str">
            <v>P N LOLAKSHI W/O BHASKAR KUMAR TS</v>
          </cell>
          <cell r="J2910" t="str">
            <v>DEVAMMA BADAVANE,DEVAMMA BADAVANE  CHANNAPATANA</v>
          </cell>
          <cell r="K2910" t="str">
            <v>BOMMANAYAKANA HALLI BHKL</v>
          </cell>
          <cell r="L2910">
            <v>1</v>
          </cell>
        </row>
        <row r="2911">
          <cell r="E2911" t="str">
            <v>GCTP558</v>
          </cell>
          <cell r="F2911" t="str">
            <v>LT7(A) - Temporary Supply (28 days &amp; above renewal)</v>
          </cell>
          <cell r="G2911" t="str">
            <v>PERMANENT DISS</v>
          </cell>
          <cell r="H2911">
            <v>8</v>
          </cell>
          <cell r="I2911" t="str">
            <v>M/S SAHYADRI SUGARS &amp; DISTILLERIES (PVT)LTD</v>
          </cell>
          <cell r="J2911" t="str">
            <v>PLOTNO122,KIADB INDUTRIAL AREA HN PURA ROAD HASSAN,HASSAN</v>
          </cell>
          <cell r="K2911" t="str">
            <v>HT GROUP</v>
          </cell>
          <cell r="L2911">
            <v>12</v>
          </cell>
        </row>
        <row r="2912">
          <cell r="E2912" t="str">
            <v>HNTP20</v>
          </cell>
          <cell r="F2912" t="str">
            <v>LT7(A) - Temporary Supply (28 days &amp; above renewal)</v>
          </cell>
          <cell r="G2912" t="str">
            <v>PERMANENT DISS</v>
          </cell>
          <cell r="H2912">
            <v>20</v>
          </cell>
          <cell r="I2912" t="str">
            <v>SHYLA W/O SHIVALINGEGOWDA</v>
          </cell>
          <cell r="J2912" t="str">
            <v>SHYLA W/O SHIVALINGEGOWDA P N HANUMANTHAPURA,HASSAN</v>
          </cell>
          <cell r="K2912" t="str">
            <v>HANUMANTHA PURA HNL</v>
          </cell>
          <cell r="L2912">
            <v>1</v>
          </cell>
        </row>
        <row r="2913">
          <cell r="E2913" t="str">
            <v>GLTP06</v>
          </cell>
          <cell r="F2913" t="str">
            <v>LT7(A) - Temporary Supply (28 days &amp; above renewal)</v>
          </cell>
          <cell r="G2913" t="str">
            <v>PERMANENT DISS</v>
          </cell>
          <cell r="H2913">
            <v>8</v>
          </cell>
          <cell r="I2913" t="str">
            <v>S R CONSTRUCTION MURRAJE DESAI PU COLLEGE</v>
          </cell>
          <cell r="J2913" t="str">
            <v>GUDDENAHALLLY,GUDDENAHALLLY</v>
          </cell>
          <cell r="K2913" t="str">
            <v>BELUR ROAD L</v>
          </cell>
          <cell r="L2913">
            <v>1</v>
          </cell>
        </row>
        <row r="2914">
          <cell r="E2914" t="str">
            <v>GCTP561</v>
          </cell>
          <cell r="F2914" t="str">
            <v>LT7(A) - Temporary Supply (28 days &amp; above renewal)</v>
          </cell>
          <cell r="G2914" t="str">
            <v>PERMANENT DISS</v>
          </cell>
          <cell r="H2914">
            <v>4</v>
          </cell>
          <cell r="I2914" t="str">
            <v>MANJUNATH S/O MOGANNAGOWDA</v>
          </cell>
          <cell r="J2914" t="str">
            <v>M HOSAKOPPALU BOMMANAYAKANAHALLY,BOMMANAYAKANAHALLY</v>
          </cell>
          <cell r="K2914" t="str">
            <v>M HOSA KOPPALU BHKL</v>
          </cell>
          <cell r="L2914">
            <v>1</v>
          </cell>
        </row>
        <row r="2915">
          <cell r="E2915" t="str">
            <v>KKGTP23</v>
          </cell>
          <cell r="F2915" t="str">
            <v>LT7(A) - Temporary Supply (28 days &amp; above renewal)</v>
          </cell>
          <cell r="G2915" t="str">
            <v>PERMANENT DISS</v>
          </cell>
          <cell r="H2915">
            <v>13</v>
          </cell>
          <cell r="I2915" t="str">
            <v>MALLEGOWDA</v>
          </cell>
          <cell r="J2915" t="str">
            <v>S/O RANGEGOWDA,BITTAGOWDANAHALLY</v>
          </cell>
          <cell r="K2915" t="str">
            <v>BITTAGOWDANAHALLY</v>
          </cell>
          <cell r="L2915">
            <v>1</v>
          </cell>
        </row>
        <row r="2916">
          <cell r="E2916" t="str">
            <v>GCTP556</v>
          </cell>
          <cell r="F2916" t="str">
            <v>LT7(A) - Temporary Supply (28 days &amp; above renewal)</v>
          </cell>
          <cell r="G2916" t="str">
            <v>PERMANENT DISS</v>
          </cell>
          <cell r="H2916">
            <v>8</v>
          </cell>
          <cell r="I2916" t="str">
            <v>LATHA W/O DHARAMEGOWDA</v>
          </cell>
          <cell r="J2916" t="str">
            <v>M HOSAKOPPALU  HASSAN,H N PURA HASSAN</v>
          </cell>
          <cell r="K2916" t="str">
            <v>K HOSA KOPPALU BHKL</v>
          </cell>
          <cell r="L2916">
            <v>1</v>
          </cell>
        </row>
        <row r="2917">
          <cell r="E2917" t="str">
            <v>HVTP20</v>
          </cell>
          <cell r="F2917" t="str">
            <v>LT7(A) - Temporary Supply (28 days &amp; above renewal)</v>
          </cell>
          <cell r="G2917" t="str">
            <v>PERMANENT DISS</v>
          </cell>
          <cell r="H2917">
            <v>16</v>
          </cell>
          <cell r="I2917" t="str">
            <v>NAGESH S/O KENCHEGOWDA</v>
          </cell>
          <cell r="J2917" t="str">
            <v>CHIKKAMANDIGANAHALLY,HALUWAGILU ROAD HASSAN</v>
          </cell>
          <cell r="K2917" t="str">
            <v>HALUVAGILU HVL</v>
          </cell>
          <cell r="L2917">
            <v>3</v>
          </cell>
        </row>
        <row r="2918">
          <cell r="E2918" t="str">
            <v>HVTP21</v>
          </cell>
          <cell r="F2918" t="str">
            <v>LT7(A) - Temporary Supply (28 days &amp; above renewal)</v>
          </cell>
          <cell r="G2918" t="str">
            <v>PERMANENT DISS</v>
          </cell>
          <cell r="H2918">
            <v>17</v>
          </cell>
          <cell r="I2918" t="str">
            <v>NINGEGOWDA S/O THAMMEGOWDA</v>
          </cell>
          <cell r="J2918" t="str">
            <v>JODETHATTEKERE KASABA  HASSAN,JODETHATTEKERE KASABA</v>
          </cell>
          <cell r="K2918" t="str">
            <v>KOKKANNA GHATTA</v>
          </cell>
          <cell r="L2918">
            <v>1</v>
          </cell>
        </row>
        <row r="2919">
          <cell r="E2919" t="str">
            <v>GCTP559</v>
          </cell>
          <cell r="F2919" t="str">
            <v>LT7(A) - Temporary Supply (28 days &amp; above renewal)</v>
          </cell>
          <cell r="G2919" t="str">
            <v>PERMANENT DISS</v>
          </cell>
          <cell r="H2919">
            <v>8</v>
          </cell>
          <cell r="I2919" t="str">
            <v>SECRATORY</v>
          </cell>
          <cell r="J2919" t="str">
            <v>SHREE ANNAPOORANASHWARI AND CHARITABLE TRUST,VIDYANIKATAN POLYTECNIC</v>
          </cell>
          <cell r="K2919" t="str">
            <v>O AND M FOUR HASSAN</v>
          </cell>
          <cell r="L2919">
            <v>3</v>
          </cell>
        </row>
        <row r="2920">
          <cell r="E2920" t="str">
            <v>GCTP562</v>
          </cell>
          <cell r="F2920" t="str">
            <v>LT7(A) - Temporary Supply (28 days &amp; above renewal)</v>
          </cell>
          <cell r="G2920" t="str">
            <v>PERMANENT DISS</v>
          </cell>
          <cell r="H2920">
            <v>4</v>
          </cell>
          <cell r="I2920" t="str">
            <v>K S KIRAN S/O SHIVANNA BOMMANAYAKANHALLY</v>
          </cell>
          <cell r="J2920" t="str">
            <v>HASSAN TQ.,HASSAN</v>
          </cell>
          <cell r="K2920" t="str">
            <v>BOMMANAYAKANA HALLI BHKL</v>
          </cell>
          <cell r="L2920">
            <v>1</v>
          </cell>
        </row>
        <row r="2921">
          <cell r="E2921" t="str">
            <v>HNTP21</v>
          </cell>
          <cell r="F2921" t="str">
            <v>LT7(A) - Temporary Supply (28 days &amp; above renewal)</v>
          </cell>
          <cell r="G2921" t="str">
            <v>PERMANENT DISS</v>
          </cell>
          <cell r="H2921">
            <v>20</v>
          </cell>
          <cell r="I2921" t="str">
            <v>JAYALAKSHMI</v>
          </cell>
          <cell r="J2921" t="str">
            <v>W/O KRISHNE GOWDA,</v>
          </cell>
          <cell r="K2921" t="str">
            <v>HANUMANTHA PURA HNL</v>
          </cell>
          <cell r="L2921">
            <v>1</v>
          </cell>
        </row>
        <row r="2922">
          <cell r="E2922" t="str">
            <v>GCTP566</v>
          </cell>
          <cell r="F2922" t="str">
            <v>LT7(A) - Temporary Supply (28 days &amp; above renewal)</v>
          </cell>
          <cell r="G2922" t="str">
            <v>PERMANENT DISS</v>
          </cell>
          <cell r="H2922">
            <v>8</v>
          </cell>
          <cell r="I2922" t="str">
            <v>ANNAPPA</v>
          </cell>
          <cell r="J2922" t="str">
            <v>S/O APPEGOWDA CHANNAPATNA,</v>
          </cell>
          <cell r="K2922" t="str">
            <v>CHANNAPATTANA</v>
          </cell>
          <cell r="L2922">
            <v>1</v>
          </cell>
        </row>
        <row r="2923">
          <cell r="E2923" t="str">
            <v>KKGTP21</v>
          </cell>
          <cell r="F2923" t="str">
            <v>LT7(A) - Temporary Supply (28 days &amp; above renewal)</v>
          </cell>
          <cell r="G2923" t="str">
            <v>PERMANENT DISS</v>
          </cell>
          <cell r="H2923">
            <v>17</v>
          </cell>
          <cell r="I2923" t="str">
            <v>D MUTHAMMA</v>
          </cell>
          <cell r="J2923" t="str">
            <v>W/O LATE DYAVEGOWDA BITTAGWDANALLY,W/O LATE DYAVEGOWDA BITTAGWDANALLY</v>
          </cell>
          <cell r="K2923" t="str">
            <v>KOKKANNA GHATTA</v>
          </cell>
          <cell r="L2923">
            <v>1</v>
          </cell>
        </row>
        <row r="2924">
          <cell r="E2924" t="str">
            <v>GCTP123</v>
          </cell>
          <cell r="F2924" t="str">
            <v>LT7(A) - Temporary Supply (28 days &amp; above renewal)</v>
          </cell>
          <cell r="G2924" t="str">
            <v>PERMANENT DISS</v>
          </cell>
          <cell r="H2924">
            <v>3</v>
          </cell>
          <cell r="I2924" t="str">
            <v>VEERABHADRAIH</v>
          </cell>
          <cell r="J2924" t="str">
            <v>MAYIGAIAH,CHANNPATNAHASSAN</v>
          </cell>
          <cell r="K2924" t="str">
            <v>CHANNAPATTANA</v>
          </cell>
          <cell r="L2924">
            <v>1</v>
          </cell>
        </row>
        <row r="2925">
          <cell r="E2925" t="str">
            <v>GCTP127</v>
          </cell>
          <cell r="F2925" t="str">
            <v>LT7(A) - Temporary Supply (28 days &amp; above renewal)</v>
          </cell>
          <cell r="G2925" t="str">
            <v>PERMANENT DISS</v>
          </cell>
          <cell r="H2925">
            <v>3</v>
          </cell>
          <cell r="I2925" t="str">
            <v>PANDURANGA</v>
          </cell>
          <cell r="J2925" t="str">
            <v>YALAKKIGOWDA,M HOSAKOPPALUH N PURA ROAD HASSAN</v>
          </cell>
          <cell r="K2925" t="str">
            <v>M HOSA KOPPALU BHKL</v>
          </cell>
          <cell r="L2925">
            <v>3</v>
          </cell>
        </row>
        <row r="2926">
          <cell r="E2926" t="str">
            <v>GCTP158</v>
          </cell>
          <cell r="F2926" t="str">
            <v>LT7(A) - Temporary Supply (28 days &amp; above renewal)</v>
          </cell>
          <cell r="G2926" t="str">
            <v>PERMANENT DISS</v>
          </cell>
          <cell r="H2926">
            <v>3</v>
          </cell>
          <cell r="I2926" t="str">
            <v>H G VASANTH KUMAR</v>
          </cell>
          <cell r="J2926" t="str">
            <v>S/O H G GUNDE GOWDA,CHANNAPATNAHASSAN</v>
          </cell>
          <cell r="K2926" t="str">
            <v>CHANNAPATTANA</v>
          </cell>
          <cell r="L2926">
            <v>1</v>
          </cell>
        </row>
        <row r="2927">
          <cell r="E2927" t="str">
            <v>KKGTP28</v>
          </cell>
          <cell r="F2927" t="str">
            <v>LT7(A) - Temporary Supply (28 days &amp; above renewal)</v>
          </cell>
          <cell r="G2927" t="str">
            <v>PERMANENT DISS</v>
          </cell>
          <cell r="H2927">
            <v>17</v>
          </cell>
          <cell r="I2927" t="str">
            <v>SANNEGOWDA S/O RANGEGOWDA</v>
          </cell>
          <cell r="J2927" t="str">
            <v>BITTAGOWDANAHALLY HASSAN,BITTAGOWDANAHALLY HASSAN</v>
          </cell>
          <cell r="K2927" t="str">
            <v>KOKKANNA GHATTA</v>
          </cell>
          <cell r="L2927">
            <v>1</v>
          </cell>
        </row>
        <row r="2928">
          <cell r="E2928" t="str">
            <v>HNTP17</v>
          </cell>
          <cell r="F2928" t="str">
            <v>LT7(A) - Temporary Supply (28 days &amp; above renewal)</v>
          </cell>
          <cell r="G2928" t="str">
            <v>PERMANENT DISS</v>
          </cell>
          <cell r="H2928">
            <v>13</v>
          </cell>
          <cell r="I2928" t="str">
            <v>BHAGYAMMA</v>
          </cell>
          <cell r="J2928" t="str">
            <v>W/O GIDDE GOWDA,HANUMANTH PURA HNL</v>
          </cell>
          <cell r="K2928" t="str">
            <v>HANUMANTHA PURA HNL</v>
          </cell>
          <cell r="L2928">
            <v>1</v>
          </cell>
        </row>
        <row r="2929">
          <cell r="E2929" t="str">
            <v>GCTP375</v>
          </cell>
          <cell r="F2929" t="str">
            <v>LT7(A) - Temporary Supply (28 days &amp; above renewal)</v>
          </cell>
          <cell r="G2929" t="str">
            <v>PERMANENT DISS</v>
          </cell>
          <cell r="H2929">
            <v>3</v>
          </cell>
          <cell r="I2929" t="str">
            <v>S SHIVAKUUMAR</v>
          </cell>
          <cell r="J2929" t="str">
            <v>S/O SHIVALINGAIAH,KIADB  HASSAN</v>
          </cell>
          <cell r="K2929" t="str">
            <v>KIADB</v>
          </cell>
          <cell r="L2929">
            <v>6</v>
          </cell>
        </row>
        <row r="2930">
          <cell r="E2930" t="str">
            <v>HSRTP02</v>
          </cell>
          <cell r="F2930" t="str">
            <v>LT7(A) - Temporary Supply (28 days &amp; above renewal)</v>
          </cell>
          <cell r="G2930" t="str">
            <v>PERMANENT DISS</v>
          </cell>
          <cell r="H2930">
            <v>15</v>
          </cell>
          <cell r="I2930" t="str">
            <v>RANGASWAMY S/O CHUNCHEGOWDA</v>
          </cell>
          <cell r="J2930" t="str">
            <v>HOOVANAHALLY KAVALU HASSAN,HOOVANAHALLY KAVALU HASSAN</v>
          </cell>
          <cell r="K2930" t="str">
            <v>HOSURU</v>
          </cell>
          <cell r="L2930">
            <v>1</v>
          </cell>
        </row>
        <row r="2931">
          <cell r="E2931" t="str">
            <v>GCTP575</v>
          </cell>
          <cell r="F2931" t="str">
            <v>LT7(A) - Temporary Supply (28 days &amp; above renewal)</v>
          </cell>
          <cell r="G2931" t="str">
            <v>PERMANENT DISS</v>
          </cell>
          <cell r="H2931">
            <v>8</v>
          </cell>
          <cell r="I2931" t="str">
            <v>KRISHNEGOWDA</v>
          </cell>
          <cell r="J2931" t="str">
            <v>S/O PUTTEGOWDA,M HOSAKOPALU</v>
          </cell>
          <cell r="K2931" t="str">
            <v>M HOSA KOPPALU BHKL</v>
          </cell>
          <cell r="L2931">
            <v>1</v>
          </cell>
        </row>
        <row r="2932">
          <cell r="E2932" t="str">
            <v>GCTP550</v>
          </cell>
          <cell r="F2932" t="str">
            <v>LT7(A) - Temporary Supply (28 days &amp; above renewal)</v>
          </cell>
          <cell r="G2932" t="str">
            <v>PERMANENT DISS</v>
          </cell>
          <cell r="H2932">
            <v>3</v>
          </cell>
          <cell r="I2932" t="str">
            <v>THIMMEGOWDA S/O D THIMMEGOWDA</v>
          </cell>
          <cell r="J2932" t="str">
            <v>T THIMMEGOWDA S/O D THIMMEGOWDA,DEVAMMA BADAVANE CHANNAPATANA</v>
          </cell>
          <cell r="K2932" t="str">
            <v>CHANNAPATTANA</v>
          </cell>
          <cell r="L2932">
            <v>1</v>
          </cell>
        </row>
        <row r="2933">
          <cell r="E2933" t="str">
            <v>GCTP547</v>
          </cell>
          <cell r="F2933" t="str">
            <v>LT7(A) - Temporary Supply (28 days &amp; above renewal)</v>
          </cell>
          <cell r="G2933" t="str">
            <v>PERMANENT DISS</v>
          </cell>
          <cell r="H2933">
            <v>8</v>
          </cell>
          <cell r="I2933" t="str">
            <v>GAYATHRI W/O RAMESHA</v>
          </cell>
          <cell r="J2933" t="str">
            <v>CHANNAPATANA HASSAN,HASSAN</v>
          </cell>
          <cell r="K2933" t="str">
            <v>CHANNAPATTANA</v>
          </cell>
          <cell r="L2933">
            <v>1</v>
          </cell>
        </row>
        <row r="2934">
          <cell r="E2934" t="str">
            <v>KNTP29</v>
          </cell>
          <cell r="F2934" t="str">
            <v>LT7(A) - Temporary Supply (28 days &amp; above renewal)</v>
          </cell>
          <cell r="G2934" t="str">
            <v>PERMANENT DISS</v>
          </cell>
          <cell r="H2934">
            <v>8</v>
          </cell>
          <cell r="I2934" t="str">
            <v>YAGACHI EDUCATION AL INSTITUTE</v>
          </cell>
          <cell r="J2934" t="str">
            <v>YAGACHI EDUCATION AL INSTITUT,YAGACHI EDUCATION AL INSTITUT</v>
          </cell>
          <cell r="K2934" t="str">
            <v>THIMMANAHALLI UTL</v>
          </cell>
          <cell r="L2934">
            <v>3</v>
          </cell>
        </row>
        <row r="2935">
          <cell r="E2935" t="str">
            <v>GCTP541</v>
          </cell>
          <cell r="F2935" t="str">
            <v>LT7(A) - Temporary Supply (28 days &amp; above renewal)</v>
          </cell>
          <cell r="G2935" t="str">
            <v>PERMANENT DISS</v>
          </cell>
          <cell r="H2935">
            <v>8</v>
          </cell>
          <cell r="I2935" t="str">
            <v>G P RAGHAVENDRA</v>
          </cell>
          <cell r="J2935" t="str">
            <v>GOPADI ENTERPRISES,KIADB H N PURA ROAD   HASSAN</v>
          </cell>
          <cell r="K2935" t="str">
            <v>DHANANAYAKANAHALLY</v>
          </cell>
          <cell r="L2935">
            <v>5</v>
          </cell>
        </row>
        <row r="2936">
          <cell r="E2936" t="str">
            <v>KKGTP32</v>
          </cell>
          <cell r="F2936" t="str">
            <v>LT7(A) - Temporary Supply (28 days &amp; above renewal)</v>
          </cell>
          <cell r="G2936" t="str">
            <v>PERMANENT DISS</v>
          </cell>
          <cell r="H2936">
            <v>17</v>
          </cell>
          <cell r="I2936" t="str">
            <v>S T VENKATRAMU S/O THIMMEGOWDA</v>
          </cell>
          <cell r="J2936" t="str">
            <v>SANKALAPURA,SANKALAPURA HASSAN</v>
          </cell>
          <cell r="K2936" t="str">
            <v>KOKKANNA GHATTA</v>
          </cell>
          <cell r="L2936">
            <v>1</v>
          </cell>
        </row>
        <row r="2937">
          <cell r="E2937" t="str">
            <v>GCTP567</v>
          </cell>
          <cell r="F2937" t="str">
            <v>LT7(A) - Temporary Supply (28 days &amp; above renewal)</v>
          </cell>
          <cell r="G2937" t="str">
            <v>PERMANENT DISS</v>
          </cell>
          <cell r="H2937">
            <v>6</v>
          </cell>
          <cell r="I2937" t="str">
            <v>HANUMANTHE GOWDA S/O CHANNEGOWDA</v>
          </cell>
          <cell r="J2937" t="str">
            <v>HANUMANTHE GOWDA S/O CHANNEGOWDA SAMUDRAVALLY,HANUMANTHE GOWDA S/O CHANNEGOWDA SAMUDRAVALLY</v>
          </cell>
          <cell r="K2937" t="str">
            <v>SAMUDRAVALLI</v>
          </cell>
          <cell r="L2937">
            <v>1</v>
          </cell>
        </row>
        <row r="2938">
          <cell r="E2938" t="str">
            <v>GCTP565</v>
          </cell>
          <cell r="F2938" t="str">
            <v>LT7(A) - Temporary Supply (28 days &amp; above renewal)</v>
          </cell>
          <cell r="G2938" t="str">
            <v>PERMANENT DISS</v>
          </cell>
          <cell r="H2938">
            <v>8</v>
          </cell>
          <cell r="I2938" t="str">
            <v>S T RAMESHA S/O SRI S THIMMAPPA</v>
          </cell>
          <cell r="J2938" t="str">
            <v>MARIYAPPANA VATARA NEW RAILWAY GATE HASSAN,MARIYAPPANA VATARA NEW RAILWAY GATE HASSAN</v>
          </cell>
          <cell r="K2938" t="str">
            <v>CHANNAPATTANA</v>
          </cell>
          <cell r="L2938">
            <v>1</v>
          </cell>
        </row>
        <row r="2939">
          <cell r="E2939" t="str">
            <v>GCTP568</v>
          </cell>
          <cell r="F2939" t="str">
            <v>LT7(A) - Temporary Supply (28 days &amp; above renewal)</v>
          </cell>
          <cell r="G2939" t="str">
            <v>PERMANENT DISS</v>
          </cell>
          <cell r="H2939">
            <v>5</v>
          </cell>
          <cell r="I2939" t="str">
            <v>SUMA W/O YOGESH M HOSAKOPALLU</v>
          </cell>
          <cell r="J2939" t="str">
            <v>M HOSAKOPALLU,M HOSAKOPALLU H N PURA ROAD HASSAN</v>
          </cell>
          <cell r="K2939" t="str">
            <v>M HOSA KOPPALU BHKL</v>
          </cell>
          <cell r="L2939">
            <v>1</v>
          </cell>
        </row>
        <row r="2940">
          <cell r="E2940" t="str">
            <v>GCTP563</v>
          </cell>
          <cell r="F2940" t="str">
            <v>LT7(A) - Temporary Supply (28 days &amp; above renewal)</v>
          </cell>
          <cell r="G2940" t="str">
            <v>PERMANENT DISS</v>
          </cell>
          <cell r="H2940">
            <v>8</v>
          </cell>
          <cell r="I2940" t="str">
            <v>ULLAS</v>
          </cell>
          <cell r="J2940" t="str">
            <v>S/O RAME GOWDA,HASSAN GROWTH CENTER KIADB</v>
          </cell>
          <cell r="K2940" t="str">
            <v>KIADB</v>
          </cell>
          <cell r="L2940">
            <v>1</v>
          </cell>
        </row>
        <row r="2941">
          <cell r="E2941" t="str">
            <v>KNTP31</v>
          </cell>
          <cell r="F2941" t="str">
            <v>LT7(A) - Temporary Supply (28 days &amp; above renewal)</v>
          </cell>
          <cell r="G2941" t="str">
            <v>PERMANENT DISS</v>
          </cell>
          <cell r="H2941">
            <v>8</v>
          </cell>
          <cell r="I2941" t="str">
            <v>KRISHNA S/O NINGEGOWDA KANDALI</v>
          </cell>
          <cell r="J2941" t="str">
            <v>KRISHNA S/O NINGEGOWDA KANDALI,KANDALI</v>
          </cell>
          <cell r="K2941" t="str">
            <v>KANDALI KNL</v>
          </cell>
          <cell r="L2941">
            <v>1</v>
          </cell>
        </row>
        <row r="2942">
          <cell r="E2942" t="str">
            <v>KKGTP29</v>
          </cell>
          <cell r="F2942" t="str">
            <v>LT7(A) - Temporary Supply (28 days &amp; above renewal)</v>
          </cell>
          <cell r="G2942" t="str">
            <v>PERMANENT DISS</v>
          </cell>
          <cell r="H2942">
            <v>17</v>
          </cell>
          <cell r="I2942" t="str">
            <v>G A KUMARSWAMY</v>
          </cell>
          <cell r="J2942" t="str">
            <v>G A KUMARSWAMY S/O KALEGOWDA,KOKANAGATTA HASSAN</v>
          </cell>
          <cell r="K2942" t="str">
            <v>KOKKANNA GHATTA</v>
          </cell>
          <cell r="L2942">
            <v>1</v>
          </cell>
        </row>
        <row r="2943">
          <cell r="E2943" t="str">
            <v>GCTP542</v>
          </cell>
          <cell r="F2943" t="str">
            <v>LT7(A) - Temporary Supply (28 days &amp; above renewal)</v>
          </cell>
          <cell r="G2943" t="str">
            <v>PERMANENT DISS</v>
          </cell>
          <cell r="H2943">
            <v>3</v>
          </cell>
          <cell r="I2943" t="str">
            <v>JAYAMMA W/O VENKATERAMANEGOWDA</v>
          </cell>
          <cell r="J2943" t="str">
            <v>JAYAMMA W/O VENKATERAMANEGOWD,M HOSAKOPALLU</v>
          </cell>
          <cell r="K2943" t="str">
            <v>M HOSA KOPPALU BHKL</v>
          </cell>
          <cell r="L2943">
            <v>1</v>
          </cell>
        </row>
        <row r="2944">
          <cell r="E2944" t="str">
            <v>GCTP543</v>
          </cell>
          <cell r="F2944" t="str">
            <v>LT7(A) - Temporary Supply (28 days &amp; above renewal)</v>
          </cell>
          <cell r="G2944" t="str">
            <v>PERMANENT DISS</v>
          </cell>
          <cell r="H2944">
            <v>8</v>
          </cell>
          <cell r="I2944" t="str">
            <v>MALEGIRIGOWDA S/O YALLAKKIGOWDA HOSAKOPALLU</v>
          </cell>
          <cell r="J2944" t="str">
            <v>HOSAKOPALLU,M HOSAKOPALLU</v>
          </cell>
          <cell r="K2944" t="str">
            <v>K HOSA KOPPALU BHKL</v>
          </cell>
          <cell r="L2944">
            <v>1</v>
          </cell>
        </row>
        <row r="2945">
          <cell r="E2945" t="str">
            <v>HVTP18</v>
          </cell>
          <cell r="F2945" t="str">
            <v>LT7(A) - Temporary Supply (28 days &amp; above renewal)</v>
          </cell>
          <cell r="G2945" t="str">
            <v>PERMANENT DISS</v>
          </cell>
          <cell r="H2945">
            <v>13</v>
          </cell>
          <cell r="I2945" t="str">
            <v>MANJULA W/O HARISH</v>
          </cell>
          <cell r="J2945" t="str">
            <v>MANJULA W/O HARISH,NANDINI LAY OUT  HALUVAGILU MARIGUDIKOPALLU</v>
          </cell>
          <cell r="K2945" t="str">
            <v>MARIGUDDI KOPPALU</v>
          </cell>
          <cell r="L2945">
            <v>1</v>
          </cell>
        </row>
        <row r="2946">
          <cell r="E2946" t="str">
            <v>GCTP531</v>
          </cell>
          <cell r="F2946" t="str">
            <v>LT7(A) - Temporary Supply (28 days &amp; above renewal)</v>
          </cell>
          <cell r="G2946" t="str">
            <v>PERMANENT DISS</v>
          </cell>
          <cell r="H2946">
            <v>3</v>
          </cell>
          <cell r="I2946" t="str">
            <v>JAYALAKSHMI W/O D NAGARAJU</v>
          </cell>
          <cell r="J2946" t="str">
            <v>JAYALAKSHMI W/O D NAGARAJU,CHANNAPATANA</v>
          </cell>
          <cell r="K2946" t="str">
            <v>CHIKKAMANDIGANAHALLY</v>
          </cell>
          <cell r="L2946">
            <v>1</v>
          </cell>
        </row>
        <row r="2947">
          <cell r="E2947" t="str">
            <v>DMTP23</v>
          </cell>
          <cell r="F2947" t="str">
            <v>LT7(A) - Temporary Supply (28 days &amp; above renewal)</v>
          </cell>
          <cell r="G2947" t="str">
            <v>PERMANENT DISS</v>
          </cell>
          <cell r="H2947">
            <v>13</v>
          </cell>
          <cell r="I2947" t="str">
            <v>SWAMY GOWDA</v>
          </cell>
          <cell r="J2947" t="str">
            <v>SWAMY GOWDA S/O PAPEGOWDA,CHIKKAMANDIGANAHALLY</v>
          </cell>
          <cell r="K2947" t="str">
            <v>CHIKKAMANDIGANAHALLY</v>
          </cell>
          <cell r="L2947">
            <v>1</v>
          </cell>
        </row>
        <row r="2948">
          <cell r="E2948" t="str">
            <v>KKGTP24</v>
          </cell>
          <cell r="F2948" t="str">
            <v>LT7(A) - Temporary Supply (28 days &amp; above renewal)</v>
          </cell>
          <cell r="G2948" t="str">
            <v>PERMANENT DISS</v>
          </cell>
          <cell r="H2948">
            <v>13</v>
          </cell>
          <cell r="I2948" t="str">
            <v>THIMMEGOWDAS/O LAKASHMEGOWDA</v>
          </cell>
          <cell r="J2948" t="str">
            <v>THIMMEGOWDAS/O LAKASHMEGOWDA,CHIKKAMANDIGANAHALLY</v>
          </cell>
          <cell r="K2948" t="str">
            <v>KOKKANNA GHATTA</v>
          </cell>
          <cell r="L2948">
            <v>1</v>
          </cell>
        </row>
        <row r="2949">
          <cell r="E2949" t="str">
            <v>HNTP22</v>
          </cell>
          <cell r="F2949" t="str">
            <v>LT7(A) - Temporary Supply (28 days &amp; above renewal)</v>
          </cell>
          <cell r="G2949" t="str">
            <v>PERMANENT DISS</v>
          </cell>
          <cell r="H2949">
            <v>17</v>
          </cell>
          <cell r="I2949" t="str">
            <v>NARSIMHAMURTHY S/O NARSACHAR HANUMANTHPUR</v>
          </cell>
          <cell r="J2949" t="str">
            <v>HANUMANTHPUR HASSAN,HANUMANTHPUR HASSAN</v>
          </cell>
          <cell r="K2949" t="str">
            <v>KOKKANNA GHATTA</v>
          </cell>
          <cell r="L2949">
            <v>1</v>
          </cell>
        </row>
        <row r="2950">
          <cell r="E2950" t="str">
            <v>GCTP434</v>
          </cell>
          <cell r="F2950" t="str">
            <v>LT7(A) - Temporary Supply (28 days &amp; above renewal)</v>
          </cell>
          <cell r="G2950" t="str">
            <v>PERMANENT DISS</v>
          </cell>
          <cell r="H2950">
            <v>8</v>
          </cell>
          <cell r="I2950" t="str">
            <v>ULTRA LABORATORIES PVT LTD</v>
          </cell>
          <cell r="J2950" t="str">
            <v>PLOT NO:102-B(P1),HASSAN,KIADB   HASSAN</v>
          </cell>
          <cell r="K2950" t="str">
            <v>KIADB</v>
          </cell>
          <cell r="L2950">
            <v>5</v>
          </cell>
        </row>
        <row r="2951">
          <cell r="E2951" t="str">
            <v>GCTP388</v>
          </cell>
          <cell r="F2951" t="str">
            <v>LT7(A) - Temporary Supply (28 days &amp; above renewal)</v>
          </cell>
          <cell r="G2951" t="str">
            <v>PERMANENT DISS</v>
          </cell>
          <cell r="H2951">
            <v>3</v>
          </cell>
          <cell r="I2951" t="str">
            <v>PUTTATHAYAMMA</v>
          </cell>
          <cell r="J2951" t="str">
            <v>W/O RANGAPPA,CHANNAPATNA  HASSAN</v>
          </cell>
          <cell r="K2951" t="str">
            <v>CHANNAPATTANA</v>
          </cell>
          <cell r="L2951">
            <v>1</v>
          </cell>
        </row>
        <row r="2952">
          <cell r="E2952" t="str">
            <v>GLTP10</v>
          </cell>
          <cell r="F2952" t="str">
            <v>LT7(A) - Temporary Supply (28 days &amp; above renewal)</v>
          </cell>
          <cell r="G2952" t="str">
            <v>PERMANENT DISS</v>
          </cell>
          <cell r="H2952">
            <v>8</v>
          </cell>
          <cell r="I2952" t="str">
            <v>M E ANUSUYA</v>
          </cell>
          <cell r="J2952" t="str">
            <v>W/O C P MANJUNATH,ASHOKANAGARA</v>
          </cell>
          <cell r="K2952" t="str">
            <v>HOOVINA HALLI KAVALU HKL</v>
          </cell>
          <cell r="L2952">
            <v>1</v>
          </cell>
        </row>
        <row r="2953">
          <cell r="E2953" t="str">
            <v>GCTP574</v>
          </cell>
          <cell r="F2953" t="str">
            <v>LT7(A) - Temporary Supply (28 days &amp; above renewal)</v>
          </cell>
          <cell r="G2953" t="str">
            <v>PERMANENT DISS</v>
          </cell>
          <cell r="H2953">
            <v>8</v>
          </cell>
          <cell r="I2953" t="str">
            <v>KALEGOWDA</v>
          </cell>
          <cell r="J2953" t="str">
            <v>S/O JAVEREGOWDA,CHANNAPATANA</v>
          </cell>
          <cell r="K2953" t="str">
            <v>CHANNAPATTANA</v>
          </cell>
          <cell r="L2953">
            <v>15</v>
          </cell>
        </row>
        <row r="2954">
          <cell r="E2954" t="str">
            <v>GCTP570</v>
          </cell>
          <cell r="F2954" t="str">
            <v>LT7(A) - Temporary Supply (28 days &amp; above renewal)</v>
          </cell>
          <cell r="G2954" t="str">
            <v>PERMANENT DISS</v>
          </cell>
          <cell r="H2954">
            <v>3</v>
          </cell>
          <cell r="I2954" t="str">
            <v>C V CHANNABASSAPPA</v>
          </cell>
          <cell r="J2954" t="str">
            <v>S/O VEERANNA,CHANNAPATANA</v>
          </cell>
          <cell r="K2954" t="str">
            <v>CHANNAPATTANA</v>
          </cell>
          <cell r="L2954">
            <v>1</v>
          </cell>
        </row>
        <row r="2955">
          <cell r="E2955" t="str">
            <v>HVTP26</v>
          </cell>
          <cell r="F2955" t="str">
            <v>LT7(A) - Temporary Supply (28 days &amp; above renewal)</v>
          </cell>
          <cell r="G2955" t="str">
            <v>PERMANENT DISS</v>
          </cell>
          <cell r="H2955">
            <v>11</v>
          </cell>
          <cell r="I2955" t="str">
            <v>JANAKI</v>
          </cell>
          <cell r="J2955" t="str">
            <v>W/O DEVARAJEGOWDA,THATTEKERE</v>
          </cell>
          <cell r="K2955" t="str">
            <v>HALUVAGILU HVL</v>
          </cell>
          <cell r="L2955">
            <v>1</v>
          </cell>
        </row>
        <row r="2956">
          <cell r="E2956" t="str">
            <v>MNLTP03</v>
          </cell>
          <cell r="F2956" t="str">
            <v>LT7(A) - Temporary Supply (28 days &amp; above renewal)</v>
          </cell>
          <cell r="G2956" t="str">
            <v>PERMANENT DISS</v>
          </cell>
          <cell r="H2956">
            <v>13</v>
          </cell>
          <cell r="I2956" t="str">
            <v>CHAKRAVARTY S/O GOPALCHARI</v>
          </cell>
          <cell r="J2956" t="str">
            <v>MANICHANHALLY,SARASWATHIPURAM LAY OUT HASSAN</v>
          </cell>
          <cell r="K2956" t="str">
            <v>MANICHANA HALLI MNL</v>
          </cell>
          <cell r="L2956">
            <v>1</v>
          </cell>
        </row>
        <row r="2957">
          <cell r="E2957" t="str">
            <v>GLTP08</v>
          </cell>
          <cell r="F2957" t="str">
            <v>LT7(A) - Temporary Supply (28 days &amp; above renewal)</v>
          </cell>
          <cell r="G2957" t="str">
            <v>PERMANENT DISS</v>
          </cell>
          <cell r="H2957">
            <v>8</v>
          </cell>
          <cell r="I2957" t="str">
            <v>M/S GREEN SQUARE PROPERTIES</v>
          </cell>
          <cell r="J2957" t="str">
            <v>NO 245 2ND MAIN 4TH CROSS,SARASWATHIPURAM LAY OUT HASSAN</v>
          </cell>
          <cell r="K2957" t="str">
            <v>CHANNAPATTANA</v>
          </cell>
          <cell r="L2957">
            <v>5</v>
          </cell>
        </row>
        <row r="2958">
          <cell r="E2958" t="str">
            <v>GLTP12</v>
          </cell>
          <cell r="F2958" t="str">
            <v>LT7(A) - Temporary Supply (28 days &amp; above renewal)</v>
          </cell>
          <cell r="G2958" t="str">
            <v>PERMANENT DISS</v>
          </cell>
          <cell r="H2958">
            <v>4</v>
          </cell>
          <cell r="I2958" t="str">
            <v>Y K LAKSHMANA</v>
          </cell>
          <cell r="J2958" t="str">
            <v>S/O KALEGOWDA,YAREHALLY</v>
          </cell>
          <cell r="K2958" t="str">
            <v>YARE HALLI YHL</v>
          </cell>
          <cell r="L2958">
            <v>1</v>
          </cell>
        </row>
        <row r="2959">
          <cell r="E2959" t="str">
            <v>GCTP576</v>
          </cell>
          <cell r="F2959" t="str">
            <v>LT7(A) - Temporary Supply (28 days &amp; above renewal)</v>
          </cell>
          <cell r="G2959" t="str">
            <v>PERMANENT DISS</v>
          </cell>
          <cell r="H2959">
            <v>8</v>
          </cell>
          <cell r="I2959" t="str">
            <v>M S SHIVANANJEGOWDA</v>
          </cell>
          <cell r="J2959" t="str">
            <v>S/O SHIVANANJEGOWDA,DEVAMMA BADAVANI</v>
          </cell>
          <cell r="K2959" t="str">
            <v>CHANNAPATTANA</v>
          </cell>
          <cell r="L2959">
            <v>1</v>
          </cell>
        </row>
        <row r="2960">
          <cell r="E2960" t="str">
            <v>GCTP65</v>
          </cell>
          <cell r="F2960" t="str">
            <v>LT7(A) - Temporary Supply (28 days &amp; above renewal)</v>
          </cell>
          <cell r="G2960" t="str">
            <v>PERMANENT DISS</v>
          </cell>
          <cell r="H2960">
            <v>3</v>
          </cell>
          <cell r="I2960" t="str">
            <v>NAGARAJAN</v>
          </cell>
          <cell r="J2960" t="str">
            <v>0,CHANAPATTNA</v>
          </cell>
          <cell r="K2960" t="str">
            <v>CHANNAPATTANA</v>
          </cell>
          <cell r="L2960">
            <v>5</v>
          </cell>
        </row>
        <row r="2961">
          <cell r="E2961" t="str">
            <v>DMTP24</v>
          </cell>
          <cell r="F2961" t="str">
            <v>LT7(A) - Temporary Supply (28 days &amp; above renewal)</v>
          </cell>
          <cell r="G2961" t="str">
            <v>PERMANENT DISS</v>
          </cell>
          <cell r="H2961">
            <v>8</v>
          </cell>
          <cell r="I2961" t="str">
            <v>A RAVI SHANKARA</v>
          </cell>
          <cell r="J2961" t="str">
            <v>A RAVI SHANKARA,DEVARAYAPATANA HASSAN</v>
          </cell>
          <cell r="K2961" t="str">
            <v>DEVRAYA PATTNA DPL</v>
          </cell>
          <cell r="L2961">
            <v>1</v>
          </cell>
        </row>
        <row r="2962">
          <cell r="E2962" t="str">
            <v>GCTP573</v>
          </cell>
          <cell r="F2962" t="str">
            <v>LT7(A) - Temporary Supply (28 days &amp; above renewal)</v>
          </cell>
          <cell r="G2962" t="str">
            <v>PERMANENT DISS</v>
          </cell>
          <cell r="H2962">
            <v>8</v>
          </cell>
          <cell r="I2962" t="str">
            <v>THIRUMALAMBA</v>
          </cell>
          <cell r="J2962" t="str">
            <v>W/O SHIVANNA,CHANNAPATANA</v>
          </cell>
          <cell r="K2962" t="str">
            <v>M HOSA KOPPALU BHKL</v>
          </cell>
          <cell r="L2962">
            <v>1</v>
          </cell>
        </row>
        <row r="2963">
          <cell r="E2963" t="str">
            <v>MHTP15</v>
          </cell>
          <cell r="F2963" t="str">
            <v>LT7(A) - Temporary Supply (28 days &amp; above renewal)</v>
          </cell>
          <cell r="G2963" t="str">
            <v>PERMANENT DISS</v>
          </cell>
          <cell r="H2963">
            <v>13</v>
          </cell>
          <cell r="I2963" t="str">
            <v>KB CONSTRUCTIONS</v>
          </cell>
          <cell r="J2963" t="str">
            <v>0,M HOSAKOPPALUHASSAN</v>
          </cell>
          <cell r="K2963" t="str">
            <v>M HOSA KOPPALU BHKL</v>
          </cell>
          <cell r="L2963">
            <v>3</v>
          </cell>
        </row>
        <row r="2964">
          <cell r="E2964" t="str">
            <v>Q</v>
          </cell>
          <cell r="F2964" t="str">
            <v>LT7(A) - Temporary Supply (28 days &amp; above renewal)</v>
          </cell>
          <cell r="G2964" t="str">
            <v>PERMANENT DISS</v>
          </cell>
          <cell r="H2964">
            <v>13</v>
          </cell>
          <cell r="I2964" t="str">
            <v>RAJANIKANTH</v>
          </cell>
          <cell r="J2964" t="str">
            <v>0,0</v>
          </cell>
          <cell r="K2964" t="str">
            <v>INDUSTRIAL</v>
          </cell>
          <cell r="L2964">
            <v>1</v>
          </cell>
        </row>
        <row r="2965">
          <cell r="E2965" t="str">
            <v>GCTP520</v>
          </cell>
          <cell r="F2965" t="str">
            <v>LT7(A) - Temporary Supply (28 days &amp; above renewal)</v>
          </cell>
          <cell r="G2965" t="str">
            <v>PERMANENT DISS</v>
          </cell>
          <cell r="H2965">
            <v>9</v>
          </cell>
          <cell r="I2965" t="str">
            <v>K N GURPRASAD S/O K NANJEGOWDA</v>
          </cell>
          <cell r="J2965" t="str">
            <v>TEACHERS COLONY BOMMANAYAKANHALLY,TEACHERS COLONY BOMMANAYAKANHALLY</v>
          </cell>
          <cell r="K2965" t="str">
            <v>K HOSA KOPPALU BHKL</v>
          </cell>
          <cell r="L2965">
            <v>1</v>
          </cell>
        </row>
        <row r="2966">
          <cell r="E2966" t="str">
            <v>GCTP518</v>
          </cell>
          <cell r="F2966" t="str">
            <v>LT7(A) - Temporary Supply (28 days &amp; above renewal)</v>
          </cell>
          <cell r="G2966" t="str">
            <v>PERMANENT DISS</v>
          </cell>
          <cell r="H2966">
            <v>3</v>
          </cell>
          <cell r="I2966" t="str">
            <v>YAKIMA FILTERS PVT LTD</v>
          </cell>
          <cell r="J2966" t="str">
            <v>KIADB HASSAN,ASHRAYA BADAVANI HASSAN</v>
          </cell>
          <cell r="K2966" t="str">
            <v>KIADB</v>
          </cell>
          <cell r="L2966">
            <v>1</v>
          </cell>
        </row>
        <row r="2967">
          <cell r="E2967" t="str">
            <v>GCTP516</v>
          </cell>
          <cell r="F2967" t="str">
            <v>LT7(A) - Temporary Supply (28 days &amp; above renewal)</v>
          </cell>
          <cell r="G2967" t="str">
            <v>PERMANENT DISS</v>
          </cell>
          <cell r="H2967">
            <v>3</v>
          </cell>
          <cell r="I2967" t="str">
            <v>H SHANKAREGOWDA</v>
          </cell>
          <cell r="J2967" t="str">
            <v>H SHANKAREGOWDA K HOSAKOPALLU,H SHANKAREGOWDA K HOSAKOPALL</v>
          </cell>
          <cell r="K2967" t="str">
            <v>BOMMANAYAKANA HALLI BHKL</v>
          </cell>
          <cell r="L2967">
            <v>1</v>
          </cell>
        </row>
        <row r="2968">
          <cell r="E2968" t="str">
            <v>HVTP15</v>
          </cell>
          <cell r="F2968" t="str">
            <v>LT7(A) - Temporary Supply (28 days &amp; above renewal)</v>
          </cell>
          <cell r="G2968" t="str">
            <v>PERMANENT DISS</v>
          </cell>
          <cell r="H2968">
            <v>8</v>
          </cell>
          <cell r="I2968" t="str">
            <v>GIDDAMMA W/O THIMMEGOWDA</v>
          </cell>
          <cell r="J2968" t="str">
            <v>GIDDGIDDAMMA W/O THIMMEGOWDA,GIDDAMMA W/O THIMMEGOWDA</v>
          </cell>
          <cell r="K2968" t="str">
            <v>NARIHALLI NML</v>
          </cell>
          <cell r="L2968">
            <v>1</v>
          </cell>
        </row>
        <row r="2969">
          <cell r="E2969" t="str">
            <v>GCTP527</v>
          </cell>
          <cell r="F2969" t="str">
            <v>LT7(A) - Temporary Supply (28 days &amp; above renewal)</v>
          </cell>
          <cell r="G2969" t="str">
            <v>PERMANENT DISS</v>
          </cell>
          <cell r="H2969">
            <v>15</v>
          </cell>
          <cell r="I2969" t="str">
            <v>RAIN BOW GROUP KSRTC</v>
          </cell>
          <cell r="J2969" t="str">
            <v>RAIN BOW GROUP KSRTC CIRCLE,BOMMANAYAKANA HALLY  HASSAN</v>
          </cell>
          <cell r="K2969" t="str">
            <v>K HOSA KOPPALU BHKL</v>
          </cell>
          <cell r="L2969">
            <v>3</v>
          </cell>
        </row>
        <row r="2970">
          <cell r="E2970" t="str">
            <v>GCTP528</v>
          </cell>
          <cell r="F2970" t="str">
            <v>LT7(A) - Temporary Supply (28 days &amp; above renewal)</v>
          </cell>
          <cell r="G2970" t="str">
            <v>PERMANENT DISS</v>
          </cell>
          <cell r="H2970">
            <v>3</v>
          </cell>
          <cell r="I2970" t="str">
            <v>VENKATEGOWDA</v>
          </cell>
          <cell r="J2970" t="str">
            <v>S/OVENKATEGOWDA,HANUMANTHPUR</v>
          </cell>
          <cell r="K2970" t="str">
            <v>HANUMANTHA PURA HNL</v>
          </cell>
          <cell r="L2970">
            <v>1</v>
          </cell>
        </row>
        <row r="2971">
          <cell r="E2971" t="str">
            <v>GCTP92</v>
          </cell>
          <cell r="F2971" t="str">
            <v>LT7(A) - Temporary Supply (28 days &amp; above renewal)</v>
          </cell>
          <cell r="G2971" t="str">
            <v>PERMANENT DISS</v>
          </cell>
          <cell r="H2971">
            <v>3</v>
          </cell>
          <cell r="I2971" t="str">
            <v>GANGADHARA</v>
          </cell>
          <cell r="J2971" t="str">
            <v>THIMME GOWDA,BOMMANAYAKANAHALLY</v>
          </cell>
          <cell r="K2971" t="str">
            <v>BOMMANAYAKANA HALLI BHKL</v>
          </cell>
          <cell r="L2971">
            <v>1</v>
          </cell>
        </row>
        <row r="2972">
          <cell r="E2972" t="str">
            <v>DNTP1</v>
          </cell>
          <cell r="F2972" t="str">
            <v>LT7(A) - Temporary Supply (28 days &amp; above renewal)</v>
          </cell>
          <cell r="G2972" t="str">
            <v>PERMANENT DISS</v>
          </cell>
          <cell r="H2972">
            <v>13</v>
          </cell>
          <cell r="I2972" t="str">
            <v>M GANGADARA</v>
          </cell>
          <cell r="J2972" t="str">
            <v>S/O MANJEGOWDA,DUNDNAYAKANAHALLY  HASSAN</v>
          </cell>
          <cell r="K2972" t="str">
            <v>DHUNDANAYAKANA HALLI DNL</v>
          </cell>
          <cell r="L2972">
            <v>1</v>
          </cell>
        </row>
        <row r="2973">
          <cell r="E2973" t="str">
            <v>GCTP538</v>
          </cell>
          <cell r="F2973" t="str">
            <v>LT7(A) - Temporary Supply (28 days &amp; above renewal)</v>
          </cell>
          <cell r="G2973" t="str">
            <v>PERMANENT DISS</v>
          </cell>
          <cell r="H2973">
            <v>8</v>
          </cell>
          <cell r="I2973" t="str">
            <v>SRI RAMAGRANITES</v>
          </cell>
          <cell r="J2973" t="str">
            <v>NAGEGOWDA S/O RAMEGOWDA,HASSAN GROWTH CENTER KIADB</v>
          </cell>
          <cell r="K2973" t="str">
            <v>KIADB</v>
          </cell>
          <cell r="L2973">
            <v>3</v>
          </cell>
        </row>
        <row r="2974">
          <cell r="E2974" t="str">
            <v>GCTP539</v>
          </cell>
          <cell r="F2974" t="str">
            <v>LT7(A) - Temporary Supply (28 days &amp; above renewal)</v>
          </cell>
          <cell r="G2974" t="str">
            <v>PERMANENT DISS</v>
          </cell>
          <cell r="H2974">
            <v>3</v>
          </cell>
          <cell r="I2974" t="str">
            <v>B H KRISHNEGOWDA S/O HANUMANTHEGOWDA</v>
          </cell>
          <cell r="J2974" t="str">
            <v>CHANNAPATANA,CHANNAPATANA</v>
          </cell>
          <cell r="K2974" t="str">
            <v>K HOSA KOPPALU BHKL</v>
          </cell>
          <cell r="L2974">
            <v>1</v>
          </cell>
        </row>
        <row r="2975">
          <cell r="E2975" t="str">
            <v>GCTP537</v>
          </cell>
          <cell r="F2975" t="str">
            <v>LT7(A) - Temporary Supply (28 days &amp; above renewal)</v>
          </cell>
          <cell r="G2975" t="str">
            <v>PERMANENT DISS</v>
          </cell>
          <cell r="H2975">
            <v>8</v>
          </cell>
          <cell r="I2975" t="str">
            <v>KEMPEGOWDA S/O CHIKKEGOWDA</v>
          </cell>
          <cell r="J2975" t="str">
            <v>CHANNAPATANA,CHANNAPATANA</v>
          </cell>
          <cell r="K2975" t="str">
            <v>CHANNAPATTANA</v>
          </cell>
          <cell r="L2975">
            <v>1</v>
          </cell>
        </row>
        <row r="2976">
          <cell r="E2976" t="str">
            <v>GCTP534</v>
          </cell>
          <cell r="F2976" t="str">
            <v>LT7(A) - Temporary Supply (28 days &amp; above renewal)</v>
          </cell>
          <cell r="G2976" t="str">
            <v>PERMANENT DISS</v>
          </cell>
          <cell r="H2976">
            <v>8</v>
          </cell>
          <cell r="I2976" t="str">
            <v>YAKIMA FITERS PVT LMT KIADB</v>
          </cell>
          <cell r="J2976" t="str">
            <v>KIADB HASSAN,KIADB HASSAN</v>
          </cell>
          <cell r="K2976" t="str">
            <v>KIADB</v>
          </cell>
          <cell r="L2976">
            <v>2</v>
          </cell>
        </row>
        <row r="2977">
          <cell r="E2977" t="str">
            <v>GCTP546</v>
          </cell>
          <cell r="F2977" t="str">
            <v>LT7(A) - Temporary Supply (28 days &amp; above renewal)</v>
          </cell>
          <cell r="G2977" t="str">
            <v>PERMANENT DISS</v>
          </cell>
          <cell r="H2977">
            <v>4</v>
          </cell>
          <cell r="I2977" t="str">
            <v>THIRUMALEGOWDA W/O LATE MUDLIGOWDA</v>
          </cell>
          <cell r="J2977" t="str">
            <v>DEVAMMA BADAVANE,CHANNAPATANA</v>
          </cell>
          <cell r="K2977" t="str">
            <v>BOMMANAYAKANA HALLI BHKL</v>
          </cell>
          <cell r="L2977">
            <v>1</v>
          </cell>
        </row>
        <row r="2978">
          <cell r="E2978" t="str">
            <v>HVTP23</v>
          </cell>
          <cell r="F2978" t="str">
            <v>LT7(A) - Temporary Supply (28 days &amp; above renewal)</v>
          </cell>
          <cell r="G2978" t="str">
            <v>PERMANENT DISS</v>
          </cell>
          <cell r="H2978">
            <v>16</v>
          </cell>
          <cell r="I2978" t="str">
            <v>CHANDRAKALA W/O KARIGOWDA NANDINILAYOUT</v>
          </cell>
          <cell r="J2978" t="str">
            <v>THANNERHALLA HASSAN,THANNERHALLA HASSAN</v>
          </cell>
          <cell r="K2978" t="str">
            <v>CHIKKAMANDIGANAHALLY</v>
          </cell>
          <cell r="L2978">
            <v>1</v>
          </cell>
        </row>
        <row r="2979">
          <cell r="E2979" t="str">
            <v>BB</v>
          </cell>
          <cell r="F2979" t="str">
            <v>LT7(A) - Temporary Supply (28 days &amp; above renewal)</v>
          </cell>
          <cell r="G2979" t="str">
            <v>PERMANENT DISS</v>
          </cell>
          <cell r="H2979">
            <v>13</v>
          </cell>
          <cell r="I2979" t="str">
            <v>B B GANGARAJU</v>
          </cell>
          <cell r="J2979" t="str">
            <v>0,0</v>
          </cell>
          <cell r="K2979" t="str">
            <v>M HOSA KOPPALU BHKL</v>
          </cell>
          <cell r="L2979">
            <v>1</v>
          </cell>
        </row>
        <row r="2980">
          <cell r="E2980" t="str">
            <v>KSTP4</v>
          </cell>
          <cell r="F2980" t="str">
            <v>LT7(A) - Temporary Supply (28 days &amp; above renewal)</v>
          </cell>
          <cell r="G2980" t="str">
            <v>PERMANENT DISS</v>
          </cell>
          <cell r="H2980">
            <v>6</v>
          </cell>
          <cell r="I2980" t="str">
            <v>GEETHA W/O RAVI</v>
          </cell>
          <cell r="J2980" t="str">
            <v>CHIKKABASAVANAHALLY,CHIKKABASAVANAHALLY</v>
          </cell>
          <cell r="K2980" t="str">
            <v>CHIKKA BASAVANA HALLI</v>
          </cell>
          <cell r="L2980">
            <v>1</v>
          </cell>
        </row>
        <row r="2981">
          <cell r="E2981" t="str">
            <v>KKGTP26</v>
          </cell>
          <cell r="F2981" t="str">
            <v>LT7(A) - Temporary Supply (28 days &amp; above renewal)</v>
          </cell>
          <cell r="G2981" t="str">
            <v>PERMANENT DISS</v>
          </cell>
          <cell r="H2981">
            <v>13</v>
          </cell>
          <cell r="I2981" t="str">
            <v>HARISHA</v>
          </cell>
          <cell r="J2981" t="str">
            <v>S/O JAVAREGOWDA,BITTAGOWDANAHALLY</v>
          </cell>
          <cell r="K2981" t="str">
            <v>KOKKANNA GHATTA</v>
          </cell>
          <cell r="L2981">
            <v>1</v>
          </cell>
        </row>
        <row r="2982">
          <cell r="E2982" t="str">
            <v>GCTP529</v>
          </cell>
          <cell r="F2982" t="str">
            <v>LT7(A) - Temporary Supply (28 days &amp; above renewal)</v>
          </cell>
          <cell r="G2982" t="str">
            <v>PERMANENT DISS</v>
          </cell>
          <cell r="H2982">
            <v>10</v>
          </cell>
          <cell r="I2982" t="str">
            <v>NANJUNDAPPA</v>
          </cell>
          <cell r="J2982" t="str">
            <v>S/O NANJAPPA,CHANNAPATANA</v>
          </cell>
          <cell r="K2982" t="str">
            <v>K HOSA KOPPALU BHKL</v>
          </cell>
          <cell r="L2982">
            <v>0.2</v>
          </cell>
        </row>
        <row r="2983">
          <cell r="E2983" t="str">
            <v>GCTP526</v>
          </cell>
          <cell r="F2983" t="str">
            <v>LT7(A) - Temporary Supply (28 days &amp; above renewal)</v>
          </cell>
          <cell r="G2983" t="str">
            <v>PERMANENT DISS</v>
          </cell>
          <cell r="H2983">
            <v>8</v>
          </cell>
          <cell r="I2983" t="str">
            <v>N SWATHI</v>
          </cell>
          <cell r="J2983" t="str">
            <v>S N INDUSTRIES,PLOT NO 121B KIADB H N PUR ROAD</v>
          </cell>
          <cell r="K2983" t="str">
            <v>LAKSHMI COFFEE CURING</v>
          </cell>
          <cell r="L2983">
            <v>1</v>
          </cell>
        </row>
        <row r="2984">
          <cell r="E2984" t="str">
            <v>DMTP25</v>
          </cell>
          <cell r="F2984" t="str">
            <v>LT7(A) - Temporary Supply (28 days &amp; above renewal)</v>
          </cell>
          <cell r="G2984" t="str">
            <v>PERMANENT DISS</v>
          </cell>
          <cell r="H2984">
            <v>8</v>
          </cell>
          <cell r="I2984" t="str">
            <v>D V PARAMA SHIVE GOWDA</v>
          </cell>
          <cell r="J2984" t="str">
            <v>S/O D L VENKATEGOWDA,DEVARAYAPATANA B M ROAD</v>
          </cell>
          <cell r="K2984" t="str">
            <v>DEVRAYA PATTNA DPL</v>
          </cell>
          <cell r="L2984">
            <v>1</v>
          </cell>
        </row>
        <row r="2985">
          <cell r="E2985" t="str">
            <v>GCTP578</v>
          </cell>
          <cell r="F2985" t="str">
            <v>LT7(A) - Temporary Supply (28 days &amp; above renewal)</v>
          </cell>
          <cell r="G2985" t="str">
            <v>PERMANENT DISS</v>
          </cell>
          <cell r="H2985">
            <v>8</v>
          </cell>
          <cell r="I2985" t="str">
            <v>S H SHANKAR</v>
          </cell>
          <cell r="J2985" t="str">
            <v>S/O HALGEGOWDA,DEVAMMABAVANE CHANNAPATANA</v>
          </cell>
          <cell r="K2985" t="str">
            <v>CHANNAPATTANA</v>
          </cell>
          <cell r="L2985">
            <v>1</v>
          </cell>
        </row>
        <row r="2986">
          <cell r="E2986" t="str">
            <v>GCTP522</v>
          </cell>
          <cell r="F2986" t="str">
            <v>LT7(A) - Temporary Supply (28 days &amp; above renewal)</v>
          </cell>
          <cell r="G2986" t="str">
            <v>PERMANENT DISS</v>
          </cell>
          <cell r="H2986">
            <v>20</v>
          </cell>
          <cell r="I2986" t="str">
            <v>JAYASHREE  KRISHANA STEEL INDUSTRIES</v>
          </cell>
          <cell r="J2986" t="str">
            <v>REE  KRISHANA STEEL INDUSTRIES,REE  KRISHANA STEEL INDUSTRIES</v>
          </cell>
          <cell r="K2986" t="str">
            <v>HANUMANTHA PURA HNL</v>
          </cell>
          <cell r="L2986">
            <v>3</v>
          </cell>
        </row>
        <row r="2987">
          <cell r="E2987" t="str">
            <v>GCTP524</v>
          </cell>
          <cell r="F2987" t="str">
            <v>LT7(A) - Temporary Supply (28 days &amp; above renewal)</v>
          </cell>
          <cell r="G2987" t="str">
            <v>PERMANENT DISS</v>
          </cell>
          <cell r="H2987">
            <v>8</v>
          </cell>
          <cell r="I2987" t="str">
            <v>C M RAMANNA ALIAS RAMEGOWDA</v>
          </cell>
          <cell r="J2987" t="str">
            <v>C M MANJAPPA,MARIYAPPA VATTARA</v>
          </cell>
          <cell r="K2987" t="str">
            <v>CHANNAPATTANA</v>
          </cell>
          <cell r="L2987">
            <v>1</v>
          </cell>
        </row>
        <row r="2988">
          <cell r="E2988" t="str">
            <v>KKGTP25</v>
          </cell>
          <cell r="F2988" t="str">
            <v>LT7(A) - Temporary Supply (28 days &amp; above renewal)</v>
          </cell>
          <cell r="G2988" t="str">
            <v>PERMANENT DISS</v>
          </cell>
          <cell r="H2988">
            <v>12</v>
          </cell>
          <cell r="I2988" t="str">
            <v>ANNEGOWDA S/O JAVREGOWDA</v>
          </cell>
          <cell r="J2988" t="str">
            <v>BITTAGODANAHALLY,BITTAGODANAHALLY</v>
          </cell>
          <cell r="K2988" t="str">
            <v>KOKKANNA GHATTA</v>
          </cell>
          <cell r="L2988">
            <v>1</v>
          </cell>
        </row>
        <row r="2989">
          <cell r="E2989" t="str">
            <v>HVTP17</v>
          </cell>
          <cell r="F2989" t="str">
            <v>LT7(A) - Temporary Supply (28 days &amp; above renewal)</v>
          </cell>
          <cell r="G2989" t="str">
            <v>PERMANENT DISS</v>
          </cell>
          <cell r="H2989">
            <v>13</v>
          </cell>
          <cell r="I2989" t="str">
            <v>SHARJIL S/O LATE ABUDHUL WAZIDH</v>
          </cell>
          <cell r="J2989" t="str">
            <v>HALUWAGILU ROAD CHIKKAMANDIGANAHALLY,HASSAN</v>
          </cell>
          <cell r="K2989" t="str">
            <v>HALUVAGILU HVL</v>
          </cell>
          <cell r="L2989">
            <v>1</v>
          </cell>
        </row>
        <row r="2990">
          <cell r="E2990" t="str">
            <v>GCTP572</v>
          </cell>
          <cell r="F2990" t="str">
            <v>LT7(A) - Temporary Supply (28 days &amp; above renewal)</v>
          </cell>
          <cell r="G2990" t="str">
            <v>PERMANENT DISS</v>
          </cell>
          <cell r="H2990">
            <v>8</v>
          </cell>
          <cell r="I2990" t="str">
            <v>M/S RAGHAVENDRA INDUSTRIES</v>
          </cell>
          <cell r="J2990" t="str">
            <v>PLOT NO562D,KIADB H N PURA HASSAN</v>
          </cell>
          <cell r="K2990" t="str">
            <v>O AND M FOUR HASSAN</v>
          </cell>
          <cell r="L2990">
            <v>1</v>
          </cell>
        </row>
        <row r="2991">
          <cell r="E2991" t="str">
            <v>KSTP05</v>
          </cell>
          <cell r="F2991" t="str">
            <v>LT7(A) - Temporary Supply (28 days &amp; above renewal)</v>
          </cell>
          <cell r="G2991" t="str">
            <v>PERMANENT DISS</v>
          </cell>
          <cell r="H2991">
            <v>13</v>
          </cell>
          <cell r="I2991" t="str">
            <v>DYAVAMMA W/O PUTTEGOWDA</v>
          </cell>
          <cell r="J2991" t="str">
            <v>CHIKKABASAVANAHALLY,CHIKKABASAVANAHALLY HASSAN</v>
          </cell>
          <cell r="K2991" t="str">
            <v>CHIKKA BASAVANA HALLI</v>
          </cell>
          <cell r="L2991">
            <v>1</v>
          </cell>
        </row>
        <row r="2992">
          <cell r="E2992" t="str">
            <v>GCTP261</v>
          </cell>
          <cell r="F2992" t="str">
            <v>LT7(A) - Temporary Supply (28 days &amp; above renewal)</v>
          </cell>
          <cell r="G2992" t="str">
            <v>PERMANENT DISS</v>
          </cell>
          <cell r="H2992">
            <v>3</v>
          </cell>
          <cell r="I2992" t="str">
            <v>C R SHIVAPPA</v>
          </cell>
          <cell r="J2992" t="str">
            <v>S/O RAMA GOWDA,CHANNAPATNA  H N PURA ROAD   HASSAN</v>
          </cell>
          <cell r="K2992" t="str">
            <v>CHANNAPATTANA</v>
          </cell>
          <cell r="L2992">
            <v>1</v>
          </cell>
        </row>
        <row r="2993">
          <cell r="E2993" t="str">
            <v>KNTP32</v>
          </cell>
          <cell r="F2993" t="str">
            <v>LT7(A) - Temporary Supply (28 days &amp; above renewal)</v>
          </cell>
          <cell r="G2993" t="str">
            <v>PERMANENT DISS</v>
          </cell>
          <cell r="H2993">
            <v>13</v>
          </cell>
          <cell r="I2993" t="str">
            <v>MUDLAIH S/O LATE JAVARAIH</v>
          </cell>
          <cell r="J2993" t="str">
            <v>ECHALAHALLY,ECHALAHALLY</v>
          </cell>
          <cell r="K2993" t="str">
            <v>ECHALA HALLI KANDALI</v>
          </cell>
          <cell r="L2993">
            <v>1</v>
          </cell>
        </row>
        <row r="2994">
          <cell r="E2994" t="str">
            <v>KKGTP33</v>
          </cell>
          <cell r="F2994" t="str">
            <v>LT7(A) - Temporary Supply (28 days &amp; above renewal)</v>
          </cell>
          <cell r="G2994" t="str">
            <v>PERMANENT DISS</v>
          </cell>
          <cell r="H2994">
            <v>17</v>
          </cell>
          <cell r="I2994" t="str">
            <v>REENAKUMARI D/O NOBART DISILVA</v>
          </cell>
          <cell r="J2994" t="str">
            <v>LAKSHMI LAY OUT BEST COFFEE CURING KOKKANAGATTA,KOKKANAGATTA HASSAN</v>
          </cell>
          <cell r="K2994" t="str">
            <v>KOKKANNA GHATTA</v>
          </cell>
          <cell r="L2994">
            <v>1</v>
          </cell>
        </row>
        <row r="2995">
          <cell r="E2995" t="str">
            <v>GCTP349</v>
          </cell>
          <cell r="F2995" t="str">
            <v>LT7(A) - Temporary Supply (28 days &amp; above renewal)</v>
          </cell>
          <cell r="G2995" t="str">
            <v>PERMANENT DISS</v>
          </cell>
          <cell r="H2995">
            <v>3</v>
          </cell>
          <cell r="I2995" t="str">
            <v>M J KALE GOWDA</v>
          </cell>
          <cell r="J2995" t="str">
            <v>S/O JAVAREGOWDA,CHANNAPATTANA  HASSAN</v>
          </cell>
          <cell r="K2995" t="str">
            <v>CHANNAPATTANA</v>
          </cell>
          <cell r="L2995">
            <v>15</v>
          </cell>
        </row>
        <row r="2996">
          <cell r="E2996" t="str">
            <v>GCTP548</v>
          </cell>
          <cell r="F2996" t="str">
            <v>LT7(A) - Temporary Supply (28 days &amp; above renewal)</v>
          </cell>
          <cell r="G2996" t="str">
            <v>PERMANENT DISS</v>
          </cell>
          <cell r="H2996">
            <v>8</v>
          </cell>
          <cell r="I2996" t="str">
            <v>KRISHANMURTHY S/O SHIVEGOWDA</v>
          </cell>
          <cell r="J2996" t="str">
            <v>CHANNAPATNA HASSAN,B M ROAD CHANNAPATNA HASSAN</v>
          </cell>
          <cell r="K2996" t="str">
            <v>CHANNAPATTANA</v>
          </cell>
          <cell r="L2996">
            <v>1</v>
          </cell>
        </row>
        <row r="2997">
          <cell r="E2997" t="str">
            <v>GRTP30</v>
          </cell>
          <cell r="F2997" t="str">
            <v>LT7(A) - Temporary Supply (28 days &amp; above renewal)</v>
          </cell>
          <cell r="G2997" t="str">
            <v>PERMANENT DISS</v>
          </cell>
          <cell r="H2997">
            <v>13</v>
          </cell>
          <cell r="I2997" t="str">
            <v>M R VENKATESH S/O M Y RAJU</v>
          </cell>
          <cell r="J2997" t="str">
            <v>MAIN ROAD GORUR HASSAN,MAIN ROAD GORUR HASSAN</v>
          </cell>
          <cell r="K2997" t="str">
            <v>GORUR</v>
          </cell>
          <cell r="L2997">
            <v>1</v>
          </cell>
        </row>
        <row r="2998">
          <cell r="E2998" t="str">
            <v>KSTP3</v>
          </cell>
          <cell r="F2998" t="str">
            <v>LT7(A) - Temporary Supply (28 days &amp; above renewal)</v>
          </cell>
          <cell r="G2998" t="str">
            <v>PERMANENT DISS</v>
          </cell>
          <cell r="H2998">
            <v>13</v>
          </cell>
          <cell r="I2998" t="str">
            <v>DYAVAMMA W/O RUDREGOWDA</v>
          </cell>
          <cell r="J2998" t="str">
            <v>DYAVAMMA W/O RUDREGOWD,ASHRAYA BADAVANI HASSAN</v>
          </cell>
          <cell r="K2998" t="str">
            <v>PLL NAGARA PLL</v>
          </cell>
          <cell r="L2998">
            <v>1</v>
          </cell>
        </row>
        <row r="2999">
          <cell r="E2999" t="str">
            <v>HVTP22</v>
          </cell>
          <cell r="F2999" t="str">
            <v>LT7(A) - Temporary Supply (28 days &amp; above renewal)</v>
          </cell>
          <cell r="G2999" t="str">
            <v>PERMANENT DISS</v>
          </cell>
          <cell r="H2999">
            <v>16</v>
          </cell>
          <cell r="I2999" t="str">
            <v>B S YOGESH S/O NARAYANSHETTY CHIKKAMANDIGANAHALLY</v>
          </cell>
          <cell r="J2999" t="str">
            <v>CHIKKAMANDIGANAHALLY HASSAN,HASSAN</v>
          </cell>
          <cell r="K2999" t="str">
            <v>CHIKKAMANDIGANAHALLY</v>
          </cell>
          <cell r="L2999">
            <v>1</v>
          </cell>
        </row>
        <row r="3000">
          <cell r="E3000" t="str">
            <v>GCTP540</v>
          </cell>
          <cell r="F3000" t="str">
            <v>LT7(A) - Temporary Supply (28 days &amp; above renewal)</v>
          </cell>
          <cell r="G3000" t="str">
            <v>PERMANENT DISS</v>
          </cell>
          <cell r="H3000">
            <v>8</v>
          </cell>
          <cell r="I3000" t="str">
            <v>MANJEGOWDA D G S/O GIRIGOWDA</v>
          </cell>
          <cell r="J3000" t="str">
            <v>BOMMANAYAKANHALLY CROS ROAD,BOMMANAYAKANHALLY CROS ROAD</v>
          </cell>
          <cell r="K3000" t="str">
            <v>CHANNAPATTANA</v>
          </cell>
          <cell r="L3000">
            <v>1</v>
          </cell>
        </row>
        <row r="3001">
          <cell r="E3001" t="str">
            <v>GCTP498</v>
          </cell>
          <cell r="F3001" t="str">
            <v>LT7(A) - Temporary Supply (28 days &amp; above renewal)</v>
          </cell>
          <cell r="G3001" t="str">
            <v>PERMANENT DISS</v>
          </cell>
          <cell r="H3001">
            <v>8</v>
          </cell>
          <cell r="I3001" t="str">
            <v>H K JAVEREGOWDA PRESINDEST</v>
          </cell>
          <cell r="J3001" t="str">
            <v>SRI KALE GOWDA PUTTAMMA WELFARE TRUST,HN PUAR KIADB</v>
          </cell>
          <cell r="K3001" t="str">
            <v>KIADB</v>
          </cell>
          <cell r="L3001">
            <v>1</v>
          </cell>
        </row>
        <row r="3002">
          <cell r="E3002" t="str">
            <v>DMTP27</v>
          </cell>
          <cell r="F3002" t="str">
            <v>LT7(A) - Temporary Supply (28 days &amp; above renewal)</v>
          </cell>
          <cell r="G3002" t="str">
            <v>PERMANENT DISS</v>
          </cell>
          <cell r="H3002">
            <v>4</v>
          </cell>
          <cell r="I3002" t="str">
            <v>VASANTHA S/O HANUMAIAHA</v>
          </cell>
          <cell r="J3002" t="str">
            <v>CHIKKA MANDIGANAHALLY HASSAN,HASSAN</v>
          </cell>
          <cell r="K3002" t="str">
            <v>CHIKKAMANDIGANAHALLY</v>
          </cell>
          <cell r="L3002">
            <v>1</v>
          </cell>
        </row>
        <row r="3003">
          <cell r="E3003" t="str">
            <v>GLTP28</v>
          </cell>
          <cell r="F3003" t="str">
            <v>LT7(A) - Temporary Supply (28 days &amp; above renewal)</v>
          </cell>
          <cell r="G3003" t="str">
            <v>PERMANENT DISS</v>
          </cell>
          <cell r="H3003">
            <v>8</v>
          </cell>
          <cell r="I3003" t="str">
            <v>PUSHPA</v>
          </cell>
          <cell r="J3003" t="str">
            <v>W/O PUTTARAJU,MANCHANAHALLY</v>
          </cell>
          <cell r="K3003" t="str">
            <v>MANICHANA HALLI MNL</v>
          </cell>
          <cell r="L3003">
            <v>1</v>
          </cell>
        </row>
        <row r="3004">
          <cell r="E3004" t="str">
            <v>MNLTP4</v>
          </cell>
          <cell r="F3004" t="str">
            <v>LT7(A) - Temporary Supply (28 days &amp; above renewal)</v>
          </cell>
          <cell r="G3004" t="str">
            <v>PERMANENT DISS</v>
          </cell>
          <cell r="H3004">
            <v>8</v>
          </cell>
          <cell r="I3004" t="str">
            <v>CHANDREGOWDA</v>
          </cell>
          <cell r="J3004" t="str">
            <v>S/O BILIGOWDA,MANICHANAHALLI</v>
          </cell>
          <cell r="K3004" t="str">
            <v>MANICHANA HALLI MNL</v>
          </cell>
          <cell r="L3004">
            <v>1</v>
          </cell>
        </row>
        <row r="3005">
          <cell r="E3005" t="str">
            <v>GCTP795</v>
          </cell>
          <cell r="F3005" t="str">
            <v>LT7(A) - Temporary Supply (28 days &amp; above renewal)</v>
          </cell>
          <cell r="G3005" t="str">
            <v>PERMANENT DISS</v>
          </cell>
          <cell r="H3005">
            <v>8</v>
          </cell>
          <cell r="I3005" t="str">
            <v>B.R LAVANYA</v>
          </cell>
          <cell r="J3005" t="str">
            <v>W/O JAYARAM,BOMMANAYAKANAHALLY</v>
          </cell>
          <cell r="K3005" t="str">
            <v>BOMMANAYAKANA HALLI BHKL</v>
          </cell>
          <cell r="L3005">
            <v>1</v>
          </cell>
        </row>
        <row r="3006">
          <cell r="E3006" t="str">
            <v>GLTP42</v>
          </cell>
          <cell r="F3006" t="str">
            <v>LT7(A) - Temporary Supply (28 days &amp; above renewal)</v>
          </cell>
          <cell r="G3006" t="str">
            <v>PERMANENT DISS</v>
          </cell>
          <cell r="H3006">
            <v>8</v>
          </cell>
          <cell r="I3006" t="str">
            <v>M.R MANOJ KUMAR</v>
          </cell>
          <cell r="J3006" t="str">
            <v>S/O M.B RAJASHEKAR,MANACHANAHALLY</v>
          </cell>
          <cell r="K3006" t="str">
            <v>HT GROUP</v>
          </cell>
          <cell r="L3006">
            <v>1</v>
          </cell>
        </row>
        <row r="3007">
          <cell r="E3007" t="str">
            <v>GCTP597</v>
          </cell>
          <cell r="F3007" t="str">
            <v>LT7(A) - Temporary Supply (28 days &amp; above renewal)</v>
          </cell>
          <cell r="G3007" t="str">
            <v>PERMANENT DISS</v>
          </cell>
          <cell r="H3007">
            <v>8</v>
          </cell>
          <cell r="I3007" t="str">
            <v>B.T.LATHA, AEE CSD</v>
          </cell>
          <cell r="J3007" t="str">
            <v>DEVAMMA BADAVANE CHANNAPATNA HASSAN,DEVAMMABADAVANE HASSAN</v>
          </cell>
          <cell r="K3007" t="str">
            <v>BOMMANAYAKANA HALLI BHKL</v>
          </cell>
          <cell r="L3007">
            <v>1</v>
          </cell>
        </row>
        <row r="3008">
          <cell r="E3008" t="str">
            <v>KNTP50</v>
          </cell>
          <cell r="F3008" t="str">
            <v>LT7(A) - Temporary Supply (28 days &amp; above renewal)</v>
          </cell>
          <cell r="G3008" t="str">
            <v>PERMANENT DISS</v>
          </cell>
          <cell r="H3008">
            <v>8</v>
          </cell>
          <cell r="I3008" t="str">
            <v>LAKXMEGOWDA</v>
          </cell>
          <cell r="J3008" t="str">
            <v>S/O BOREGOWDA,ANACHIHALLY</v>
          </cell>
          <cell r="K3008" t="str">
            <v>ECHALA HALLI KANDALI</v>
          </cell>
          <cell r="L3008">
            <v>1</v>
          </cell>
        </row>
        <row r="3009">
          <cell r="E3009" t="str">
            <v>GRTP45</v>
          </cell>
          <cell r="F3009" t="str">
            <v>LT7(A) - Temporary Supply (28 days &amp; above renewal)</v>
          </cell>
          <cell r="G3009" t="str">
            <v>PERMANENT DISS</v>
          </cell>
          <cell r="H3009">
            <v>8</v>
          </cell>
          <cell r="I3009" t="str">
            <v>GURUMURTHY</v>
          </cell>
          <cell r="J3009" t="str">
            <v>S/O M K CHANDRASHEKARAIAH,MALLEDEVARAPURA</v>
          </cell>
          <cell r="K3009" t="str">
            <v>MALLEDEVARAPURA</v>
          </cell>
          <cell r="L3009">
            <v>3</v>
          </cell>
        </row>
        <row r="3010">
          <cell r="E3010" t="str">
            <v>KNTP35</v>
          </cell>
          <cell r="F3010" t="str">
            <v>LT7(A) - Temporary Supply (28 days &amp; above renewal)</v>
          </cell>
          <cell r="G3010" t="str">
            <v>PERMANENT DISS</v>
          </cell>
          <cell r="H3010">
            <v>8</v>
          </cell>
          <cell r="I3010" t="str">
            <v>DODDAMMA</v>
          </cell>
          <cell r="J3010" t="str">
            <v>W/O SHIVEGOWDA,ANACHIHALLY</v>
          </cell>
          <cell r="K3010" t="str">
            <v>ECHALA HALLI KANDALI</v>
          </cell>
          <cell r="L3010">
            <v>1</v>
          </cell>
        </row>
        <row r="3011">
          <cell r="E3011" t="str">
            <v>GLTP15</v>
          </cell>
          <cell r="F3011" t="str">
            <v>LT7(A) - Temporary Supply (28 days &amp; above renewal)</v>
          </cell>
          <cell r="G3011" t="str">
            <v>PERMANENT DISS</v>
          </cell>
          <cell r="H3011">
            <v>8</v>
          </cell>
          <cell r="I3011" t="str">
            <v>KENCHEGOWDA</v>
          </cell>
          <cell r="J3011" t="str">
            <v>S/O VENKATEGOWDA,MANACHANAHALLY</v>
          </cell>
          <cell r="K3011" t="str">
            <v>HT GROUP</v>
          </cell>
          <cell r="L3011">
            <v>2</v>
          </cell>
        </row>
        <row r="3012">
          <cell r="E3012" t="str">
            <v>GLTP40</v>
          </cell>
          <cell r="F3012" t="str">
            <v>LT7(A) - Temporary Supply (28 days &amp; above renewal)</v>
          </cell>
          <cell r="G3012" t="str">
            <v>PERMANENT DISS</v>
          </cell>
          <cell r="H3012">
            <v>8</v>
          </cell>
          <cell r="I3012" t="str">
            <v>SHIVANNA</v>
          </cell>
          <cell r="J3012" t="str">
            <v>S/O GUDDEGOWDA,GUDDENAHALLY</v>
          </cell>
          <cell r="K3012" t="str">
            <v>HOOVINA HALLI KAVALU HKL</v>
          </cell>
          <cell r="L3012">
            <v>1</v>
          </cell>
        </row>
        <row r="3013">
          <cell r="E3013" t="str">
            <v>GCTP777</v>
          </cell>
          <cell r="F3013" t="str">
            <v>LT7(A) - Temporary Supply (28 days &amp; above renewal)</v>
          </cell>
          <cell r="G3013" t="str">
            <v>PERMANENT DISS</v>
          </cell>
          <cell r="H3013">
            <v>8</v>
          </cell>
          <cell r="I3013" t="str">
            <v>CHANNEGOWDA</v>
          </cell>
          <cell r="J3013" t="str">
            <v>S/O THIMEGOWDA,BOMMANAYAKANAHALLY</v>
          </cell>
          <cell r="K3013" t="str">
            <v>M HOSA KOPPALU BHKL</v>
          </cell>
          <cell r="L3013">
            <v>1</v>
          </cell>
        </row>
        <row r="3014">
          <cell r="E3014" t="str">
            <v>GLTP35</v>
          </cell>
          <cell r="F3014" t="str">
            <v>LT7(A) - Temporary Supply (28 days &amp; above renewal)</v>
          </cell>
          <cell r="G3014" t="str">
            <v>PERMANENT DISS</v>
          </cell>
          <cell r="H3014">
            <v>8</v>
          </cell>
          <cell r="I3014" t="str">
            <v>DINESH K R</v>
          </cell>
          <cell r="J3014" t="str">
            <v>W/O LAXMEGOWDA,GUDDENAHALLY</v>
          </cell>
          <cell r="K3014" t="str">
            <v>HOOVINA HALLI KAVALU HKL</v>
          </cell>
          <cell r="L3014">
            <v>1</v>
          </cell>
        </row>
        <row r="3015">
          <cell r="E3015" t="str">
            <v>GCTP594</v>
          </cell>
          <cell r="F3015" t="str">
            <v>LT7(A) - Temporary Supply (28 days &amp; above renewal)</v>
          </cell>
          <cell r="G3015" t="str">
            <v>PERMANENT DISS</v>
          </cell>
          <cell r="H3015">
            <v>4</v>
          </cell>
          <cell r="I3015" t="str">
            <v>H B SIDDEGOWDA</v>
          </cell>
          <cell r="J3015" t="str">
            <v>S/O BOREGOWDA,K. HOSAKOPPALU</v>
          </cell>
          <cell r="K3015" t="str">
            <v>CHANNAPATTANA</v>
          </cell>
          <cell r="L3015">
            <v>1</v>
          </cell>
        </row>
        <row r="3016">
          <cell r="E3016" t="str">
            <v>GCTP595</v>
          </cell>
          <cell r="F3016" t="str">
            <v>LT7(A) - Temporary Supply (28 days &amp; above renewal)</v>
          </cell>
          <cell r="G3016" t="str">
            <v>PERMANENT DISS</v>
          </cell>
          <cell r="H3016">
            <v>4</v>
          </cell>
          <cell r="I3016" t="str">
            <v>NARAYANAREDDY</v>
          </cell>
          <cell r="J3016" t="str">
            <v>S/O NAGASHETTY,CHANNAPATTANA</v>
          </cell>
          <cell r="K3016" t="str">
            <v>CHANNAPATTANA</v>
          </cell>
          <cell r="L3016">
            <v>3</v>
          </cell>
        </row>
        <row r="3017">
          <cell r="E3017" t="str">
            <v>GCTP620</v>
          </cell>
          <cell r="F3017" t="str">
            <v>LT7(A) - Temporary Supply (28 days &amp; above renewal)</v>
          </cell>
          <cell r="G3017" t="str">
            <v>PERMANENT DISS</v>
          </cell>
          <cell r="H3017">
            <v>3</v>
          </cell>
          <cell r="I3017" t="str">
            <v>NINGARAJU S/O LAXMEGOWDA</v>
          </cell>
          <cell r="J3017" t="str">
            <v>BOMMANAYAKANAHALLY HASSAN,HASSAN (T</v>
          </cell>
          <cell r="K3017" t="str">
            <v>BOMMANAYAKANA HALLI BHKL</v>
          </cell>
          <cell r="L3017">
            <v>1</v>
          </cell>
        </row>
        <row r="3018">
          <cell r="E3018" t="str">
            <v>KNTP37</v>
          </cell>
          <cell r="F3018" t="str">
            <v>LT7(A) - Temporary Supply (28 days &amp; above renewal)</v>
          </cell>
          <cell r="G3018" t="str">
            <v>PERMANENT DISS</v>
          </cell>
          <cell r="H3018">
            <v>8</v>
          </cell>
          <cell r="I3018" t="str">
            <v>CHAITRA  W/O ANANTHAGIRI</v>
          </cell>
          <cell r="J3018" t="str">
            <v>ANACHIHALLY BADAVANE, KANDLI (P) HASSAN (T),HASSAN (T</v>
          </cell>
          <cell r="K3018" t="str">
            <v>ECHALA HALLI KANDALI</v>
          </cell>
          <cell r="L3018">
            <v>1</v>
          </cell>
        </row>
        <row r="3019">
          <cell r="E3019" t="str">
            <v>GCTP669</v>
          </cell>
          <cell r="F3019" t="str">
            <v>LT7(A) - Temporary Supply (28 days &amp; above renewal)</v>
          </cell>
          <cell r="G3019" t="str">
            <v>PERMANENT DISS</v>
          </cell>
          <cell r="H3019">
            <v>8</v>
          </cell>
          <cell r="I3019" t="str">
            <v>C R ANANDA</v>
          </cell>
          <cell r="J3019" t="str">
            <v>S/O RAMANNA,CHANNAPATTANA</v>
          </cell>
          <cell r="K3019" t="str">
            <v>BOMMANAYAKANA HALLI BHKL</v>
          </cell>
          <cell r="L3019">
            <v>1</v>
          </cell>
        </row>
        <row r="3020">
          <cell r="E3020" t="str">
            <v>GCTP670</v>
          </cell>
          <cell r="F3020" t="str">
            <v>LT7(A) - Temporary Supply (28 days &amp; above renewal)</v>
          </cell>
          <cell r="G3020" t="str">
            <v>PERMANENT DISS</v>
          </cell>
          <cell r="H3020">
            <v>8</v>
          </cell>
          <cell r="I3020" t="str">
            <v>PAVITRA</v>
          </cell>
          <cell r="J3020" t="str">
            <v>W/O GIDDEGOWDA,NAGATHVALLY</v>
          </cell>
          <cell r="K3020" t="str">
            <v>M HOSA KOPPALU BHKL</v>
          </cell>
          <cell r="L3020">
            <v>1</v>
          </cell>
        </row>
        <row r="3021">
          <cell r="E3021" t="str">
            <v>GCTP668</v>
          </cell>
          <cell r="F3021" t="str">
            <v>LT7(A) - Temporary Supply (28 days &amp; above renewal)</v>
          </cell>
          <cell r="G3021" t="str">
            <v>PERMANENT DISS</v>
          </cell>
          <cell r="H3021">
            <v>8</v>
          </cell>
          <cell r="I3021" t="str">
            <v>SURESH</v>
          </cell>
          <cell r="J3021" t="str">
            <v>S/O RANGE GOWDA,BOOMMANAYAKANAHALLY</v>
          </cell>
          <cell r="K3021" t="str">
            <v>K HOSA KOPPALU BHKL</v>
          </cell>
          <cell r="L3021">
            <v>1</v>
          </cell>
        </row>
        <row r="3022">
          <cell r="E3022" t="str">
            <v>GCTP647</v>
          </cell>
          <cell r="F3022" t="str">
            <v>LT7(A) - Temporary Supply (28 days &amp; above renewal)</v>
          </cell>
          <cell r="G3022" t="str">
            <v>PERMANENT DISS</v>
          </cell>
          <cell r="H3022">
            <v>8</v>
          </cell>
          <cell r="I3022" t="str">
            <v>DEVAMMA</v>
          </cell>
          <cell r="J3022" t="str">
            <v>W/O LAKKAPPA,CHANNAPATANA,BYPASS,HASSAN</v>
          </cell>
          <cell r="K3022" t="str">
            <v>BOMMANAYAKANA HALLI BHKL</v>
          </cell>
          <cell r="L3022">
            <v>4</v>
          </cell>
        </row>
        <row r="3023">
          <cell r="E3023" t="str">
            <v>GCTP775</v>
          </cell>
          <cell r="F3023" t="str">
            <v>LT7(A) - Temporary Supply (28 days &amp; above renewal)</v>
          </cell>
          <cell r="G3023" t="str">
            <v>PERMANENT DISS</v>
          </cell>
          <cell r="H3023">
            <v>8</v>
          </cell>
          <cell r="I3023" t="str">
            <v>VENKATESH</v>
          </cell>
          <cell r="J3023" t="str">
            <v>S/O ANNE GOWDA,BOMMANAYAKANAHALLY</v>
          </cell>
          <cell r="K3023" t="str">
            <v>BOMMANAYAKANA HALLI BHKL</v>
          </cell>
          <cell r="L3023">
            <v>1</v>
          </cell>
        </row>
        <row r="3024">
          <cell r="E3024" t="str">
            <v>MHTP34</v>
          </cell>
          <cell r="F3024" t="str">
            <v>LT7(A) - Temporary Supply (28 days &amp; above renewal)</v>
          </cell>
          <cell r="G3024" t="str">
            <v>PERMANENT DISS</v>
          </cell>
          <cell r="H3024">
            <v>10</v>
          </cell>
          <cell r="I3024" t="str">
            <v>H V VASU</v>
          </cell>
          <cell r="J3024" t="str">
            <v>S/O LATE VENKATE GOWDA,KANCHANAHALLI</v>
          </cell>
          <cell r="K3024" t="str">
            <v>KANCHANAHALLI</v>
          </cell>
          <cell r="L3024">
            <v>2</v>
          </cell>
        </row>
        <row r="3025">
          <cell r="E3025" t="str">
            <v>GCTP807</v>
          </cell>
          <cell r="F3025" t="str">
            <v>LT7(A) - Temporary Supply (28 days &amp; above renewal)</v>
          </cell>
          <cell r="G3025" t="str">
            <v>PERMANENT DISS</v>
          </cell>
          <cell r="H3025">
            <v>8</v>
          </cell>
          <cell r="I3025" t="str">
            <v>NAVEEN B M</v>
          </cell>
          <cell r="J3025" t="str">
            <v>S/O MAGANNAGOWDA,DEVAMMABADAVANE</v>
          </cell>
          <cell r="K3025" t="str">
            <v>CHANNAPATTANA</v>
          </cell>
          <cell r="L3025">
            <v>1</v>
          </cell>
        </row>
        <row r="3026">
          <cell r="E3026" t="str">
            <v>GCTP829</v>
          </cell>
          <cell r="F3026" t="str">
            <v>LT7(A) - Temporary Supply (28 days &amp; above renewal)</v>
          </cell>
          <cell r="G3026" t="str">
            <v>PERMANENT DISS</v>
          </cell>
          <cell r="H3026">
            <v>8</v>
          </cell>
          <cell r="I3026" t="str">
            <v>B J RANGASWAMI</v>
          </cell>
          <cell r="J3026" t="str">
            <v>S/O JAVAREGOWDA,BANASHANKARI LEHOT</v>
          </cell>
          <cell r="K3026" t="str">
            <v>CHANNAPATTANA</v>
          </cell>
          <cell r="L3026">
            <v>2</v>
          </cell>
        </row>
        <row r="3027">
          <cell r="E3027" t="str">
            <v>GCTP830</v>
          </cell>
          <cell r="F3027" t="str">
            <v>LT7(A) - Temporary Supply (28 days &amp; above renewal)</v>
          </cell>
          <cell r="G3027" t="str">
            <v>PERMANENT DISS</v>
          </cell>
          <cell r="H3027">
            <v>8</v>
          </cell>
          <cell r="I3027" t="str">
            <v>G S SURESH</v>
          </cell>
          <cell r="J3027" t="str">
            <v>S/O SIDDALINAGAPPA,CHANNAPATTANA</v>
          </cell>
          <cell r="K3027" t="str">
            <v>CHANNAPATTANA</v>
          </cell>
          <cell r="L3027">
            <v>1</v>
          </cell>
        </row>
        <row r="3028">
          <cell r="E3028" t="str">
            <v>GCTP596</v>
          </cell>
          <cell r="F3028" t="str">
            <v>LT7(A) - Temporary Supply (28 days &amp; above renewal)</v>
          </cell>
          <cell r="G3028" t="str">
            <v>PERMANENT DISS</v>
          </cell>
          <cell r="H3028">
            <v>8</v>
          </cell>
          <cell r="I3028" t="str">
            <v>C N ERAPPA</v>
          </cell>
          <cell r="J3028" t="str">
            <v>S/O NANJEGOWDA,,CHANNAPATNA</v>
          </cell>
          <cell r="K3028" t="str">
            <v>BOMMANAYAKANA HALLI BHKL</v>
          </cell>
          <cell r="L3028">
            <v>1</v>
          </cell>
        </row>
        <row r="3029">
          <cell r="E3029" t="str">
            <v>GCTP793</v>
          </cell>
          <cell r="F3029" t="str">
            <v>LT7(A) - Temporary Supply (28 days &amp; above renewal)</v>
          </cell>
          <cell r="G3029" t="str">
            <v>PERMANENT DISS</v>
          </cell>
          <cell r="H3029">
            <v>6</v>
          </cell>
          <cell r="I3029" t="str">
            <v>BOREGOWDA</v>
          </cell>
          <cell r="J3029" t="str">
            <v>S/O DYAVEGOWDA,CHIKKABASAVANAHALLY</v>
          </cell>
          <cell r="K3029" t="str">
            <v>CHIKKA BASAVANA HALLI</v>
          </cell>
          <cell r="L3029">
            <v>1</v>
          </cell>
        </row>
        <row r="3030">
          <cell r="E3030" t="str">
            <v>GCTP792</v>
          </cell>
          <cell r="F3030" t="str">
            <v>LT7(A) - Temporary Supply (28 days &amp; above renewal)</v>
          </cell>
          <cell r="G3030" t="str">
            <v>PERMANENT DISS</v>
          </cell>
          <cell r="H3030">
            <v>4</v>
          </cell>
          <cell r="I3030" t="str">
            <v>THIMMAPPA GOWDA</v>
          </cell>
          <cell r="J3030" t="str">
            <v>S/O HANUMEGOWDA,BOMMANAYAKANAHALLY</v>
          </cell>
          <cell r="K3030" t="str">
            <v>BOMMANAYAKANA HALLI BHKL</v>
          </cell>
          <cell r="L3030">
            <v>1</v>
          </cell>
        </row>
        <row r="3031">
          <cell r="E3031" t="str">
            <v>GCTP645</v>
          </cell>
          <cell r="F3031" t="str">
            <v>LT7(A) - Temporary Supply (28 days &amp; above renewal)</v>
          </cell>
          <cell r="G3031" t="str">
            <v>PERMANENT DISS</v>
          </cell>
          <cell r="H3031">
            <v>8</v>
          </cell>
          <cell r="I3031" t="str">
            <v>D M RAMESH</v>
          </cell>
          <cell r="J3031" t="str">
            <v>S/O MUDDLGIRIGOWDA,NAGATHAHALLY</v>
          </cell>
          <cell r="K3031" t="str">
            <v>M HOSA KOPPALU BHKL</v>
          </cell>
          <cell r="L3031">
            <v>1</v>
          </cell>
        </row>
        <row r="3032">
          <cell r="E3032" t="str">
            <v>GLTP41</v>
          </cell>
          <cell r="F3032" t="str">
            <v>LT7(A) - Temporary Supply (28 days &amp; above renewal)</v>
          </cell>
          <cell r="G3032" t="str">
            <v>PERMANENT DISS</v>
          </cell>
          <cell r="H3032">
            <v>8</v>
          </cell>
          <cell r="I3032" t="str">
            <v>SHNAKARA LINGEGOWDA</v>
          </cell>
          <cell r="J3032" t="str">
            <v>S/O ANNEGOWDA,MANICHANHALLY</v>
          </cell>
          <cell r="K3032" t="str">
            <v>ASHOKNAGAR</v>
          </cell>
          <cell r="L3032">
            <v>1</v>
          </cell>
        </row>
        <row r="3033">
          <cell r="E3033" t="str">
            <v>GLTP43</v>
          </cell>
          <cell r="F3033" t="str">
            <v>LT7(A) - Temporary Supply (28 days &amp; above renewal)</v>
          </cell>
          <cell r="G3033" t="str">
            <v>PERMANENT DISS</v>
          </cell>
          <cell r="H3033">
            <v>8</v>
          </cell>
          <cell r="I3033" t="str">
            <v>H N SATHISH</v>
          </cell>
          <cell r="J3033" t="str">
            <v>S/O NARASHIMMA NAIDU,ASHOKNAGARA ,HASSAN</v>
          </cell>
          <cell r="K3033" t="str">
            <v>ASHOKNAGARA ,HASSAN</v>
          </cell>
          <cell r="L3033">
            <v>1</v>
          </cell>
        </row>
        <row r="3034">
          <cell r="E3034" t="str">
            <v>KKGTP46</v>
          </cell>
          <cell r="F3034" t="str">
            <v>LT7(A) - Temporary Supply (28 days &amp; above renewal)</v>
          </cell>
          <cell r="G3034" t="str">
            <v>PERMANENT DISS</v>
          </cell>
          <cell r="H3034">
            <v>17</v>
          </cell>
          <cell r="I3034" t="str">
            <v>NAGARAJU</v>
          </cell>
          <cell r="J3034" t="str">
            <v>S/O MUDALASHETTY,BITTAGOWDANAHALLY</v>
          </cell>
          <cell r="K3034" t="str">
            <v>KOKKANNA GHATTA</v>
          </cell>
          <cell r="L3034">
            <v>1</v>
          </cell>
        </row>
        <row r="3035">
          <cell r="E3035" t="str">
            <v>KKGTP47</v>
          </cell>
          <cell r="F3035" t="str">
            <v>LT7(A) - Temporary Supply (28 days &amp; above renewal)</v>
          </cell>
          <cell r="G3035" t="str">
            <v>PERMANENT DISS</v>
          </cell>
          <cell r="H3035">
            <v>8</v>
          </cell>
          <cell r="I3035" t="str">
            <v>N B SHASHIDHAR</v>
          </cell>
          <cell r="J3035" t="str">
            <v>S/O BOREGOWDA,BITTAGOWDANAHALLY,HASSAN</v>
          </cell>
          <cell r="K3035" t="str">
            <v>BITTAGOWDANAHALLY,HASSAN</v>
          </cell>
          <cell r="L3035">
            <v>1</v>
          </cell>
        </row>
        <row r="3036">
          <cell r="E3036" t="str">
            <v>GCTP649</v>
          </cell>
          <cell r="F3036" t="str">
            <v>LT7(A) - Temporary Supply (28 days &amp; above renewal)</v>
          </cell>
          <cell r="G3036" t="str">
            <v>PERMANENT DISS</v>
          </cell>
          <cell r="H3036">
            <v>8</v>
          </cell>
          <cell r="I3036" t="str">
            <v>C N GAYATHRI</v>
          </cell>
          <cell r="J3036" t="str">
            <v>W/O GOVINDAPPA,CHANNAPATANA,HASSAN</v>
          </cell>
          <cell r="K3036" t="str">
            <v>CHANNAPATTANA</v>
          </cell>
          <cell r="L3036">
            <v>1</v>
          </cell>
        </row>
        <row r="3037">
          <cell r="E3037" t="str">
            <v>GCTP681</v>
          </cell>
          <cell r="F3037" t="str">
            <v>LT7(A) - Temporary Supply (28 days &amp; above renewal)</v>
          </cell>
          <cell r="G3037" t="str">
            <v>PERMANENT DISS</v>
          </cell>
          <cell r="H3037">
            <v>8</v>
          </cell>
          <cell r="I3037" t="str">
            <v>CHANNEGOWDA</v>
          </cell>
          <cell r="J3037" t="str">
            <v>S/O HANUME GOWDA,K HOSAKOPPALU</v>
          </cell>
          <cell r="K3037" t="str">
            <v>K HOSA KOPPALU BHKL</v>
          </cell>
          <cell r="L3037">
            <v>1</v>
          </cell>
        </row>
        <row r="3038">
          <cell r="E3038" t="str">
            <v>GRTP35</v>
          </cell>
          <cell r="F3038" t="str">
            <v>LT7(A) - Temporary Supply (28 days &amp; above renewal)</v>
          </cell>
          <cell r="G3038" t="str">
            <v>PERMANENT DISS</v>
          </cell>
          <cell r="H3038">
            <v>8</v>
          </cell>
          <cell r="I3038" t="str">
            <v>G M PARAMESHA</v>
          </cell>
          <cell r="J3038" t="str">
            <v>S/O MARISHETTI,MAIN ROAD GORUR</v>
          </cell>
          <cell r="K3038" t="str">
            <v>GORUR</v>
          </cell>
          <cell r="L3038">
            <v>1</v>
          </cell>
        </row>
        <row r="3039">
          <cell r="E3039" t="str">
            <v>GCTP679</v>
          </cell>
          <cell r="F3039" t="str">
            <v>LT7(A) - Temporary Supply (28 days &amp; above renewal)</v>
          </cell>
          <cell r="G3039" t="str">
            <v>PERMANENT DISS</v>
          </cell>
          <cell r="H3039">
            <v>8</v>
          </cell>
          <cell r="I3039" t="str">
            <v>RANGASWAMY</v>
          </cell>
          <cell r="J3039" t="str">
            <v>S/O JAVAREGOWDA,BANSHANKARI LEYAUT</v>
          </cell>
          <cell r="K3039" t="str">
            <v>CHANNAPATTANA</v>
          </cell>
          <cell r="L3039">
            <v>1</v>
          </cell>
        </row>
        <row r="3040">
          <cell r="E3040" t="str">
            <v>GCTP678</v>
          </cell>
          <cell r="F3040" t="str">
            <v>LT7(A) - Temporary Supply (28 days &amp; above renewal)</v>
          </cell>
          <cell r="G3040" t="str">
            <v>PERMANENT DISS</v>
          </cell>
          <cell r="H3040">
            <v>8</v>
          </cell>
          <cell r="I3040" t="str">
            <v>M/S RAVINA HOTEL</v>
          </cell>
          <cell r="J3040" t="str">
            <v>(P) LTD  KIADB HN PURA ROAD,(P) LTD  KIADB HN PURA ROAD</v>
          </cell>
          <cell r="K3040" t="str">
            <v>CHANNAPATTANA</v>
          </cell>
          <cell r="L3040">
            <v>1</v>
          </cell>
        </row>
        <row r="3041">
          <cell r="E3041" t="str">
            <v>KNTP39</v>
          </cell>
          <cell r="F3041" t="str">
            <v>LT7(A) - Temporary Supply (28 days &amp; above renewal)</v>
          </cell>
          <cell r="G3041" t="str">
            <v>PERMANENT DISS</v>
          </cell>
          <cell r="H3041">
            <v>8</v>
          </cell>
          <cell r="I3041" t="str">
            <v>RUDREGOWDA</v>
          </cell>
          <cell r="J3041" t="str">
            <v>S/O ANNAJI GOWDA,GANDINAGARA</v>
          </cell>
          <cell r="K3041" t="str">
            <v>A KATI HALLI</v>
          </cell>
          <cell r="L3041">
            <v>1</v>
          </cell>
        </row>
        <row r="3042">
          <cell r="E3042" t="str">
            <v>GCTP683</v>
          </cell>
          <cell r="F3042" t="str">
            <v>LT7(A) - Temporary Supply (28 days &amp; above renewal)</v>
          </cell>
          <cell r="G3042" t="str">
            <v>PERMANENT DISS</v>
          </cell>
          <cell r="H3042">
            <v>8</v>
          </cell>
          <cell r="I3042" t="str">
            <v>RAJAMANI</v>
          </cell>
          <cell r="J3042" t="str">
            <v>W/P SOMSHEKARA,BOOMMANAYAKANAHALLY</v>
          </cell>
          <cell r="K3042" t="str">
            <v>CHANNAPATTANA</v>
          </cell>
          <cell r="L3042">
            <v>1</v>
          </cell>
        </row>
        <row r="3043">
          <cell r="E3043" t="str">
            <v>GCTP680</v>
          </cell>
          <cell r="F3043" t="str">
            <v>LT7(A) - Temporary Supply (28 days &amp; above renewal)</v>
          </cell>
          <cell r="G3043" t="str">
            <v>PERMANENT DISS</v>
          </cell>
          <cell r="H3043">
            <v>8</v>
          </cell>
          <cell r="I3043" t="str">
            <v>NARAYANA REDDY</v>
          </cell>
          <cell r="J3043" t="str">
            <v>NAGE REDDY,CHANNAPATTANA</v>
          </cell>
          <cell r="K3043" t="str">
            <v>CHANNAPATTANA</v>
          </cell>
          <cell r="L3043">
            <v>1</v>
          </cell>
        </row>
        <row r="3044">
          <cell r="E3044" t="str">
            <v>GCTP465</v>
          </cell>
          <cell r="F3044" t="str">
            <v>LT7(A) - Temporary Supply (28 days &amp; above renewal)</v>
          </cell>
          <cell r="G3044" t="str">
            <v>PERMANENT DISS</v>
          </cell>
          <cell r="H3044">
            <v>8</v>
          </cell>
          <cell r="I3044" t="str">
            <v>PROBLE ENTERPRISES</v>
          </cell>
          <cell r="J3044" t="str">
            <v>KIADB,HASSAN</v>
          </cell>
          <cell r="K3044" t="str">
            <v>KIADB</v>
          </cell>
          <cell r="L3044">
            <v>1</v>
          </cell>
        </row>
        <row r="3045">
          <cell r="E3045" t="str">
            <v>DMTP26</v>
          </cell>
          <cell r="F3045" t="str">
            <v>LT7(A) - Temporary Supply (28 days &amp; above renewal)</v>
          </cell>
          <cell r="G3045" t="str">
            <v>PERMANENT DISS</v>
          </cell>
          <cell r="H3045">
            <v>8</v>
          </cell>
          <cell r="I3045" t="str">
            <v>MANJEGOWDA S/O SIDDEGOWDA</v>
          </cell>
          <cell r="J3045" t="str">
            <v>DODDAMANDIGANAHALLY,MANJEGOWDA S/O SIDDEGOWDA</v>
          </cell>
          <cell r="K3045" t="str">
            <v>DODDAMANDIGANAHALLI L</v>
          </cell>
          <cell r="L3045">
            <v>1</v>
          </cell>
        </row>
        <row r="3046">
          <cell r="E3046" t="str">
            <v>GCTP675</v>
          </cell>
          <cell r="F3046" t="str">
            <v>LT7(A) - Temporary Supply (28 days &amp; above renewal)</v>
          </cell>
          <cell r="G3046" t="str">
            <v>PERMANENT DISS</v>
          </cell>
          <cell r="H3046">
            <v>8</v>
          </cell>
          <cell r="I3046" t="str">
            <v>CR SHIVAPPA</v>
          </cell>
          <cell r="J3046" t="str">
            <v>S/O RAME GOWDA,DEVAMMA EXT CHANNAPATANA H N PURA</v>
          </cell>
          <cell r="K3046" t="str">
            <v>BOMMANAYAKANA HALLI BHKL</v>
          </cell>
          <cell r="L3046">
            <v>3</v>
          </cell>
        </row>
        <row r="3047">
          <cell r="E3047" t="str">
            <v>GCTP674</v>
          </cell>
          <cell r="F3047" t="str">
            <v>LT7(A) - Temporary Supply (28 days &amp; above renewal)</v>
          </cell>
          <cell r="G3047" t="str">
            <v>PERMANENT DISS</v>
          </cell>
          <cell r="H3047">
            <v>8</v>
          </cell>
          <cell r="I3047" t="str">
            <v>SOWMYA</v>
          </cell>
          <cell r="J3047" t="str">
            <v>W/O C M PUTTASWAMY,DEVAMMA EXT CHANNAPATANA H N PURA</v>
          </cell>
          <cell r="K3047" t="str">
            <v>CHANNAPATTANA</v>
          </cell>
          <cell r="L3047">
            <v>1</v>
          </cell>
        </row>
        <row r="3048">
          <cell r="E3048" t="str">
            <v>GCTP673</v>
          </cell>
          <cell r="F3048" t="str">
            <v>LT7(A) - Temporary Supply (28 days &amp; above renewal)</v>
          </cell>
          <cell r="G3048" t="str">
            <v>PERMANENT DISS</v>
          </cell>
          <cell r="H3048">
            <v>8</v>
          </cell>
          <cell r="I3048" t="str">
            <v>LATHA</v>
          </cell>
          <cell r="J3048" t="str">
            <v>W/O VENKATESH,CHANNAPATANA</v>
          </cell>
          <cell r="K3048" t="str">
            <v>BOMMANAYAKANA HALLI BHKL</v>
          </cell>
          <cell r="L3048">
            <v>1</v>
          </cell>
        </row>
        <row r="3049">
          <cell r="E3049" t="str">
            <v>GCTP672</v>
          </cell>
          <cell r="F3049" t="str">
            <v>LT7(A) - Temporary Supply (28 days &amp; above renewal)</v>
          </cell>
          <cell r="G3049" t="str">
            <v>PERMANENT DISS</v>
          </cell>
          <cell r="H3049">
            <v>8</v>
          </cell>
          <cell r="I3049" t="str">
            <v>SIDDAPPA</v>
          </cell>
          <cell r="J3049" t="str">
            <v>S/O SIDDAPPA,BOMMANAYAKANAHALLY</v>
          </cell>
          <cell r="K3049" t="str">
            <v>CHANNAPATTANA</v>
          </cell>
          <cell r="L3049">
            <v>1</v>
          </cell>
        </row>
        <row r="3050">
          <cell r="E3050" t="str">
            <v>GCTP671</v>
          </cell>
          <cell r="F3050" t="str">
            <v>LT7(A) - Temporary Supply (28 days &amp; above renewal)</v>
          </cell>
          <cell r="G3050" t="str">
            <v>PERMANENT DISS</v>
          </cell>
          <cell r="H3050">
            <v>8</v>
          </cell>
          <cell r="I3050" t="str">
            <v>MANJE GOWDA</v>
          </cell>
          <cell r="J3050" t="str">
            <v>S/O LAKKE GOWDA,K HOSAKOPPALU</v>
          </cell>
          <cell r="K3050" t="str">
            <v>K HOSA KOPPALU BHKL</v>
          </cell>
          <cell r="L3050">
            <v>1</v>
          </cell>
        </row>
        <row r="3051">
          <cell r="E3051" t="str">
            <v>GLTP23</v>
          </cell>
          <cell r="F3051" t="str">
            <v>LT7(A) - Temporary Supply (28 days &amp; above renewal)</v>
          </cell>
          <cell r="G3051" t="str">
            <v>PERMANENT DISS</v>
          </cell>
          <cell r="H3051">
            <v>8</v>
          </cell>
          <cell r="I3051" t="str">
            <v>K R RAMACHANDRU</v>
          </cell>
          <cell r="J3051" t="str">
            <v>S/O RANGEGOWDA,MANACHANAHALLY</v>
          </cell>
          <cell r="K3051" t="str">
            <v>MANICHANA HALLI MNL</v>
          </cell>
          <cell r="L3051">
            <v>1</v>
          </cell>
        </row>
        <row r="3052">
          <cell r="E3052" t="str">
            <v>GCTP650</v>
          </cell>
          <cell r="F3052" t="str">
            <v>LT7(A) - Temporary Supply (28 days &amp; above renewal)</v>
          </cell>
          <cell r="G3052" t="str">
            <v>PERMANENT DISS</v>
          </cell>
          <cell r="H3052">
            <v>8</v>
          </cell>
          <cell r="I3052" t="str">
            <v>K V NAGARAJ</v>
          </cell>
          <cell r="J3052" t="str">
            <v>S/O VENKTARAMANAIAH,K HOSAKOPPLU</v>
          </cell>
          <cell r="K3052" t="str">
            <v>BOMMANAYAKANA HALLI BHKL</v>
          </cell>
          <cell r="L3052">
            <v>1</v>
          </cell>
        </row>
        <row r="3053">
          <cell r="E3053" t="str">
            <v>GCTP653</v>
          </cell>
          <cell r="F3053" t="str">
            <v>LT7(A) - Temporary Supply (28 days &amp; above renewal)</v>
          </cell>
          <cell r="G3053" t="str">
            <v>PERMANENT DISS</v>
          </cell>
          <cell r="H3053">
            <v>8</v>
          </cell>
          <cell r="I3053" t="str">
            <v>B E SURESH S/O B P ERAPPA</v>
          </cell>
          <cell r="J3053" t="str">
            <v>K HOSKOPPALU,HASSAN (T</v>
          </cell>
          <cell r="K3053" t="str">
            <v>K HOSA KOPPALU BHKL</v>
          </cell>
          <cell r="L3053">
            <v>1</v>
          </cell>
        </row>
        <row r="3054">
          <cell r="E3054" t="str">
            <v>GLTP30</v>
          </cell>
          <cell r="F3054" t="str">
            <v>LT7(A) - Temporary Supply (28 days &amp; above renewal)</v>
          </cell>
          <cell r="G3054" t="str">
            <v>PERMANENT DISS</v>
          </cell>
          <cell r="H3054">
            <v>8</v>
          </cell>
          <cell r="I3054" t="str">
            <v>H L PANKAJA</v>
          </cell>
          <cell r="J3054" t="str">
            <v>W/O SHNKARA SHETTE,JANATHAMANE</v>
          </cell>
          <cell r="K3054" t="str">
            <v>BELUR ROAD L</v>
          </cell>
          <cell r="L3054">
            <v>1</v>
          </cell>
        </row>
        <row r="3055">
          <cell r="E3055" t="str">
            <v>GCTP700</v>
          </cell>
          <cell r="F3055" t="str">
            <v>LT7(A) - Temporary Supply (28 days &amp; above renewal)</v>
          </cell>
          <cell r="G3055" t="str">
            <v>PERMANENT DISS</v>
          </cell>
          <cell r="H3055">
            <v>8</v>
          </cell>
          <cell r="I3055" t="str">
            <v>V B H M PETRO STATION</v>
          </cell>
          <cell r="J3055" t="str">
            <v>K HOSAKOPPALU HASSAN,HASSAN</v>
          </cell>
          <cell r="K3055" t="str">
            <v>K HOSA KOPPALU BHKL</v>
          </cell>
          <cell r="L3055">
            <v>5</v>
          </cell>
        </row>
        <row r="3056">
          <cell r="E3056" t="str">
            <v>GCTP701</v>
          </cell>
          <cell r="F3056" t="str">
            <v>LT7(A) - Temporary Supply (28 days &amp; above renewal)</v>
          </cell>
          <cell r="G3056" t="str">
            <v>PERMANENT DISS</v>
          </cell>
          <cell r="H3056">
            <v>8</v>
          </cell>
          <cell r="I3056" t="str">
            <v>B H RAMESH</v>
          </cell>
          <cell r="J3056" t="str">
            <v>S/O HANUMEGOWDA,SHREE RAMANAGARA</v>
          </cell>
          <cell r="K3056" t="str">
            <v>PLL NAGARA PLL</v>
          </cell>
          <cell r="L3056">
            <v>1</v>
          </cell>
        </row>
        <row r="3057">
          <cell r="E3057" t="str">
            <v>GCTP846</v>
          </cell>
          <cell r="F3057" t="str">
            <v>LT7(A) - Temporary Supply (28 days &amp; above renewal)</v>
          </cell>
          <cell r="G3057" t="str">
            <v>PERMANENT DISS</v>
          </cell>
          <cell r="H3057">
            <v>8</v>
          </cell>
          <cell r="I3057" t="str">
            <v>AHLAE SUNATH MADEENA</v>
          </cell>
          <cell r="J3057" t="str">
            <v>AHLAE SUNATH MADEENA COMMITE   (RI),DEVEGOWDA NAGARA</v>
          </cell>
          <cell r="K3057" t="str">
            <v>DEVEGOWDANA NAGARA DVGL</v>
          </cell>
          <cell r="L3057">
            <v>1</v>
          </cell>
        </row>
        <row r="3058">
          <cell r="E3058" t="str">
            <v>GCTP847</v>
          </cell>
          <cell r="F3058" t="str">
            <v>LT7(A) - Temporary Supply (28 days &amp; above renewal)</v>
          </cell>
          <cell r="G3058" t="str">
            <v>PERMANENT DISS</v>
          </cell>
          <cell r="H3058">
            <v>8</v>
          </cell>
          <cell r="I3058" t="str">
            <v>THERESA</v>
          </cell>
          <cell r="J3058" t="str">
            <v>W/O THAMASAPPA,CHANNAPATTANA</v>
          </cell>
          <cell r="K3058" t="str">
            <v>CHANNAPATTANA</v>
          </cell>
          <cell r="L3058">
            <v>1</v>
          </cell>
        </row>
        <row r="3059">
          <cell r="E3059" t="str">
            <v>GCTP848</v>
          </cell>
          <cell r="F3059" t="str">
            <v>LT7(A) - Temporary Supply (28 days &amp; above renewal)</v>
          </cell>
          <cell r="G3059" t="str">
            <v>PERMANENT DISS</v>
          </cell>
          <cell r="H3059">
            <v>8</v>
          </cell>
          <cell r="I3059" t="str">
            <v>M/S M G RICLAIM RUBBER INDUSTRY</v>
          </cell>
          <cell r="J3059" t="str">
            <v>PROP H Y NAYANA,W/O H S RAVI</v>
          </cell>
          <cell r="K3059" t="str">
            <v>KIADB</v>
          </cell>
          <cell r="L3059">
            <v>3</v>
          </cell>
        </row>
        <row r="3060">
          <cell r="E3060" t="str">
            <v>GCTP849</v>
          </cell>
          <cell r="F3060" t="str">
            <v>LT7(A) - Temporary Supply (28 days &amp; above renewal)</v>
          </cell>
          <cell r="G3060" t="str">
            <v>PERMANENT DISS</v>
          </cell>
          <cell r="H3060">
            <v>8</v>
          </cell>
          <cell r="I3060" t="str">
            <v>ESS  ENN AUTO CNC  (P) LTD</v>
          </cell>
          <cell r="J3060" t="str">
            <v>K I A D B,KIADB INDUSTRIAL AREA HNPURA ROAD HASSAN</v>
          </cell>
          <cell r="K3060" t="str">
            <v>KIADB</v>
          </cell>
          <cell r="L3060">
            <v>1</v>
          </cell>
        </row>
        <row r="3061">
          <cell r="E3061" t="str">
            <v>GCTP850</v>
          </cell>
          <cell r="F3061" t="str">
            <v>LT7(A) - Temporary Supply (28 days &amp; above renewal)</v>
          </cell>
          <cell r="G3061" t="str">
            <v>PERMANENT DISS</v>
          </cell>
          <cell r="H3061">
            <v>8</v>
          </cell>
          <cell r="I3061" t="str">
            <v>BALAJI ENTERPRAISESS</v>
          </cell>
          <cell r="J3061" t="str">
            <v># 119 K I A D B HN PURA ROAD,# 119 K I A D B HN PURA ROAD</v>
          </cell>
          <cell r="K3061" t="str">
            <v>KIADB</v>
          </cell>
          <cell r="L3061">
            <v>1</v>
          </cell>
        </row>
        <row r="3062">
          <cell r="E3062" t="str">
            <v>GCTP761</v>
          </cell>
          <cell r="F3062" t="str">
            <v>LT7(A) - Temporary Supply (28 days &amp; above renewal)</v>
          </cell>
          <cell r="G3062" t="str">
            <v>PERMANENT DISS</v>
          </cell>
          <cell r="H3062">
            <v>8</v>
          </cell>
          <cell r="I3062" t="str">
            <v>SAVITHRAMMA</v>
          </cell>
          <cell r="J3062" t="str">
            <v>W/O SIDDEGOWDA, CHANNNAPATTANA,CHANNNAPATTANA</v>
          </cell>
          <cell r="K3062" t="str">
            <v>CHANNAPATTANA</v>
          </cell>
          <cell r="L3062">
            <v>1</v>
          </cell>
        </row>
        <row r="3063">
          <cell r="E3063" t="str">
            <v>GCTP759</v>
          </cell>
          <cell r="F3063" t="str">
            <v>LT7(A) - Temporary Supply (28 days &amp; above renewal)</v>
          </cell>
          <cell r="G3063" t="str">
            <v>PERMANENT DISS</v>
          </cell>
          <cell r="H3063">
            <v>7</v>
          </cell>
          <cell r="I3063" t="str">
            <v>LAKSHMAMMA</v>
          </cell>
          <cell r="J3063" t="str">
            <v>W/O ANNAPPASHETTY,SRIRAMANAGARA</v>
          </cell>
          <cell r="K3063" t="str">
            <v>PLL NAGARA PLL</v>
          </cell>
          <cell r="L3063">
            <v>1</v>
          </cell>
        </row>
        <row r="3064">
          <cell r="E3064" t="str">
            <v>GCTP762</v>
          </cell>
          <cell r="F3064" t="str">
            <v>LT7(A) - Temporary Supply (28 days &amp; above renewal)</v>
          </cell>
          <cell r="G3064" t="str">
            <v>PERMANENT DISS</v>
          </cell>
          <cell r="H3064">
            <v>8</v>
          </cell>
          <cell r="I3064" t="str">
            <v>K A SWAMYGOWDA</v>
          </cell>
          <cell r="J3064" t="str">
            <v>S/O ANNEGOWDA, BOMMANAYAKANAHALLY,BOMMANAYAKANAHALLY</v>
          </cell>
          <cell r="K3064" t="str">
            <v>BOMMANAYAKANA HALLI BHKL</v>
          </cell>
          <cell r="L3064">
            <v>1</v>
          </cell>
        </row>
        <row r="3065">
          <cell r="E3065" t="str">
            <v>GCTP851</v>
          </cell>
          <cell r="F3065" t="str">
            <v>LT7(A) - Temporary Supply (28 days &amp; above renewal)</v>
          </cell>
          <cell r="G3065" t="str">
            <v>PERMANENT DISS</v>
          </cell>
          <cell r="H3065">
            <v>8</v>
          </cell>
          <cell r="I3065" t="str">
            <v>CHANNE GOWDA</v>
          </cell>
          <cell r="J3065" t="str">
            <v>S/O THIMME GOWDA,BOMMANAYAKANAHALLI</v>
          </cell>
          <cell r="K3065" t="str">
            <v>M HOSA KOPPALU BHKL</v>
          </cell>
          <cell r="L3065">
            <v>3</v>
          </cell>
        </row>
        <row r="3066">
          <cell r="E3066" t="str">
            <v>GLTP52</v>
          </cell>
          <cell r="F3066" t="str">
            <v>LT7(A) - Temporary Supply (28 days &amp; above renewal)</v>
          </cell>
          <cell r="G3066" t="str">
            <v>PERMANENT DISS</v>
          </cell>
          <cell r="H3066">
            <v>8</v>
          </cell>
          <cell r="I3066" t="str">
            <v>G A DHARMENDRA</v>
          </cell>
          <cell r="J3066" t="str">
            <v>S/O LATE ANNEGOWDA,BANASHANKARI LEHOT</v>
          </cell>
          <cell r="K3066" t="str">
            <v>HOOVINA HALLI KAVALU HKL</v>
          </cell>
          <cell r="L3066">
            <v>1</v>
          </cell>
        </row>
        <row r="3067">
          <cell r="E3067" t="str">
            <v>GLTP50</v>
          </cell>
          <cell r="F3067" t="str">
            <v>LT7(A) - Temporary Supply (28 days &amp; above renewal)</v>
          </cell>
          <cell r="G3067" t="str">
            <v>PERMANENT DISS</v>
          </cell>
          <cell r="H3067">
            <v>8</v>
          </cell>
          <cell r="I3067" t="str">
            <v>DHARMESH</v>
          </cell>
          <cell r="J3067" t="str">
            <v>S/O MANJEGOWDA,TIME SCHOOL OFFICE</v>
          </cell>
          <cell r="K3067" t="str">
            <v>ASHOKNAGARA ,HASSAN</v>
          </cell>
          <cell r="L3067">
            <v>1</v>
          </cell>
        </row>
        <row r="3068">
          <cell r="E3068" t="str">
            <v>KKGTP50</v>
          </cell>
          <cell r="F3068" t="str">
            <v>LT7(A) - Temporary Supply (28 days &amp; above renewal)</v>
          </cell>
          <cell r="G3068" t="str">
            <v>PERMANENT DISS</v>
          </cell>
          <cell r="H3068">
            <v>8</v>
          </cell>
          <cell r="I3068" t="str">
            <v>SHESHIDHARA</v>
          </cell>
          <cell r="J3068" t="str">
            <v>S/O LATE BORE GOWDA,BITTAGOWDANAHALLY</v>
          </cell>
          <cell r="K3068" t="str">
            <v>KOKKANNA GHATTA</v>
          </cell>
          <cell r="L3068">
            <v>1</v>
          </cell>
        </row>
        <row r="3069">
          <cell r="E3069" t="str">
            <v>GCTP626</v>
          </cell>
          <cell r="F3069" t="str">
            <v>LT7(A) - Temporary Supply (28 days &amp; above renewal)</v>
          </cell>
          <cell r="G3069" t="str">
            <v>PERMANENT DISS</v>
          </cell>
          <cell r="H3069">
            <v>8</v>
          </cell>
          <cell r="I3069" t="str">
            <v>ANNE GOWDA</v>
          </cell>
          <cell r="J3069" t="str">
            <v>S/O NANJEGOWDA,SANKLAPURA</v>
          </cell>
          <cell r="K3069" t="str">
            <v>GANDHINAGAR</v>
          </cell>
          <cell r="L3069">
            <v>1</v>
          </cell>
        </row>
        <row r="3070">
          <cell r="E3070" t="str">
            <v>HNTP34</v>
          </cell>
          <cell r="F3070" t="str">
            <v>LT7(A) - Temporary Supply (28 days &amp; above renewal)</v>
          </cell>
          <cell r="G3070" t="str">
            <v>PERMANENT DISS</v>
          </cell>
          <cell r="H3070">
            <v>8</v>
          </cell>
          <cell r="I3070" t="str">
            <v>PUTTASWAMY</v>
          </cell>
          <cell r="J3070" t="str">
            <v>S/O ANNEGOWDA,HANUMANTHAPURA</v>
          </cell>
          <cell r="K3070" t="str">
            <v>HANUMANTHA PURA HNL</v>
          </cell>
          <cell r="L3070">
            <v>1</v>
          </cell>
        </row>
        <row r="3071">
          <cell r="E3071" t="str">
            <v>GCTP751</v>
          </cell>
          <cell r="F3071" t="str">
            <v>LT7(A) - Temporary Supply (28 days &amp; above renewal)</v>
          </cell>
          <cell r="G3071" t="str">
            <v>PERMANENT DISS</v>
          </cell>
          <cell r="H3071">
            <v>8</v>
          </cell>
          <cell r="I3071" t="str">
            <v>YASHODHA</v>
          </cell>
          <cell r="J3071" t="str">
            <v>W/O H P GANESH,CHANNAPATTANA</v>
          </cell>
          <cell r="K3071" t="str">
            <v>BOMMANAYAKANA HALLI BHKL</v>
          </cell>
          <cell r="L3071">
            <v>1</v>
          </cell>
        </row>
        <row r="3072">
          <cell r="E3072" t="str">
            <v>GCTP752</v>
          </cell>
          <cell r="F3072" t="str">
            <v>LT7(A) - Temporary Supply (28 days &amp; above renewal)</v>
          </cell>
          <cell r="G3072" t="str">
            <v>PERMANENT DISS</v>
          </cell>
          <cell r="H3072">
            <v>8</v>
          </cell>
          <cell r="I3072" t="str">
            <v>RAJU</v>
          </cell>
          <cell r="J3072" t="str">
            <v>S/O SHIVEGOWDA,GANDINAGARA</v>
          </cell>
          <cell r="K3072" t="str">
            <v>CHANNAPATTANA</v>
          </cell>
          <cell r="L3072">
            <v>3</v>
          </cell>
        </row>
        <row r="3073">
          <cell r="E3073" t="str">
            <v>KKGTP49</v>
          </cell>
          <cell r="F3073" t="str">
            <v>LT7(A) - Temporary Supply (28 days &amp; above renewal)</v>
          </cell>
          <cell r="G3073" t="str">
            <v>PERMANENT DISS</v>
          </cell>
          <cell r="H3073">
            <v>8</v>
          </cell>
          <cell r="I3073" t="str">
            <v>SRI LATHA</v>
          </cell>
          <cell r="J3073" t="str">
            <v>W/O ANANDA JOLIYAN,BITTAGOWDANAHALLY</v>
          </cell>
          <cell r="K3073" t="str">
            <v>KOKKANNA GHATTA</v>
          </cell>
          <cell r="L3073">
            <v>1</v>
          </cell>
        </row>
        <row r="3074">
          <cell r="E3074" t="str">
            <v>GCTP815</v>
          </cell>
          <cell r="F3074" t="str">
            <v>LT7(A) - Temporary Supply (28 days &amp; above renewal)</v>
          </cell>
          <cell r="G3074" t="str">
            <v>PERMANENT DISS</v>
          </cell>
          <cell r="H3074">
            <v>8</v>
          </cell>
          <cell r="I3074" t="str">
            <v>SAROJAMMA</v>
          </cell>
          <cell r="J3074" t="str">
            <v>W/O VIJAYAKUMAR,BOMMANAYAKANA HALLI</v>
          </cell>
          <cell r="K3074" t="str">
            <v>BOMMANAYAKANA HALLI BHKL</v>
          </cell>
          <cell r="L3074">
            <v>1</v>
          </cell>
        </row>
        <row r="3075">
          <cell r="E3075" t="str">
            <v>GRTP40</v>
          </cell>
          <cell r="F3075" t="str">
            <v>LT7(A) - Temporary Supply (28 days &amp; above renewal)</v>
          </cell>
          <cell r="G3075" t="str">
            <v>PERMANENT DISS</v>
          </cell>
          <cell r="H3075">
            <v>8</v>
          </cell>
          <cell r="I3075" t="str">
            <v>RANJITH</v>
          </cell>
          <cell r="J3075" t="str">
            <v>S/ORANGASWAMI,SHREE VIDYA GANAPATHI  POOJA</v>
          </cell>
          <cell r="K3075" t="str">
            <v>GORUR</v>
          </cell>
          <cell r="L3075">
            <v>1</v>
          </cell>
        </row>
        <row r="3076">
          <cell r="E3076" t="str">
            <v>GRTP42</v>
          </cell>
          <cell r="F3076" t="str">
            <v>LT7(A) - Temporary Supply (28 days &amp; above renewal)</v>
          </cell>
          <cell r="G3076" t="str">
            <v>PERMANENT DISS</v>
          </cell>
          <cell r="H3076">
            <v>8</v>
          </cell>
          <cell r="I3076" t="str">
            <v>SHIVARAJU</v>
          </cell>
          <cell r="J3076" t="str">
            <v>S/O DEVAPPA,H R P  QUATRES</v>
          </cell>
          <cell r="K3076" t="str">
            <v>GORURHRP</v>
          </cell>
          <cell r="L3076">
            <v>1</v>
          </cell>
        </row>
        <row r="3077">
          <cell r="E3077" t="str">
            <v>MHTP29</v>
          </cell>
          <cell r="F3077" t="str">
            <v>LT7(A) - Temporary Supply (28 days &amp; above renewal)</v>
          </cell>
          <cell r="G3077" t="str">
            <v>PERMANENT DISS</v>
          </cell>
          <cell r="H3077">
            <v>8</v>
          </cell>
          <cell r="I3077" t="str">
            <v>SUNANDA</v>
          </cell>
          <cell r="J3077" t="str">
            <v>W/O RANGASWAMY,GANIGARAHOSAHALLY</v>
          </cell>
          <cell r="K3077" t="str">
            <v>KONTA GOWDANA HALLI</v>
          </cell>
          <cell r="L3077">
            <v>1</v>
          </cell>
        </row>
        <row r="3078">
          <cell r="E3078" t="str">
            <v>HVTP32</v>
          </cell>
          <cell r="F3078" t="str">
            <v>LT7(A) - Temporary Supply (28 days &amp; above renewal)</v>
          </cell>
          <cell r="G3078" t="str">
            <v>PERMANENT DISS</v>
          </cell>
          <cell r="H3078">
            <v>8</v>
          </cell>
          <cell r="I3078" t="str">
            <v>ANANDHA</v>
          </cell>
          <cell r="J3078" t="str">
            <v>S/O RANGEGOWDA,CHIKKAMANDIGANAHALLY</v>
          </cell>
          <cell r="K3078" t="str">
            <v>NINGEGOWDANA KOPALU L</v>
          </cell>
          <cell r="L3078">
            <v>1</v>
          </cell>
        </row>
        <row r="3079">
          <cell r="E3079" t="str">
            <v>KNTP42</v>
          </cell>
          <cell r="F3079" t="str">
            <v>LT7(A) - Temporary Supply (28 days &amp; above renewal)</v>
          </cell>
          <cell r="G3079" t="str">
            <v>PERMANENT DISS</v>
          </cell>
          <cell r="H3079">
            <v>8</v>
          </cell>
          <cell r="I3079" t="str">
            <v>SURYA KIRANA</v>
          </cell>
          <cell r="J3079" t="str">
            <v>CHARITABLE TRUST (R),VISHWESHWARAIAH ROAD</v>
          </cell>
          <cell r="K3079" t="str">
            <v>VIDYA PEETA</v>
          </cell>
          <cell r="L3079">
            <v>3</v>
          </cell>
        </row>
        <row r="3080">
          <cell r="E3080" t="str">
            <v>KNTP43</v>
          </cell>
          <cell r="F3080" t="str">
            <v>LT7(A) - Temporary Supply (28 days &amp; above renewal)</v>
          </cell>
          <cell r="G3080" t="str">
            <v>PERMANENT DISS</v>
          </cell>
          <cell r="H3080">
            <v>8</v>
          </cell>
          <cell r="I3080" t="str">
            <v>YAGACHI VIDHYA SAMUSTE(R)</v>
          </cell>
          <cell r="J3080" t="str">
            <v>(P) LTD  KIADB,KANDALI  POST</v>
          </cell>
          <cell r="K3080" t="str">
            <v>THIMMANAHALLI UTL</v>
          </cell>
          <cell r="L3080">
            <v>3</v>
          </cell>
        </row>
        <row r="3081">
          <cell r="E3081" t="str">
            <v>GCTP705</v>
          </cell>
          <cell r="F3081" t="str">
            <v>LT7(A) - Temporary Supply (28 days &amp; above renewal)</v>
          </cell>
          <cell r="G3081" t="str">
            <v>PERMANENT DISS</v>
          </cell>
          <cell r="H3081">
            <v>8</v>
          </cell>
          <cell r="I3081" t="str">
            <v>JAYARAM</v>
          </cell>
          <cell r="J3081" t="str">
            <v>S/O CHIKKEGOWDA,NAGATHVALLY</v>
          </cell>
          <cell r="K3081" t="str">
            <v>NAGATHVALLY</v>
          </cell>
          <cell r="L3081">
            <v>1</v>
          </cell>
        </row>
        <row r="3082">
          <cell r="E3082" t="str">
            <v>GLTP49</v>
          </cell>
          <cell r="F3082" t="str">
            <v>LT7(A) - Temporary Supply (28 days &amp; above renewal)</v>
          </cell>
          <cell r="G3082" t="str">
            <v>PERMANENT DISS</v>
          </cell>
          <cell r="H3082">
            <v>8</v>
          </cell>
          <cell r="I3082" t="str">
            <v>B R LOKESH</v>
          </cell>
          <cell r="J3082" t="str">
            <v>S/O RANGE GOWDA,GUDDENAHALLI KOPPALU BELUR ROAD HASSAN</v>
          </cell>
          <cell r="K3082" t="str">
            <v>MANICHANA HALLI MNL</v>
          </cell>
          <cell r="L3082">
            <v>2</v>
          </cell>
        </row>
        <row r="3083">
          <cell r="E3083" t="str">
            <v>GLTP48</v>
          </cell>
          <cell r="F3083" t="str">
            <v>LT7(A) - Temporary Supply (28 days &amp; above renewal)</v>
          </cell>
          <cell r="G3083" t="str">
            <v>PERMANENT DISS</v>
          </cell>
          <cell r="H3083">
            <v>8</v>
          </cell>
          <cell r="I3083" t="str">
            <v>H K HEMALATHA</v>
          </cell>
          <cell r="J3083" t="str">
            <v>W/O KUMAR,MANACHANAHALLY</v>
          </cell>
          <cell r="K3083" t="str">
            <v>BELUR ROAD L</v>
          </cell>
          <cell r="L3083">
            <v>1</v>
          </cell>
        </row>
        <row r="3084">
          <cell r="E3084" t="str">
            <v>GCTP840</v>
          </cell>
          <cell r="F3084" t="str">
            <v>LT7(A) - Temporary Supply (28 days &amp; above renewal)</v>
          </cell>
          <cell r="G3084" t="str">
            <v>PERMANENT DISS</v>
          </cell>
          <cell r="H3084">
            <v>8</v>
          </cell>
          <cell r="I3084" t="str">
            <v>SMT THIMAMMA</v>
          </cell>
          <cell r="J3084" t="str">
            <v>W/O KALASAIHA,CHANNAPATNA</v>
          </cell>
          <cell r="K3084" t="str">
            <v>K HOSA KOPPALU BHKL</v>
          </cell>
          <cell r="L3084">
            <v>1</v>
          </cell>
        </row>
        <row r="3085">
          <cell r="E3085" t="str">
            <v>DMTP40</v>
          </cell>
          <cell r="F3085" t="str">
            <v>LT7(A) - Temporary Supply (28 days &amp; above renewal)</v>
          </cell>
          <cell r="G3085" t="str">
            <v>PERMANENT DISS</v>
          </cell>
          <cell r="H3085">
            <v>8</v>
          </cell>
          <cell r="I3085" t="str">
            <v>LAXMAMMA</v>
          </cell>
          <cell r="J3085" t="str">
            <v>W/O SHIVEGOWDA,DODDAMANDIGANAHALLY</v>
          </cell>
          <cell r="K3085" t="str">
            <v>DODDAMANDIGANAHALLI L</v>
          </cell>
          <cell r="L3085">
            <v>1</v>
          </cell>
        </row>
        <row r="3086">
          <cell r="E3086" t="str">
            <v>KNTP54</v>
          </cell>
          <cell r="F3086" t="str">
            <v>LT7(A) - Temporary Supply (28 days &amp; above renewal)</v>
          </cell>
          <cell r="G3086" t="str">
            <v>PERMANENT DISS</v>
          </cell>
          <cell r="H3086">
            <v>8</v>
          </cell>
          <cell r="I3086" t="str">
            <v>SYAD AHAMAD</v>
          </cell>
          <cell r="J3086" t="str">
            <v>S/O LATE SYAD PEER,NANGADEVARAKAVAL</v>
          </cell>
          <cell r="K3086" t="str">
            <v>ECHALA HALLI KANDALI</v>
          </cell>
          <cell r="L3086">
            <v>1</v>
          </cell>
        </row>
        <row r="3087">
          <cell r="E3087" t="str">
            <v>GCTP839</v>
          </cell>
          <cell r="F3087" t="str">
            <v>LT7(A) - Temporary Supply (28 days &amp; above renewal)</v>
          </cell>
          <cell r="G3087" t="str">
            <v>PERMANENT DISS</v>
          </cell>
          <cell r="H3087">
            <v>8</v>
          </cell>
          <cell r="I3087" t="str">
            <v>M P MOHAN KUMAR</v>
          </cell>
          <cell r="J3087" t="str">
            <v>S/O PUTTASWAMY GOWDA,GANDINAGARA</v>
          </cell>
          <cell r="K3087" t="str">
            <v>GANDHINAGAR</v>
          </cell>
          <cell r="L3087">
            <v>1</v>
          </cell>
        </row>
        <row r="3088">
          <cell r="E3088" t="str">
            <v>DMTP21</v>
          </cell>
          <cell r="F3088" t="str">
            <v>LT7(A) - Temporary Supply (28 days &amp; above renewal)</v>
          </cell>
          <cell r="G3088" t="str">
            <v>PERMANENT DISS</v>
          </cell>
          <cell r="H3088">
            <v>8</v>
          </cell>
          <cell r="I3088" t="str">
            <v>A RAVINDRA POOJARI</v>
          </cell>
          <cell r="J3088" t="str">
            <v>S/O SESU POOJARI,DODDAMANDIGANA HALLI</v>
          </cell>
          <cell r="K3088" t="str">
            <v>DODDAMANDIGANAHALLI L</v>
          </cell>
          <cell r="L3088">
            <v>1</v>
          </cell>
        </row>
        <row r="3089">
          <cell r="E3089" t="str">
            <v>GRTP37</v>
          </cell>
          <cell r="F3089" t="str">
            <v>LT7(A) - Temporary Supply (28 days &amp; above renewal)</v>
          </cell>
          <cell r="G3089" t="str">
            <v>PERMANENT DISS</v>
          </cell>
          <cell r="H3089">
            <v>8</v>
          </cell>
          <cell r="I3089" t="str">
            <v>S K CHANDRABALA</v>
          </cell>
          <cell r="J3089" t="str">
            <v>W/O D G RAJASHEKAR,B S N L OFFICE OPP MAIN ROAD GORUR</v>
          </cell>
          <cell r="K3089" t="str">
            <v>GORUR</v>
          </cell>
          <cell r="L3089">
            <v>1</v>
          </cell>
        </row>
        <row r="3090">
          <cell r="E3090" t="str">
            <v>GCTP757</v>
          </cell>
          <cell r="F3090" t="str">
            <v>LT7(A) - Temporary Supply (28 days &amp; above renewal)</v>
          </cell>
          <cell r="G3090" t="str">
            <v>PERMANENT DISS</v>
          </cell>
          <cell r="H3090">
            <v>8</v>
          </cell>
          <cell r="I3090" t="str">
            <v>LOKESH H N</v>
          </cell>
          <cell r="J3090" t="str">
            <v>S/O H V NANJUNDACHAR, CHANNAPATTANA,CHANNAPATTANA</v>
          </cell>
          <cell r="K3090" t="str">
            <v>CHANNAPATTANA</v>
          </cell>
          <cell r="L3090">
            <v>1</v>
          </cell>
        </row>
        <row r="3091">
          <cell r="E3091" t="str">
            <v>GCTP756</v>
          </cell>
          <cell r="F3091" t="str">
            <v>LT7(A) - Temporary Supply (28 days &amp; above renewal)</v>
          </cell>
          <cell r="G3091" t="str">
            <v>PERMANENT DISS</v>
          </cell>
          <cell r="H3091">
            <v>8</v>
          </cell>
          <cell r="I3091" t="str">
            <v>VENKATESH KT</v>
          </cell>
          <cell r="J3091" t="str">
            <v>S/O THIMMEGOWDA,K HOSAKOPPALU</v>
          </cell>
          <cell r="K3091" t="str">
            <v>K HOSA KOPPALU BHKL</v>
          </cell>
          <cell r="L3091">
            <v>1</v>
          </cell>
        </row>
        <row r="3092">
          <cell r="E3092" t="str">
            <v>GRTP46</v>
          </cell>
          <cell r="F3092" t="str">
            <v>LT7(A) - Temporary Supply (28 days &amp; above renewal)</v>
          </cell>
          <cell r="G3092" t="str">
            <v>PERMANENT DISS</v>
          </cell>
          <cell r="H3092">
            <v>8</v>
          </cell>
          <cell r="I3092" t="str">
            <v>M R VENKTESH</v>
          </cell>
          <cell r="J3092" t="str">
            <v>S/O M X RAJU,GORUR MAIN ROAD</v>
          </cell>
          <cell r="K3092" t="str">
            <v>GORUR</v>
          </cell>
          <cell r="L3092">
            <v>1</v>
          </cell>
        </row>
        <row r="3093">
          <cell r="E3093" t="str">
            <v>GRTP47</v>
          </cell>
          <cell r="F3093" t="str">
            <v>LT7(A) - Temporary Supply (28 days &amp; above renewal)</v>
          </cell>
          <cell r="G3093" t="str">
            <v>PERMANENT DISS</v>
          </cell>
          <cell r="H3093">
            <v>8</v>
          </cell>
          <cell r="I3093" t="str">
            <v>G M PARMESHA</v>
          </cell>
          <cell r="J3093" t="str">
            <v>S/O MARISHETTI,GORUR MAIN ROAD</v>
          </cell>
          <cell r="K3093" t="str">
            <v>GORUR</v>
          </cell>
          <cell r="L3093">
            <v>1</v>
          </cell>
        </row>
        <row r="3094">
          <cell r="E3094" t="str">
            <v>GCTP778</v>
          </cell>
          <cell r="F3094" t="str">
            <v>LT7(A) - Temporary Supply (28 days &amp; above renewal)</v>
          </cell>
          <cell r="G3094" t="str">
            <v>PERMANENT DISS</v>
          </cell>
          <cell r="H3094">
            <v>8</v>
          </cell>
          <cell r="I3094" t="str">
            <v>PANDU</v>
          </cell>
          <cell r="J3094" t="str">
            <v>S/OVENKATARAMEGOWDA,CHANNAPATTANA</v>
          </cell>
          <cell r="K3094" t="str">
            <v>CHANNAPATTANA</v>
          </cell>
          <cell r="L3094">
            <v>1</v>
          </cell>
        </row>
        <row r="3095">
          <cell r="E3095" t="str">
            <v>GCTP592</v>
          </cell>
          <cell r="F3095" t="str">
            <v>LT7(A) - Temporary Supply (28 days &amp; above renewal)</v>
          </cell>
          <cell r="G3095" t="str">
            <v>PERMANENT DISS</v>
          </cell>
          <cell r="H3095">
            <v>4</v>
          </cell>
          <cell r="I3095" t="str">
            <v>SHANTHAMMA</v>
          </cell>
          <cell r="J3095" t="str">
            <v>W/O SHIVANNA,DEVAMMABADAVANE HASSAN</v>
          </cell>
          <cell r="K3095" t="str">
            <v>CHANNAPATTANA</v>
          </cell>
          <cell r="L3095">
            <v>5</v>
          </cell>
        </row>
        <row r="3096">
          <cell r="E3096" t="str">
            <v>GCTP730</v>
          </cell>
          <cell r="F3096" t="str">
            <v>LT7(A) - Temporary Supply (28 days &amp; above renewal)</v>
          </cell>
          <cell r="G3096" t="str">
            <v>PERMANENT DISS</v>
          </cell>
          <cell r="H3096">
            <v>8</v>
          </cell>
          <cell r="I3096" t="str">
            <v>H L MAHALAKSHMI</v>
          </cell>
          <cell r="J3096" t="str">
            <v>W/O RANGEGOWDA  K R,CHANNAPATTANA</v>
          </cell>
          <cell r="K3096" t="str">
            <v>MALIGANAHALLI</v>
          </cell>
          <cell r="L3096">
            <v>1</v>
          </cell>
        </row>
        <row r="3097">
          <cell r="E3097" t="str">
            <v>HVTP36</v>
          </cell>
          <cell r="F3097" t="str">
            <v>LT7(A) - Temporary Supply (28 days &amp; above renewal)</v>
          </cell>
          <cell r="G3097" t="str">
            <v>PERMANENT DISS</v>
          </cell>
          <cell r="H3097">
            <v>10</v>
          </cell>
          <cell r="I3097" t="str">
            <v>VISHWAANTHA S/O THIMMEGOWDA</v>
          </cell>
          <cell r="J3097" t="str">
            <v>HALUVAGLU,</v>
          </cell>
          <cell r="K3097" t="str">
            <v>DODDAMANDIGANAHALLI L</v>
          </cell>
          <cell r="L3097">
            <v>3</v>
          </cell>
        </row>
        <row r="3098">
          <cell r="E3098" t="str">
            <v>GLTP33</v>
          </cell>
          <cell r="F3098" t="str">
            <v>LT7(A) - Temporary Supply (28 days &amp; above renewal)</v>
          </cell>
          <cell r="G3098" t="str">
            <v>PERMANENT DISS</v>
          </cell>
          <cell r="H3098">
            <v>8</v>
          </cell>
          <cell r="I3098" t="str">
            <v>THIRUMALLAMMA W/O GOVINDEGOWDA</v>
          </cell>
          <cell r="J3098" t="str">
            <v>UDDUR,</v>
          </cell>
          <cell r="K3098" t="str">
            <v>MANICHANA HALLI MNL</v>
          </cell>
          <cell r="L3098">
            <v>1</v>
          </cell>
        </row>
        <row r="3099">
          <cell r="E3099" t="str">
            <v>GCTP790</v>
          </cell>
          <cell r="F3099" t="str">
            <v>LT7(A) - Temporary Supply (28 days &amp; above renewal)</v>
          </cell>
          <cell r="G3099" t="str">
            <v>PERMANENT DISS</v>
          </cell>
          <cell r="H3099">
            <v>7</v>
          </cell>
          <cell r="I3099" t="str">
            <v>HEMALATHA</v>
          </cell>
          <cell r="J3099" t="str">
            <v>W/O CHANNAKESHVAGOWDA,KOWSHIKA</v>
          </cell>
          <cell r="K3099" t="str">
            <v>PLL NAGARA PLL</v>
          </cell>
          <cell r="L3099">
            <v>1</v>
          </cell>
        </row>
        <row r="3100">
          <cell r="E3100" t="str">
            <v>KSTP6</v>
          </cell>
          <cell r="F3100" t="str">
            <v>LT7(A) - Temporary Supply (28 days &amp; above renewal)</v>
          </cell>
          <cell r="G3100" t="str">
            <v>PERMANENT DISS</v>
          </cell>
          <cell r="H3100">
            <v>8</v>
          </cell>
          <cell r="I3100" t="str">
            <v>BHNUMATHI</v>
          </cell>
          <cell r="J3100" t="str">
            <v>W/O NANJUNDA,KOWSHIKA</v>
          </cell>
          <cell r="K3100" t="str">
            <v>KAUSHIKA</v>
          </cell>
          <cell r="L3100">
            <v>1</v>
          </cell>
        </row>
        <row r="3101">
          <cell r="E3101" t="str">
            <v>GCTP625</v>
          </cell>
          <cell r="F3101" t="str">
            <v>LT7(A) - Temporary Supply (28 days &amp; above renewal)</v>
          </cell>
          <cell r="G3101" t="str">
            <v>PERMANENT DISS</v>
          </cell>
          <cell r="H3101">
            <v>3</v>
          </cell>
          <cell r="I3101" t="str">
            <v>SAVITHRAMMA</v>
          </cell>
          <cell r="J3101" t="str">
            <v>W/O SIDDHE GOWDA,CHANNAPATANA</v>
          </cell>
          <cell r="K3101" t="str">
            <v>CHANNAPATTANA</v>
          </cell>
          <cell r="L3101">
            <v>1</v>
          </cell>
        </row>
        <row r="3102">
          <cell r="E3102" t="str">
            <v>GCTP843</v>
          </cell>
          <cell r="F3102" t="str">
            <v>LT7(A) - Temporary Supply (28 days &amp; above renewal)</v>
          </cell>
          <cell r="G3102" t="str">
            <v>PERMANENT DISS</v>
          </cell>
          <cell r="H3102">
            <v>8</v>
          </cell>
          <cell r="I3102" t="str">
            <v>VANI</v>
          </cell>
          <cell r="J3102" t="str">
            <v>W/O ANNEGOWDA,HOSAKOPPALU</v>
          </cell>
          <cell r="K3102" t="str">
            <v>K HOSA KOPPALU BHKL</v>
          </cell>
          <cell r="L3102">
            <v>1</v>
          </cell>
        </row>
        <row r="3103">
          <cell r="E3103" t="str">
            <v>GCTP841</v>
          </cell>
          <cell r="F3103" t="str">
            <v>LT7(A) - Temporary Supply (28 days &amp; above renewal)</v>
          </cell>
          <cell r="G3103" t="str">
            <v>PERMANENT DISS</v>
          </cell>
          <cell r="H3103">
            <v>8</v>
          </cell>
          <cell r="I3103" t="str">
            <v>VASANTHA KUMAR</v>
          </cell>
          <cell r="J3103" t="str">
            <v>S/O DODDE GOWDA,BITTAGOWDANAHALLY</v>
          </cell>
          <cell r="K3103" t="str">
            <v>BITTAGOWDANAHALLY</v>
          </cell>
          <cell r="L3103">
            <v>1</v>
          </cell>
        </row>
        <row r="3104">
          <cell r="E3104" t="str">
            <v>MHTP41</v>
          </cell>
          <cell r="F3104" t="str">
            <v>LT7(A) - Temporary Supply (28 days &amp; above renewal)</v>
          </cell>
          <cell r="G3104" t="str">
            <v>PERMANENT DISS</v>
          </cell>
          <cell r="H3104">
            <v>8</v>
          </cell>
          <cell r="I3104" t="str">
            <v>HEMALATHA</v>
          </cell>
          <cell r="J3104" t="str">
            <v>W/O LAXMIKANTHA,KANCHANAHALLY</v>
          </cell>
          <cell r="K3104" t="str">
            <v>KONTA GOWDANA HALLI</v>
          </cell>
          <cell r="L3104">
            <v>1</v>
          </cell>
        </row>
        <row r="3105">
          <cell r="E3105" t="str">
            <v>GLTP24</v>
          </cell>
          <cell r="F3105" t="str">
            <v>LT7(A) - Temporary Supply (28 days &amp; above renewal)</v>
          </cell>
          <cell r="G3105" t="str">
            <v>PERMANENT DISS</v>
          </cell>
          <cell r="H3105">
            <v>8</v>
          </cell>
          <cell r="I3105" t="str">
            <v>U R LAKSHMINARAYANA S/O  RAMAAYYANGAR</v>
          </cell>
          <cell r="J3105" t="str">
            <v>UGANE,</v>
          </cell>
          <cell r="K3105" t="str">
            <v>UGANE</v>
          </cell>
          <cell r="L3105">
            <v>1</v>
          </cell>
        </row>
        <row r="3106">
          <cell r="E3106" t="str">
            <v>GCTP813</v>
          </cell>
          <cell r="F3106" t="str">
            <v>LT7(A) - Temporary Supply (28 days &amp; above renewal)</v>
          </cell>
          <cell r="G3106" t="str">
            <v>PERMANENT DISS</v>
          </cell>
          <cell r="H3106">
            <v>8</v>
          </cell>
          <cell r="I3106" t="str">
            <v>YALAKKI GOWDA</v>
          </cell>
          <cell r="J3106" t="str">
            <v>S/O YALAKKI GOWDA,K HOSAKOPPALU</v>
          </cell>
          <cell r="K3106" t="str">
            <v>K HOSA KOPPALU BHKL</v>
          </cell>
          <cell r="L3106">
            <v>1</v>
          </cell>
        </row>
        <row r="3107">
          <cell r="E3107" t="str">
            <v>GRTP50</v>
          </cell>
          <cell r="F3107" t="str">
            <v>LT7(A) - Temporary Supply (28 days &amp; above renewal)</v>
          </cell>
          <cell r="G3107" t="str">
            <v>PERMANENT DISS</v>
          </cell>
          <cell r="H3107">
            <v>8</v>
          </cell>
          <cell r="I3107" t="str">
            <v>BR VIJAYONDRA</v>
          </cell>
          <cell r="J3107" t="str">
            <v>S/O B S RAMASWAMI,GORUR</v>
          </cell>
          <cell r="K3107" t="str">
            <v>GORUR</v>
          </cell>
          <cell r="L3107">
            <v>1</v>
          </cell>
        </row>
        <row r="3108">
          <cell r="E3108" t="str">
            <v>GCTP646</v>
          </cell>
          <cell r="F3108" t="str">
            <v>LT7(A) - Temporary Supply (28 days &amp; above renewal)</v>
          </cell>
          <cell r="G3108" t="str">
            <v>PERMANENT DISS</v>
          </cell>
          <cell r="H3108">
            <v>8</v>
          </cell>
          <cell r="I3108" t="str">
            <v>SUNIL</v>
          </cell>
          <cell r="J3108" t="str">
            <v>S/O JANARDAN,SREYES FURICHESAL  AND KUSHEN WORKS</v>
          </cell>
          <cell r="K3108" t="str">
            <v>M HOSA KOPPALU BHKL</v>
          </cell>
          <cell r="L3108">
            <v>1</v>
          </cell>
        </row>
        <row r="3109">
          <cell r="E3109" t="str">
            <v>GCTP717</v>
          </cell>
          <cell r="F3109" t="str">
            <v>LT7(A) - Temporary Supply (28 days &amp; above renewal)</v>
          </cell>
          <cell r="G3109" t="str">
            <v>PERMANENT DISS</v>
          </cell>
          <cell r="H3109">
            <v>8</v>
          </cell>
          <cell r="I3109" t="str">
            <v>LAXMIDEVAMMA</v>
          </cell>
          <cell r="J3109" t="str">
            <v>W/O LEAT SHINIVASA,SANKALAPURA</v>
          </cell>
          <cell r="K3109" t="str">
            <v>GANDHINAGAR</v>
          </cell>
          <cell r="L3109">
            <v>1</v>
          </cell>
        </row>
        <row r="3110">
          <cell r="E3110" t="str">
            <v>KNTP51</v>
          </cell>
          <cell r="F3110" t="str">
            <v>LT7(A) - Temporary Supply (28 days &amp; above renewal)</v>
          </cell>
          <cell r="G3110" t="str">
            <v>PERMANENT DISS</v>
          </cell>
          <cell r="H3110">
            <v>8</v>
          </cell>
          <cell r="I3110" t="str">
            <v>M/S LUMBER TREATMENT</v>
          </cell>
          <cell r="J3110" t="str">
            <v>PROCESSING INDUSTRY,PLAT NO2 PL(A)THIMMENAHALLY</v>
          </cell>
          <cell r="K3110" t="str">
            <v>THIMMANAHALLI UTL</v>
          </cell>
          <cell r="L3110">
            <v>3</v>
          </cell>
        </row>
        <row r="3111">
          <cell r="E3111" t="str">
            <v>GCTP769</v>
          </cell>
          <cell r="F3111" t="str">
            <v>LT7(A) - Temporary Supply (28 days &amp; above renewal)</v>
          </cell>
          <cell r="G3111" t="str">
            <v>PERMANENT DISS</v>
          </cell>
          <cell r="H3111">
            <v>8</v>
          </cell>
          <cell r="I3111" t="str">
            <v>VENKATESHGOWDA</v>
          </cell>
          <cell r="J3111" t="str">
            <v>S/O LEAT GOVINDAPPA,K HOSAKUPPLU</v>
          </cell>
          <cell r="K3111" t="str">
            <v>K HOSA KOPPALU BHKL</v>
          </cell>
          <cell r="L3111">
            <v>1</v>
          </cell>
        </row>
        <row r="3112">
          <cell r="E3112" t="str">
            <v>GRTP51</v>
          </cell>
          <cell r="F3112" t="str">
            <v>LT7(A) - Temporary Supply (28 days &amp; above renewal)</v>
          </cell>
          <cell r="G3112" t="str">
            <v>PERMANENT DISS</v>
          </cell>
          <cell r="H3112">
            <v>8</v>
          </cell>
          <cell r="I3112" t="str">
            <v>PREEMA</v>
          </cell>
          <cell r="J3112" t="str">
            <v>W/O SHANKAR SHETTY,GORUR</v>
          </cell>
          <cell r="K3112" t="str">
            <v>GORUR</v>
          </cell>
          <cell r="L3112">
            <v>5</v>
          </cell>
        </row>
        <row r="3113">
          <cell r="E3113" t="str">
            <v>GCTP654</v>
          </cell>
          <cell r="F3113" t="str">
            <v>LT7(A) - Temporary Supply (28 days &amp; above renewal)</v>
          </cell>
          <cell r="G3113" t="str">
            <v>PERMANENT DISS</v>
          </cell>
          <cell r="H3113">
            <v>8</v>
          </cell>
          <cell r="I3113" t="str">
            <v>LAKASHMEGOWDA</v>
          </cell>
          <cell r="J3113" t="str">
            <v>S/O KALE GOWDA,K HOSAKOPPALU</v>
          </cell>
          <cell r="K3113" t="str">
            <v>K HOSA KOPPALU BHKL</v>
          </cell>
          <cell r="L3113">
            <v>1</v>
          </cell>
        </row>
        <row r="3114">
          <cell r="E3114" t="str">
            <v>HNTP33</v>
          </cell>
          <cell r="F3114" t="str">
            <v>LT7(A) - Temporary Supply (28 days &amp; above renewal)</v>
          </cell>
          <cell r="G3114" t="str">
            <v>PERMANENT DISS</v>
          </cell>
          <cell r="H3114">
            <v>8</v>
          </cell>
          <cell r="I3114" t="str">
            <v>RANGASWAMI</v>
          </cell>
          <cell r="J3114" t="str">
            <v>S/O EREGOWDA,HANUMANTHAPURA</v>
          </cell>
          <cell r="K3114" t="str">
            <v>HANUMANTHA PURA HNL</v>
          </cell>
          <cell r="L3114">
            <v>1</v>
          </cell>
        </row>
        <row r="3115">
          <cell r="E3115" t="str">
            <v>DMTP30</v>
          </cell>
          <cell r="F3115" t="str">
            <v>LT7(A) - Temporary Supply (28 days &amp; above renewal)</v>
          </cell>
          <cell r="G3115" t="str">
            <v>PERMANENT DISS</v>
          </cell>
          <cell r="H3115">
            <v>8</v>
          </cell>
          <cell r="I3115" t="str">
            <v>RANGE GOWDA</v>
          </cell>
          <cell r="J3115" t="str">
            <v>S/O HUCHHE GOWDA,CHIKKAMANDIGANAHALLY,HASSAN</v>
          </cell>
          <cell r="K3115" t="str">
            <v>CHIKKAMANDIGANAHALLY</v>
          </cell>
          <cell r="L3115">
            <v>1</v>
          </cell>
        </row>
        <row r="3116">
          <cell r="E3116" t="str">
            <v>GCTP652</v>
          </cell>
          <cell r="F3116" t="str">
            <v>LT7(A) - Temporary Supply (28 days &amp; above renewal)</v>
          </cell>
          <cell r="G3116" t="str">
            <v>PERMANENT DISS</v>
          </cell>
          <cell r="H3116">
            <v>8</v>
          </cell>
          <cell r="I3116" t="str">
            <v>KAMALAMMA</v>
          </cell>
          <cell r="J3116" t="str">
            <v>W/O NAGARAJU,KAMALA INDUSTRIES</v>
          </cell>
          <cell r="K3116" t="str">
            <v>CHANNAPATTANA</v>
          </cell>
          <cell r="L3116">
            <v>1</v>
          </cell>
        </row>
        <row r="3117">
          <cell r="E3117" t="str">
            <v>GLTP22</v>
          </cell>
          <cell r="F3117" t="str">
            <v>LT7(A) - Temporary Supply (28 days &amp; above renewal)</v>
          </cell>
          <cell r="G3117" t="str">
            <v>PERMANENT DISS</v>
          </cell>
          <cell r="H3117">
            <v>8</v>
          </cell>
          <cell r="I3117" t="str">
            <v>P V LAKSHMANA</v>
          </cell>
          <cell r="J3117" t="str">
            <v>S/O PUTTEGOWDA,BEHIND TIMES OT SCHOOL</v>
          </cell>
          <cell r="K3117" t="str">
            <v>HOOVINA HALLI KAVALU HKL</v>
          </cell>
          <cell r="L3117">
            <v>1</v>
          </cell>
        </row>
        <row r="3118">
          <cell r="E3118" t="str">
            <v>GCTP676</v>
          </cell>
          <cell r="F3118" t="str">
            <v>LT7(A) - Temporary Supply (28 days &amp; above renewal)</v>
          </cell>
          <cell r="G3118" t="str">
            <v>PERMANENT DISS</v>
          </cell>
          <cell r="H3118">
            <v>8</v>
          </cell>
          <cell r="I3118" t="str">
            <v>M/S FAB DISTRIBUTORS</v>
          </cell>
          <cell r="J3118" t="str">
            <v>PLOT NO - 122 P,KIADB HNPURA ROAD HASSAN</v>
          </cell>
          <cell r="K3118" t="str">
            <v>KIADB</v>
          </cell>
          <cell r="L3118">
            <v>8</v>
          </cell>
        </row>
        <row r="3119">
          <cell r="E3119" t="str">
            <v>GCTP167</v>
          </cell>
          <cell r="F3119" t="str">
            <v>LT7(A) - Temporary Supply (28 days &amp; above renewal)</v>
          </cell>
          <cell r="G3119" t="str">
            <v>PERMANENT DISS</v>
          </cell>
          <cell r="H3119">
            <v>3</v>
          </cell>
          <cell r="I3119" t="str">
            <v>B S HIRIYANNA GOWDA</v>
          </cell>
          <cell r="J3119" t="str">
            <v>LATE. SUBBE GOWDA,CHANAPATNA BY PASS ROAD  HASSAN</v>
          </cell>
          <cell r="K3119" t="str">
            <v>CHANNAPATTANA</v>
          </cell>
          <cell r="L3119">
            <v>1</v>
          </cell>
        </row>
        <row r="3120">
          <cell r="E3120" t="str">
            <v>KNTP38</v>
          </cell>
          <cell r="F3120" t="str">
            <v>LT7(A) - Temporary Supply (28 days &amp; above renewal)</v>
          </cell>
          <cell r="G3120" t="str">
            <v>PERMANENT DISS</v>
          </cell>
          <cell r="H3120">
            <v>8</v>
          </cell>
          <cell r="I3120" t="str">
            <v>K SIVANANDA REDAY</v>
          </cell>
          <cell r="J3120" t="str">
            <v>S/O SESHA REDAY,DEVARAYAPATTANA</v>
          </cell>
          <cell r="K3120" t="str">
            <v>ANACHIHALLI</v>
          </cell>
          <cell r="L3120">
            <v>1</v>
          </cell>
        </row>
        <row r="3121">
          <cell r="E3121" t="str">
            <v>GRTP36</v>
          </cell>
          <cell r="F3121" t="str">
            <v>LT7(A) - Temporary Supply (28 days &amp; above renewal)</v>
          </cell>
          <cell r="G3121" t="str">
            <v>PERMANENT DISS</v>
          </cell>
          <cell r="H3121">
            <v>8</v>
          </cell>
          <cell r="I3121" t="str">
            <v>M R VENKATESH</v>
          </cell>
          <cell r="J3121" t="str">
            <v>S/O M Y RAJU,MAIN ROAD GORUR</v>
          </cell>
          <cell r="K3121" t="str">
            <v>GORUR</v>
          </cell>
          <cell r="L3121">
            <v>1</v>
          </cell>
        </row>
        <row r="3122">
          <cell r="E3122" t="str">
            <v>GCTP817</v>
          </cell>
          <cell r="F3122" t="str">
            <v>LT7(A) - Temporary Supply (28 days &amp; above renewal)</v>
          </cell>
          <cell r="G3122" t="str">
            <v>PERMANENT DISS</v>
          </cell>
          <cell r="H3122">
            <v>8</v>
          </cell>
          <cell r="I3122" t="str">
            <v>HEMAKUMARI</v>
          </cell>
          <cell r="J3122" t="str">
            <v>W/O M R SURESH,CHANNAPATTANA</v>
          </cell>
          <cell r="K3122" t="str">
            <v>CHANNAPATTANA</v>
          </cell>
          <cell r="L3122">
            <v>1</v>
          </cell>
        </row>
        <row r="3123">
          <cell r="E3123" t="str">
            <v>GCTP738</v>
          </cell>
          <cell r="F3123" t="str">
            <v>LT7(A) - Temporary Supply (28 days &amp; above renewal)</v>
          </cell>
          <cell r="G3123" t="str">
            <v>PERMANENT DISS</v>
          </cell>
          <cell r="H3123">
            <v>8</v>
          </cell>
          <cell r="I3123" t="str">
            <v>KRISHNEGOWDA</v>
          </cell>
          <cell r="J3123" t="str">
            <v>S/O PUTTEGOWDA,BOMMANAYAKANAHALLY</v>
          </cell>
          <cell r="K3123" t="str">
            <v>K HOSA KOPPALU BHKL</v>
          </cell>
          <cell r="L3123">
            <v>1</v>
          </cell>
        </row>
        <row r="3124">
          <cell r="E3124" t="str">
            <v>GCTP737</v>
          </cell>
          <cell r="F3124" t="str">
            <v>LT7(A) - Temporary Supply (28 days &amp; above renewal)</v>
          </cell>
          <cell r="G3124" t="str">
            <v>PERMANENT DISS</v>
          </cell>
          <cell r="H3124">
            <v>8</v>
          </cell>
          <cell r="I3124" t="str">
            <v>MANJULA</v>
          </cell>
          <cell r="J3124" t="str">
            <v>D/O C M RANGEGOWDA,CHANANAPATTANA</v>
          </cell>
          <cell r="K3124" t="str">
            <v>K HOSA KOPPALU BHKL</v>
          </cell>
          <cell r="L3124">
            <v>1</v>
          </cell>
        </row>
        <row r="3125">
          <cell r="E3125" t="str">
            <v>GCTP824</v>
          </cell>
          <cell r="F3125" t="str">
            <v>LT7(A) - Temporary Supply (28 days &amp; above renewal)</v>
          </cell>
          <cell r="G3125" t="str">
            <v>PERMANENT DISS</v>
          </cell>
          <cell r="H3125">
            <v>8</v>
          </cell>
          <cell r="I3125" t="str">
            <v>RANGASWAMY GR</v>
          </cell>
          <cell r="J3125" t="str">
            <v>S/O RANGE GOWDA,DEVAMMABADAVANE</v>
          </cell>
          <cell r="K3125" t="str">
            <v>CHANNAPATTANA</v>
          </cell>
          <cell r="L3125">
            <v>1</v>
          </cell>
        </row>
        <row r="3126">
          <cell r="E3126" t="str">
            <v>D</v>
          </cell>
          <cell r="F3126" t="str">
            <v>LT7(A) - Temporary Supply (28 days &amp; above renewal)</v>
          </cell>
          <cell r="G3126" t="str">
            <v>PERMANENT DISS</v>
          </cell>
          <cell r="H3126">
            <v>13</v>
          </cell>
          <cell r="I3126" t="str">
            <v>KAMALAMMA</v>
          </cell>
          <cell r="J3126" t="str">
            <v>0,0</v>
          </cell>
          <cell r="K3126" t="str">
            <v>CHANNAPATTANA</v>
          </cell>
          <cell r="L3126">
            <v>1</v>
          </cell>
        </row>
        <row r="3127">
          <cell r="E3127" t="str">
            <v>GCTP719</v>
          </cell>
          <cell r="F3127" t="str">
            <v>LT7(A) - Temporary Supply (28 days &amp; above renewal)</v>
          </cell>
          <cell r="G3127" t="str">
            <v>PERMANENT DISS</v>
          </cell>
          <cell r="H3127">
            <v>8</v>
          </cell>
          <cell r="I3127" t="str">
            <v>KA RANGANATHA</v>
          </cell>
          <cell r="J3127" t="str">
            <v>S/O BETTE GOWDA,NAGATHAVALLY</v>
          </cell>
          <cell r="K3127" t="str">
            <v>SIGGEKOPPALU</v>
          </cell>
          <cell r="L3127">
            <v>1</v>
          </cell>
        </row>
        <row r="3128">
          <cell r="E3128" t="str">
            <v>GCTP720</v>
          </cell>
          <cell r="F3128" t="str">
            <v>LT7(A) - Temporary Supply (28 days &amp; above renewal)</v>
          </cell>
          <cell r="G3128" t="str">
            <v>PERMANENT DISS</v>
          </cell>
          <cell r="H3128">
            <v>8</v>
          </cell>
          <cell r="I3128" t="str">
            <v>M/S RAVINA HOTEL</v>
          </cell>
          <cell r="J3128" t="str">
            <v>HOTAL (P) L T D,(P) LTD  KIADB HN PURA ROAD</v>
          </cell>
          <cell r="K3128" t="str">
            <v>KIADB</v>
          </cell>
          <cell r="L3128">
            <v>4</v>
          </cell>
        </row>
        <row r="3129">
          <cell r="E3129" t="str">
            <v>GCTP753</v>
          </cell>
          <cell r="F3129" t="str">
            <v>LT7(A) - Temporary Supply (28 days &amp; above renewal)</v>
          </cell>
          <cell r="G3129" t="str">
            <v>PERMANENT DISS</v>
          </cell>
          <cell r="H3129">
            <v>8</v>
          </cell>
          <cell r="I3129" t="str">
            <v>CHANDREGOWDA</v>
          </cell>
          <cell r="J3129" t="str">
            <v>S/O VENKTEGOWDA,CHANNAPATTANA</v>
          </cell>
          <cell r="K3129" t="str">
            <v>BOMMANAYAKANA HALLI BHKL</v>
          </cell>
          <cell r="L3129">
            <v>1</v>
          </cell>
        </row>
        <row r="3130">
          <cell r="E3130" t="str">
            <v>GCTP831</v>
          </cell>
          <cell r="F3130" t="str">
            <v>LT7(A) - Temporary Supply (28 days &amp; above renewal)</v>
          </cell>
          <cell r="G3130" t="str">
            <v>PERMANENT DISS</v>
          </cell>
          <cell r="H3130">
            <v>8</v>
          </cell>
          <cell r="I3130" t="str">
            <v>K S SUMITHARA</v>
          </cell>
          <cell r="J3130" t="str">
            <v>W/O RAJEGOWDA,NAGATHAVALLI</v>
          </cell>
          <cell r="K3130" t="str">
            <v>SIGGEKOPPALU</v>
          </cell>
          <cell r="L3130">
            <v>1</v>
          </cell>
        </row>
        <row r="3131">
          <cell r="E3131" t="str">
            <v>GCTP724</v>
          </cell>
          <cell r="F3131" t="str">
            <v>LT7(A) - Temporary Supply (28 days &amp; above renewal)</v>
          </cell>
          <cell r="G3131" t="str">
            <v>PERMANENT DISS</v>
          </cell>
          <cell r="H3131">
            <v>8</v>
          </cell>
          <cell r="I3131" t="str">
            <v>D  SHANTHA</v>
          </cell>
          <cell r="J3131" t="str">
            <v>S/O DEVE GOWDA,CHANNAPATANA</v>
          </cell>
          <cell r="K3131" t="str">
            <v>CHANNAPATTANA</v>
          </cell>
          <cell r="L3131">
            <v>1</v>
          </cell>
        </row>
        <row r="3132">
          <cell r="E3132" t="str">
            <v>GCTP726</v>
          </cell>
          <cell r="F3132" t="str">
            <v>LT7(A) - Temporary Supply (28 days &amp; above renewal)</v>
          </cell>
          <cell r="G3132" t="str">
            <v>PERMANENT DISS</v>
          </cell>
          <cell r="H3132">
            <v>8</v>
          </cell>
          <cell r="I3132" t="str">
            <v>JAYALAKSHMI</v>
          </cell>
          <cell r="J3132" t="str">
            <v>W/O RAMEGOWDA,SANKALAPURA</v>
          </cell>
          <cell r="K3132" t="str">
            <v>SANKALAPURA SANL</v>
          </cell>
          <cell r="L3132">
            <v>1</v>
          </cell>
        </row>
        <row r="3133">
          <cell r="E3133" t="str">
            <v>HVTP33</v>
          </cell>
          <cell r="F3133" t="str">
            <v>LT7(A) - Temporary Supply (28 days &amp; above renewal)</v>
          </cell>
          <cell r="G3133" t="str">
            <v>PERMANENT DISS</v>
          </cell>
          <cell r="H3133">
            <v>8</v>
          </cell>
          <cell r="I3133" t="str">
            <v>RELIANCE J I O  L T D</v>
          </cell>
          <cell r="J3133" t="str">
            <v>J I O INFOCOM L T D,TATTEKERE</v>
          </cell>
          <cell r="K3133" t="str">
            <v>NINGEGOWDANA KOPALU L</v>
          </cell>
          <cell r="L3133">
            <v>5</v>
          </cell>
        </row>
        <row r="3134">
          <cell r="E3134" t="str">
            <v>GCTP808</v>
          </cell>
          <cell r="F3134" t="str">
            <v>LT7(A) - Temporary Supply (28 days &amp; above renewal)</v>
          </cell>
          <cell r="G3134" t="str">
            <v>PERMANENT DISS</v>
          </cell>
          <cell r="H3134">
            <v>8</v>
          </cell>
          <cell r="I3134" t="str">
            <v>LAKXMIDEVAMMA</v>
          </cell>
          <cell r="J3134" t="str">
            <v>W/O SRINEEVASA,SONKALAPURA</v>
          </cell>
          <cell r="K3134" t="str">
            <v>GANDHINAGAR</v>
          </cell>
          <cell r="L3134">
            <v>1</v>
          </cell>
        </row>
        <row r="3135">
          <cell r="E3135" t="str">
            <v>GCTP637</v>
          </cell>
          <cell r="F3135" t="str">
            <v>LT7(A) - Temporary Supply (28 days &amp; above renewal)</v>
          </cell>
          <cell r="G3135" t="str">
            <v>PERMANENT DISS</v>
          </cell>
          <cell r="H3135">
            <v>4</v>
          </cell>
          <cell r="I3135" t="str">
            <v>K DEVAIAH</v>
          </cell>
          <cell r="J3135" t="str">
            <v>S/O DYAVAIAH,DEVAMMABADAVANE</v>
          </cell>
          <cell r="K3135" t="str">
            <v>BOMMANAYAKANA HALLI BHKL</v>
          </cell>
          <cell r="L3135">
            <v>1</v>
          </cell>
        </row>
        <row r="3136">
          <cell r="E3136" t="str">
            <v>KKGTP43</v>
          </cell>
          <cell r="F3136" t="str">
            <v>LT7(A) - Temporary Supply (28 days &amp; above renewal)</v>
          </cell>
          <cell r="G3136" t="str">
            <v>PERMANENT DISS</v>
          </cell>
          <cell r="H3136">
            <v>8</v>
          </cell>
          <cell r="I3136" t="str">
            <v>MAHESH</v>
          </cell>
          <cell r="J3136" t="str">
            <v>S/O KALEGOWDA,KOKKANAGATTA</v>
          </cell>
          <cell r="K3136" t="str">
            <v>KOKKANNA GHATTA</v>
          </cell>
          <cell r="L3136">
            <v>1</v>
          </cell>
        </row>
        <row r="3137">
          <cell r="E3137" t="str">
            <v>GCTP811</v>
          </cell>
          <cell r="F3137" t="str">
            <v>LT7(A) - Temporary Supply (28 days &amp; above renewal)</v>
          </cell>
          <cell r="G3137" t="str">
            <v>PERMANENT DISS</v>
          </cell>
          <cell r="H3137">
            <v>8</v>
          </cell>
          <cell r="I3137" t="str">
            <v>K S GIRISHBABU</v>
          </cell>
          <cell r="J3137" t="str">
            <v>S/O SHAMAIAH,K I A D B  H N PURA ROAD</v>
          </cell>
          <cell r="K3137" t="str">
            <v>DHANANAYAKANAHALLY</v>
          </cell>
          <cell r="L3137">
            <v>2</v>
          </cell>
        </row>
        <row r="3138">
          <cell r="E3138" t="str">
            <v>GCTP819</v>
          </cell>
          <cell r="F3138" t="str">
            <v>LT7(A) - Temporary Supply (28 days &amp; above renewal)</v>
          </cell>
          <cell r="G3138" t="str">
            <v>PERMANENT DISS</v>
          </cell>
          <cell r="H3138">
            <v>8</v>
          </cell>
          <cell r="I3138" t="str">
            <v>C K LAKXMI</v>
          </cell>
          <cell r="J3138" t="str">
            <v>W/O SHANTHEGOWDA,CHANNAPATTANA</v>
          </cell>
          <cell r="K3138" t="str">
            <v>CHANNAPATTANA</v>
          </cell>
          <cell r="L3138">
            <v>1</v>
          </cell>
        </row>
        <row r="3139">
          <cell r="E3139" t="str">
            <v>GCTP448</v>
          </cell>
          <cell r="F3139" t="str">
            <v>LT7(A) - Temporary Supply (28 days &amp; above renewal)</v>
          </cell>
          <cell r="G3139" t="str">
            <v>PERMANENT DISS</v>
          </cell>
          <cell r="H3139">
            <v>3</v>
          </cell>
          <cell r="I3139" t="str">
            <v>K R PALAKSHA</v>
          </cell>
          <cell r="J3139" t="str">
            <v>S/O RANGEGOWDA,SANKALAPURA</v>
          </cell>
          <cell r="K3139" t="str">
            <v>K HOSA KOPPALU BHKL</v>
          </cell>
          <cell r="L3139">
            <v>1</v>
          </cell>
        </row>
        <row r="3140">
          <cell r="E3140" t="str">
            <v>GCTP640</v>
          </cell>
          <cell r="F3140" t="str">
            <v>LT7(A) - Temporary Supply (28 days &amp; above renewal)</v>
          </cell>
          <cell r="G3140" t="str">
            <v>PERMANENT DISS</v>
          </cell>
          <cell r="H3140">
            <v>8</v>
          </cell>
          <cell r="I3140" t="str">
            <v>A M KUMAR SWAMY</v>
          </cell>
          <cell r="J3140" t="str">
            <v>M /S ULTRA LABARALAES,KIADB</v>
          </cell>
          <cell r="K3140" t="str">
            <v>KIADB</v>
          </cell>
          <cell r="L3140">
            <v>10</v>
          </cell>
        </row>
        <row r="3141">
          <cell r="E3141" t="str">
            <v>GCTP684</v>
          </cell>
          <cell r="F3141" t="str">
            <v>LT7(A) - Temporary Supply (28 days &amp; above renewal)</v>
          </cell>
          <cell r="G3141" t="str">
            <v>PERMANENT DISS</v>
          </cell>
          <cell r="H3141">
            <v>8</v>
          </cell>
          <cell r="I3141" t="str">
            <v>SOWMYA</v>
          </cell>
          <cell r="J3141" t="str">
            <v>W/O PRAKASH, CHANNAPATANA,CHANNAPATANA</v>
          </cell>
          <cell r="K3141" t="str">
            <v>CHANNAPATTANA</v>
          </cell>
          <cell r="L3141">
            <v>1</v>
          </cell>
        </row>
        <row r="3142">
          <cell r="E3142" t="str">
            <v>GCTP600</v>
          </cell>
          <cell r="F3142" t="str">
            <v>LT7(A) - Temporary Supply (28 days &amp; above renewal)</v>
          </cell>
          <cell r="G3142" t="str">
            <v>PERMANENT DISS</v>
          </cell>
          <cell r="H3142">
            <v>8</v>
          </cell>
          <cell r="I3142" t="str">
            <v>KAMALAMMA</v>
          </cell>
          <cell r="J3142" t="str">
            <v>W/O MALIGEGOWDA,BOMMANAYAKANAHALLY</v>
          </cell>
          <cell r="K3142" t="str">
            <v>BOMMANAYAKANA HALLI BHKL</v>
          </cell>
          <cell r="L3142">
            <v>2</v>
          </cell>
        </row>
        <row r="3143">
          <cell r="E3143" t="str">
            <v>GCTP598</v>
          </cell>
          <cell r="F3143" t="str">
            <v>LT7(A) - Temporary Supply (28 days &amp; above renewal)</v>
          </cell>
          <cell r="G3143" t="str">
            <v>PERMANENT DISS</v>
          </cell>
          <cell r="H3143">
            <v>8</v>
          </cell>
          <cell r="I3143" t="str">
            <v>SMT B G RENUKA</v>
          </cell>
          <cell r="J3143" t="str">
            <v>W/O BALAKRISHNA,M HOSAKOPPALU</v>
          </cell>
          <cell r="K3143" t="str">
            <v>BOMMANAYAKANA HALLI BHKL</v>
          </cell>
          <cell r="L3143">
            <v>1</v>
          </cell>
        </row>
        <row r="3144">
          <cell r="E3144" t="str">
            <v>GCTP601</v>
          </cell>
          <cell r="F3144" t="str">
            <v>LT7(A) - Temporary Supply (28 days &amp; above renewal)</v>
          </cell>
          <cell r="G3144" t="str">
            <v>PERMANENT DISS</v>
          </cell>
          <cell r="H3144">
            <v>8</v>
          </cell>
          <cell r="I3144" t="str">
            <v>C M RAMANNA U/O RAMEGOWDA</v>
          </cell>
          <cell r="J3144" t="str">
            <v>S/O C M MANJAPPA,MANJAPPANA VATARA</v>
          </cell>
          <cell r="K3144" t="str">
            <v>CHANNAPATTANA</v>
          </cell>
          <cell r="L3144">
            <v>4</v>
          </cell>
        </row>
        <row r="3145">
          <cell r="E3145" t="str">
            <v>KKGTP37</v>
          </cell>
          <cell r="F3145" t="str">
            <v>LT7(A) - Temporary Supply (28 days &amp; above renewal)</v>
          </cell>
          <cell r="G3145" t="str">
            <v>PERMANENT DISS</v>
          </cell>
          <cell r="H3145">
            <v>17</v>
          </cell>
          <cell r="I3145" t="str">
            <v>CHARLISH RONALD MESKUSAN</v>
          </cell>
          <cell r="J3145" t="str">
            <v>S/O JOSEF MUSARNAS,KOKKANAGATTA</v>
          </cell>
          <cell r="K3145" t="str">
            <v>KOKKANNA GHATTA</v>
          </cell>
          <cell r="L3145">
            <v>1</v>
          </cell>
        </row>
        <row r="3146">
          <cell r="E3146" t="str">
            <v>GCTP617</v>
          </cell>
          <cell r="F3146" t="str">
            <v>LT7(A) - Temporary Supply (28 days &amp; above renewal)</v>
          </cell>
          <cell r="G3146" t="str">
            <v>PERMANENT DISS</v>
          </cell>
          <cell r="H3146">
            <v>8</v>
          </cell>
          <cell r="I3146" t="str">
            <v>MANEGING PARNAR</v>
          </cell>
          <cell r="J3146" t="str">
            <v>SMT JAYA INDUSTREAL,H N PURA ROAD KIADB HASSAN</v>
          </cell>
          <cell r="K3146" t="str">
            <v>O AND M FOUR HASSAN</v>
          </cell>
          <cell r="L3146">
            <v>3</v>
          </cell>
        </row>
        <row r="3147">
          <cell r="E3147" t="str">
            <v>GLTP25</v>
          </cell>
          <cell r="F3147" t="str">
            <v>LT7(A) - Temporary Supply (28 days &amp; above renewal)</v>
          </cell>
          <cell r="G3147" t="str">
            <v>PERMANENT DISS</v>
          </cell>
          <cell r="H3147">
            <v>8</v>
          </cell>
          <cell r="I3147" t="str">
            <v>VISHWANTHA</v>
          </cell>
          <cell r="J3147" t="str">
            <v>S/O SIDDEGOWDA,ASHOKANAGARA</v>
          </cell>
          <cell r="K3147" t="str">
            <v>BELUR ROAD L</v>
          </cell>
          <cell r="L3147">
            <v>1</v>
          </cell>
        </row>
        <row r="3148">
          <cell r="E3148" t="str">
            <v>GRTP44</v>
          </cell>
          <cell r="F3148" t="str">
            <v>LT7(A) - Temporary Supply (28 days &amp; above renewal)</v>
          </cell>
          <cell r="G3148" t="str">
            <v>PERMANENT DISS</v>
          </cell>
          <cell r="H3148">
            <v>8</v>
          </cell>
          <cell r="I3148" t="str">
            <v>RAMESH</v>
          </cell>
          <cell r="J3148" t="str">
            <v>S/O LAXME GOWDA,HARALIKATTE GORUR</v>
          </cell>
          <cell r="K3148" t="str">
            <v>GORUR</v>
          </cell>
          <cell r="L3148">
            <v>1</v>
          </cell>
        </row>
        <row r="3149">
          <cell r="E3149" t="str">
            <v>GCTP615</v>
          </cell>
          <cell r="F3149" t="str">
            <v>LT7(A) - Temporary Supply (28 days &amp; above renewal)</v>
          </cell>
          <cell r="G3149" t="str">
            <v>PERMANENT DISS</v>
          </cell>
          <cell r="H3149">
            <v>1</v>
          </cell>
          <cell r="I3149" t="str">
            <v>M/S BALAJI  ENTER PRICES</v>
          </cell>
          <cell r="J3149" t="str">
            <v>PLOT NO 119 GROWTH CENTER,KIADB H N PURA ROAD HASSAN 573201</v>
          </cell>
          <cell r="K3149" t="str">
            <v>HT GROUP</v>
          </cell>
          <cell r="L3149">
            <v>5</v>
          </cell>
        </row>
        <row r="3150">
          <cell r="E3150" t="str">
            <v>GCTP616</v>
          </cell>
          <cell r="F3150" t="str">
            <v>LT7(A) - Temporary Supply (28 days &amp; above renewal)</v>
          </cell>
          <cell r="G3150" t="str">
            <v>PERMANENT DISS</v>
          </cell>
          <cell r="H3150">
            <v>8</v>
          </cell>
          <cell r="I3150" t="str">
            <v>B SRINIVSA ROV</v>
          </cell>
          <cell r="J3150" t="str">
            <v>BSR INFRATECH LIMETED,CHANNAPATTANA</v>
          </cell>
          <cell r="K3150" t="str">
            <v>CHANNAPATTANA</v>
          </cell>
          <cell r="L3150">
            <v>5</v>
          </cell>
        </row>
        <row r="3151">
          <cell r="E3151" t="str">
            <v>LTP08</v>
          </cell>
          <cell r="F3151" t="str">
            <v>LT7(A) - Temporary Supply (28 days &amp; above renewal)</v>
          </cell>
          <cell r="G3151" t="str">
            <v>PERMANENT DISS</v>
          </cell>
          <cell r="H3151">
            <v>13</v>
          </cell>
          <cell r="I3151" t="str">
            <v>H R GOPINATH</v>
          </cell>
          <cell r="J3151" t="str">
            <v>S/O RAME GOWDA,ASHOK NAGARA  HASSAN</v>
          </cell>
          <cell r="K3151" t="str">
            <v>ASHOKNAGAR</v>
          </cell>
          <cell r="L3151">
            <v>1</v>
          </cell>
        </row>
        <row r="3152">
          <cell r="E3152" t="str">
            <v>GCTP765</v>
          </cell>
          <cell r="F3152" t="str">
            <v>LT7(A) - Temporary Supply (28 days &amp; above renewal)</v>
          </cell>
          <cell r="G3152" t="str">
            <v>PERMANENT DISS</v>
          </cell>
          <cell r="H3152">
            <v>8</v>
          </cell>
          <cell r="I3152" t="str">
            <v>JAYARAMEGOWDA</v>
          </cell>
          <cell r="J3152" t="str">
            <v>S/O SINGRIGOWDA, SANKALAPURA,SANKALAPURA</v>
          </cell>
          <cell r="K3152" t="str">
            <v>SANKALAPURA</v>
          </cell>
          <cell r="L3152">
            <v>1</v>
          </cell>
        </row>
        <row r="3153">
          <cell r="E3153" t="str">
            <v>GCTP766</v>
          </cell>
          <cell r="F3153" t="str">
            <v>LT7(A) - Temporary Supply (28 days &amp; above renewal)</v>
          </cell>
          <cell r="G3153" t="str">
            <v>PERMANENT DISS</v>
          </cell>
          <cell r="H3153">
            <v>8</v>
          </cell>
          <cell r="I3153" t="str">
            <v>VASANTHASHETTY</v>
          </cell>
          <cell r="J3153" t="str">
            <v>S/O MURTHI, BOMMANAYAKANAHALLY,BOMMANAYAKANAHALLY</v>
          </cell>
          <cell r="K3153" t="str">
            <v>BOMMANAYAKANA HALLI BHKL</v>
          </cell>
          <cell r="L3153">
            <v>1</v>
          </cell>
        </row>
        <row r="3154">
          <cell r="E3154" t="str">
            <v>GCTP585</v>
          </cell>
          <cell r="F3154" t="str">
            <v>LT7(A) - Temporary Supply (28 days &amp; above renewal)</v>
          </cell>
          <cell r="G3154" t="str">
            <v>PERMANENT DISS</v>
          </cell>
          <cell r="H3154">
            <v>4</v>
          </cell>
          <cell r="I3154" t="str">
            <v>J THIMMEGOWDA</v>
          </cell>
          <cell r="J3154" t="str">
            <v>S/O JAVEREGOWDA,BOMMANAYAKANHALLY</v>
          </cell>
          <cell r="K3154" t="str">
            <v>CHANNAPATTANA</v>
          </cell>
          <cell r="L3154">
            <v>1</v>
          </cell>
        </row>
        <row r="3155">
          <cell r="E3155" t="str">
            <v>HNTP29</v>
          </cell>
          <cell r="F3155" t="str">
            <v>LT7(A) - Temporary Supply (28 days &amp; above renewal)</v>
          </cell>
          <cell r="G3155" t="str">
            <v>PERMANENT DISS</v>
          </cell>
          <cell r="H3155">
            <v>8</v>
          </cell>
          <cell r="I3155" t="str">
            <v>ANITHA</v>
          </cell>
          <cell r="J3155" t="str">
            <v>W/O BETTEGOWDA,HANUMANTHPURA</v>
          </cell>
          <cell r="K3155" t="str">
            <v>HANUMANTHA PURA HNL</v>
          </cell>
          <cell r="L3155">
            <v>1</v>
          </cell>
        </row>
        <row r="3156">
          <cell r="E3156" t="str">
            <v>HNTP28</v>
          </cell>
          <cell r="F3156" t="str">
            <v>LT7(A) - Temporary Supply (28 days &amp; above renewal)</v>
          </cell>
          <cell r="G3156" t="str">
            <v>PERMANENT DISS</v>
          </cell>
          <cell r="H3156">
            <v>8</v>
          </cell>
          <cell r="I3156" t="str">
            <v>GOWRAMMA W/O RANGEGOWDA</v>
          </cell>
          <cell r="J3156" t="str">
            <v>W/O RANGEGOWDA AGILE,</v>
          </cell>
          <cell r="K3156" t="str">
            <v>HANUMANTHA PURA HNL</v>
          </cell>
          <cell r="L3156">
            <v>1</v>
          </cell>
        </row>
        <row r="3157">
          <cell r="E3157" t="str">
            <v>KKGTP39</v>
          </cell>
          <cell r="F3157" t="str">
            <v>LT7(A) - Temporary Supply (28 days &amp; above renewal)</v>
          </cell>
          <cell r="G3157" t="str">
            <v>PERMANENT DISS</v>
          </cell>
          <cell r="H3157">
            <v>8</v>
          </cell>
          <cell r="I3157" t="str">
            <v>NAGARAJU</v>
          </cell>
          <cell r="J3157" t="str">
            <v>S/O MUDLISHETY,BITTGOWDANAHALLY</v>
          </cell>
          <cell r="K3157" t="str">
            <v>KOKKANNA GHATTA</v>
          </cell>
          <cell r="L3157">
            <v>1</v>
          </cell>
        </row>
        <row r="3158">
          <cell r="E3158" t="str">
            <v>GCTP698</v>
          </cell>
          <cell r="F3158" t="str">
            <v>LT7(A) - Temporary Supply (28 days &amp; above renewal)</v>
          </cell>
          <cell r="G3158" t="str">
            <v>PERMANENT DISS</v>
          </cell>
          <cell r="H3158">
            <v>8</v>
          </cell>
          <cell r="I3158" t="str">
            <v>PREMA</v>
          </cell>
          <cell r="J3158" t="str">
            <v>W/O MANJE GOWDA,NAGATHVALLY</v>
          </cell>
          <cell r="K3158" t="str">
            <v>SIGGEKOPPALU</v>
          </cell>
          <cell r="L3158">
            <v>1</v>
          </cell>
        </row>
        <row r="3159">
          <cell r="E3159" t="str">
            <v>GCTP641</v>
          </cell>
          <cell r="F3159" t="str">
            <v>LT7(A) - Temporary Supply (28 days &amp; above renewal)</v>
          </cell>
          <cell r="G3159" t="str">
            <v>PERMANENT DISS</v>
          </cell>
          <cell r="H3159">
            <v>8</v>
          </cell>
          <cell r="I3159" t="str">
            <v>GP RAGHAVENDRA</v>
          </cell>
          <cell r="J3159" t="str">
            <v>KIADB,</v>
          </cell>
          <cell r="K3159" t="str">
            <v>CHANNAPATTANA</v>
          </cell>
          <cell r="L3159">
            <v>1</v>
          </cell>
        </row>
        <row r="3160">
          <cell r="E3160" t="str">
            <v>HNTP32</v>
          </cell>
          <cell r="F3160" t="str">
            <v>LT7(A) - Temporary Supply (28 days &amp; above renewal)</v>
          </cell>
          <cell r="G3160" t="str">
            <v>PERMANENT DISS</v>
          </cell>
          <cell r="H3160">
            <v>8</v>
          </cell>
          <cell r="I3160" t="str">
            <v>RAMEGOWDA S/OCHIKKEGOWDA</v>
          </cell>
          <cell r="J3160" t="str">
            <v>HANUMANTHAPURA,</v>
          </cell>
          <cell r="K3160" t="str">
            <v>HANUMANTHA PURA HNL</v>
          </cell>
          <cell r="L3160">
            <v>1</v>
          </cell>
        </row>
        <row r="3161">
          <cell r="E3161" t="str">
            <v>GLTP19</v>
          </cell>
          <cell r="F3161" t="str">
            <v>LT7(A) - Temporary Supply (28 days &amp; above renewal)</v>
          </cell>
          <cell r="G3161" t="str">
            <v>PERMANENT DISS</v>
          </cell>
          <cell r="H3161">
            <v>4</v>
          </cell>
          <cell r="I3161" t="str">
            <v>Y/B KALAVATHI</v>
          </cell>
          <cell r="J3161" t="str">
            <v>W/O BASAVARAJU,MANACHANAHALLY</v>
          </cell>
          <cell r="K3161" t="str">
            <v>O AND M FOUR HASSAN</v>
          </cell>
          <cell r="L3161">
            <v>1</v>
          </cell>
        </row>
        <row r="3162">
          <cell r="E3162" t="str">
            <v>MHTP26</v>
          </cell>
          <cell r="F3162" t="str">
            <v>LT7(A) - Temporary Supply (28 days &amp; above renewal)</v>
          </cell>
          <cell r="G3162" t="str">
            <v>PERMANENT DISS</v>
          </cell>
          <cell r="H3162">
            <v>8</v>
          </cell>
          <cell r="I3162" t="str">
            <v>CHANDREGOWDA S/O LT RANGEGOWDA</v>
          </cell>
          <cell r="J3162" t="str">
            <v>KANCHANAHALLY,</v>
          </cell>
          <cell r="K3162" t="str">
            <v>KANCHANAHALLY  KOPPALU</v>
          </cell>
          <cell r="L3162">
            <v>1</v>
          </cell>
        </row>
        <row r="3163">
          <cell r="E3163" t="str">
            <v>GCTP643</v>
          </cell>
          <cell r="F3163" t="str">
            <v>LT7(A) - Temporary Supply (28 days &amp; above renewal)</v>
          </cell>
          <cell r="G3163" t="str">
            <v>PERMANENT DISS</v>
          </cell>
          <cell r="H3163">
            <v>8</v>
          </cell>
          <cell r="I3163" t="str">
            <v>VIJAYABASKARA</v>
          </cell>
          <cell r="J3163" t="str">
            <v>S/O THAMAS,K HOSAKOPPALU</v>
          </cell>
          <cell r="K3163" t="str">
            <v>K HOSA KOPPALU BHKL</v>
          </cell>
          <cell r="L3163">
            <v>1</v>
          </cell>
        </row>
        <row r="3164">
          <cell r="E3164" t="str">
            <v>HVTP35</v>
          </cell>
          <cell r="F3164" t="str">
            <v>LT7(A) - Temporary Supply (28 days &amp; above renewal)</v>
          </cell>
          <cell r="G3164" t="str">
            <v>PERMANENT DISS</v>
          </cell>
          <cell r="H3164">
            <v>8</v>
          </cell>
          <cell r="I3164" t="str">
            <v>B N VISHWANATHA</v>
          </cell>
          <cell r="J3164" t="str">
            <v>S/O NINGEGOWDA,NARIHALLY</v>
          </cell>
          <cell r="K3164" t="str">
            <v>NARIHALLI NML</v>
          </cell>
          <cell r="L3164">
            <v>1</v>
          </cell>
        </row>
        <row r="3165">
          <cell r="E3165" t="str">
            <v>GLTP32</v>
          </cell>
          <cell r="F3165" t="str">
            <v>LT7(A) - Temporary Supply (28 days &amp; above renewal)</v>
          </cell>
          <cell r="G3165" t="str">
            <v>PERMANENT DISS</v>
          </cell>
          <cell r="H3165">
            <v>8</v>
          </cell>
          <cell r="I3165" t="str">
            <v>NAGESH</v>
          </cell>
          <cell r="J3165" t="str">
            <v>S/O RANGEGOWDA,ASHOKNAGARA</v>
          </cell>
          <cell r="K3165" t="str">
            <v>ASHOKNAGAR</v>
          </cell>
          <cell r="L3165">
            <v>1</v>
          </cell>
        </row>
        <row r="3166">
          <cell r="E3166" t="str">
            <v>GCTP747</v>
          </cell>
          <cell r="F3166" t="str">
            <v>LT7(A) - Temporary Supply (28 days &amp; above renewal)</v>
          </cell>
          <cell r="G3166" t="str">
            <v>PERMANENT DISS</v>
          </cell>
          <cell r="H3166">
            <v>8</v>
          </cell>
          <cell r="I3166" t="str">
            <v>C D JAGADISH</v>
          </cell>
          <cell r="J3166" t="str">
            <v>S/O DYAVEGOWDA,CHANNAPATANA</v>
          </cell>
          <cell r="K3166" t="str">
            <v>CHANNAPATTANA</v>
          </cell>
          <cell r="L3166">
            <v>1</v>
          </cell>
        </row>
        <row r="3167">
          <cell r="E3167" t="str">
            <v>GCTP748</v>
          </cell>
          <cell r="F3167" t="str">
            <v>LT7(A) - Temporary Supply (28 days &amp; above renewal)</v>
          </cell>
          <cell r="G3167" t="str">
            <v>PERMANENT DISS</v>
          </cell>
          <cell r="H3167">
            <v>8</v>
          </cell>
          <cell r="I3167" t="str">
            <v>JAYA SHREE</v>
          </cell>
          <cell r="J3167" t="str">
            <v>M/S KRISHNA STEEL INDUSTRIS,KIADB HN PURA ROAD</v>
          </cell>
          <cell r="K3167" t="str">
            <v>HANUMANTHA PURA HNL</v>
          </cell>
          <cell r="L3167">
            <v>3</v>
          </cell>
        </row>
        <row r="3168">
          <cell r="E3168" t="str">
            <v>GCTP749</v>
          </cell>
          <cell r="F3168" t="str">
            <v>LT7(A) - Temporary Supply (28 days &amp; above renewal)</v>
          </cell>
          <cell r="G3168" t="str">
            <v>PERMANENT DISS</v>
          </cell>
          <cell r="H3168">
            <v>1</v>
          </cell>
          <cell r="I3168" t="str">
            <v>JAYA  MANEGING PORTNOR</v>
          </cell>
          <cell r="J3168" t="str">
            <v>K I A D B,KIADB HNPURA ROAD HASSAN</v>
          </cell>
          <cell r="K3168" t="str">
            <v>HT GROUP</v>
          </cell>
          <cell r="L3168">
            <v>4</v>
          </cell>
        </row>
        <row r="3169">
          <cell r="E3169" t="str">
            <v>GCTP742</v>
          </cell>
          <cell r="F3169" t="str">
            <v>LT7(A) - Temporary Supply (28 days &amp; above renewal)</v>
          </cell>
          <cell r="G3169" t="str">
            <v>PERMANENT DISS</v>
          </cell>
          <cell r="H3169">
            <v>8</v>
          </cell>
          <cell r="I3169" t="str">
            <v>C.B RANGARAJU</v>
          </cell>
          <cell r="J3169" t="str">
            <v>S/O LATE R BASAVEGOWDA,CHANNAPATANA</v>
          </cell>
          <cell r="K3169" t="str">
            <v>CHANNAPATTANA</v>
          </cell>
          <cell r="L3169">
            <v>1</v>
          </cell>
        </row>
        <row r="3170">
          <cell r="E3170" t="str">
            <v>GCTP743</v>
          </cell>
          <cell r="F3170" t="str">
            <v>LT7(A) - Temporary Supply (28 days &amp; above renewal)</v>
          </cell>
          <cell r="G3170" t="str">
            <v>PERMANENT DISS</v>
          </cell>
          <cell r="H3170">
            <v>10</v>
          </cell>
          <cell r="I3170" t="str">
            <v>C PARAMESH</v>
          </cell>
          <cell r="J3170" t="str">
            <v>S/O CHIKKEGOWDA,CHANNAPATANA</v>
          </cell>
          <cell r="K3170" t="str">
            <v>DODDAMANDIGANAHALLI L</v>
          </cell>
          <cell r="L3170">
            <v>1</v>
          </cell>
        </row>
        <row r="3171">
          <cell r="E3171" t="str">
            <v>GCTP745</v>
          </cell>
          <cell r="F3171" t="str">
            <v>LT7(A) - Temporary Supply (28 days &amp; above renewal)</v>
          </cell>
          <cell r="G3171" t="str">
            <v>PERMANENT DISS</v>
          </cell>
          <cell r="H3171">
            <v>8</v>
          </cell>
          <cell r="I3171" t="str">
            <v>LAKSHMEGOWDA H J</v>
          </cell>
          <cell r="J3171" t="str">
            <v>S/O JAVARE FGOWDA,CHANNAPATTANA</v>
          </cell>
          <cell r="K3171" t="str">
            <v>CHANNAPATTANA</v>
          </cell>
          <cell r="L3171">
            <v>1</v>
          </cell>
        </row>
        <row r="3172">
          <cell r="E3172" t="str">
            <v>GCTP402</v>
          </cell>
          <cell r="F3172" t="str">
            <v>LT7(A) - Temporary Supply (28 days &amp; above renewal)</v>
          </cell>
          <cell r="G3172" t="str">
            <v>PERMANENT DISS</v>
          </cell>
          <cell r="H3172">
            <v>3</v>
          </cell>
          <cell r="I3172" t="str">
            <v>GADYAPPA</v>
          </cell>
          <cell r="J3172" t="str">
            <v>S/O BEEMAPPA,CHANNAPATTANA  HASSAN</v>
          </cell>
          <cell r="K3172" t="str">
            <v>CHANNAPATTANA</v>
          </cell>
          <cell r="L3172">
            <v>1</v>
          </cell>
        </row>
        <row r="3173">
          <cell r="E3173" t="str">
            <v>HNTP24</v>
          </cell>
          <cell r="F3173" t="str">
            <v>LT7(A) - Temporary Supply (28 days &amp; above renewal)</v>
          </cell>
          <cell r="G3173" t="str">
            <v>PERMANENT DISS</v>
          </cell>
          <cell r="H3173">
            <v>8</v>
          </cell>
          <cell r="I3173" t="str">
            <v>SRI GANGARAJU</v>
          </cell>
          <cell r="J3173" t="str">
            <v>S/O EREGOWDA,HANUMANTHAPURA</v>
          </cell>
          <cell r="K3173" t="str">
            <v>HANUMANTHA PURA HNL</v>
          </cell>
          <cell r="L3173">
            <v>1</v>
          </cell>
        </row>
        <row r="3174">
          <cell r="E3174" t="str">
            <v>GCTP618</v>
          </cell>
          <cell r="F3174" t="str">
            <v>LT7(A) - Temporary Supply (28 days &amp; above renewal)</v>
          </cell>
          <cell r="G3174" t="str">
            <v>PERMANENT DISS</v>
          </cell>
          <cell r="H3174">
            <v>7</v>
          </cell>
          <cell r="I3174" t="str">
            <v>DEVEGOWDA S/O RAMEGOWDA</v>
          </cell>
          <cell r="J3174" t="str">
            <v>KIADB CHANNAPATTANA,</v>
          </cell>
          <cell r="K3174" t="str">
            <v>CHANNAPATTANA</v>
          </cell>
          <cell r="L3174">
            <v>1</v>
          </cell>
        </row>
        <row r="3175">
          <cell r="E3175" t="str">
            <v>GCTP774</v>
          </cell>
          <cell r="F3175" t="str">
            <v>LT7(A) - Temporary Supply (28 days &amp; above renewal)</v>
          </cell>
          <cell r="G3175" t="str">
            <v>PERMANENT DISS</v>
          </cell>
          <cell r="H3175">
            <v>8</v>
          </cell>
          <cell r="I3175" t="str">
            <v>CHANNEGOWDA</v>
          </cell>
          <cell r="J3175" t="str">
            <v>S/O THIMME GOWDA,K HOSAKOPPALU</v>
          </cell>
          <cell r="K3175" t="str">
            <v>K HOSA KOPPALU BHKL</v>
          </cell>
          <cell r="L3175">
            <v>1</v>
          </cell>
        </row>
        <row r="3176">
          <cell r="E3176" t="str">
            <v>GCTP825</v>
          </cell>
          <cell r="F3176" t="str">
            <v>LT7(A) - Temporary Supply (28 days &amp; above renewal)</v>
          </cell>
          <cell r="G3176" t="str">
            <v>PERMANENT DISS</v>
          </cell>
          <cell r="H3176">
            <v>8</v>
          </cell>
          <cell r="I3176" t="str">
            <v>G P RAGAVENDRA</v>
          </cell>
          <cell r="J3176" t="str">
            <v>H N PURA ROAD,KIADB</v>
          </cell>
          <cell r="K3176" t="str">
            <v>CHANNAPATTANA</v>
          </cell>
          <cell r="L3176">
            <v>1</v>
          </cell>
        </row>
        <row r="3177">
          <cell r="E3177" t="str">
            <v>GCTP638</v>
          </cell>
          <cell r="F3177" t="str">
            <v>LT7(A) - Temporary Supply (28 days &amp; above renewal)</v>
          </cell>
          <cell r="G3177" t="str">
            <v>PERMANENT DISS</v>
          </cell>
          <cell r="H3177">
            <v>8</v>
          </cell>
          <cell r="I3177" t="str">
            <v>K S GIRISH</v>
          </cell>
          <cell r="J3177" t="str">
            <v>S/O K M SHAMAIAH,KIADB  PLATE NO 211</v>
          </cell>
          <cell r="K3177" t="str">
            <v>KIADB</v>
          </cell>
          <cell r="L3177">
            <v>10</v>
          </cell>
        </row>
        <row r="3178">
          <cell r="E3178" t="str">
            <v>GCTP437</v>
          </cell>
          <cell r="F3178" t="str">
            <v>LT7(A) - Temporary Supply (28 days &amp; above renewal)</v>
          </cell>
          <cell r="G3178" t="str">
            <v>PERMANENT DISS</v>
          </cell>
          <cell r="H3178">
            <v>3</v>
          </cell>
          <cell r="I3178" t="str">
            <v>LILAVATHHI</v>
          </cell>
          <cell r="J3178" t="str">
            <v>W/O DASE GOWDA,HOSA KOPPALU  HASSAN</v>
          </cell>
          <cell r="K3178" t="str">
            <v>HOVINA HALLI KAVALU</v>
          </cell>
          <cell r="L3178">
            <v>1</v>
          </cell>
        </row>
        <row r="3179">
          <cell r="E3179" t="str">
            <v>GCTP614</v>
          </cell>
          <cell r="F3179" t="str">
            <v>LT7(A) - Temporary Supply (28 days &amp; above renewal)</v>
          </cell>
          <cell r="G3179" t="str">
            <v>PERMANENT DISS</v>
          </cell>
          <cell r="H3179">
            <v>3</v>
          </cell>
          <cell r="I3179" t="str">
            <v>SUVARNA</v>
          </cell>
          <cell r="J3179" t="str">
            <v>W/O HANUMEGOWDA,NAGATHIHALLY</v>
          </cell>
          <cell r="K3179" t="str">
            <v>CHANNAPATTANA</v>
          </cell>
          <cell r="L3179">
            <v>1</v>
          </cell>
        </row>
        <row r="3180">
          <cell r="E3180" t="str">
            <v>GCTP715</v>
          </cell>
          <cell r="F3180" t="str">
            <v>LT7(A) - Temporary Supply (28 days &amp; above renewal)</v>
          </cell>
          <cell r="G3180" t="str">
            <v>PERMANENT DISS</v>
          </cell>
          <cell r="H3180">
            <v>8</v>
          </cell>
          <cell r="I3180" t="str">
            <v>M/S VIKRAM TRADERS</v>
          </cell>
          <cell r="J3180" t="str">
            <v>PLOT NO 121 -122,KIADB HN PURA ROADHASSAN</v>
          </cell>
          <cell r="K3180" t="str">
            <v>M HOSA KOPPALU BHKL</v>
          </cell>
          <cell r="L3180">
            <v>0</v>
          </cell>
        </row>
        <row r="3181">
          <cell r="E3181" t="str">
            <v>GCTP713</v>
          </cell>
          <cell r="F3181" t="str">
            <v>LT7(A) - Temporary Supply (28 days &amp; above renewal)</v>
          </cell>
          <cell r="G3181" t="str">
            <v>PERMANENT DISS</v>
          </cell>
          <cell r="H3181">
            <v>8</v>
          </cell>
          <cell r="I3181" t="str">
            <v>SHIVARAMU</v>
          </cell>
          <cell r="J3181" t="str">
            <v>COFFEE BORD OFFICE,K I A D B</v>
          </cell>
          <cell r="K3181" t="str">
            <v>GORURHRP</v>
          </cell>
          <cell r="L3181">
            <v>1</v>
          </cell>
        </row>
        <row r="3182">
          <cell r="E3182" t="str">
            <v>GCTP711</v>
          </cell>
          <cell r="F3182" t="str">
            <v>LT7(A) - Temporary Supply (28 days &amp; above renewal)</v>
          </cell>
          <cell r="G3182" t="str">
            <v>PERMANENT DISS</v>
          </cell>
          <cell r="H3182">
            <v>8</v>
          </cell>
          <cell r="I3182" t="str">
            <v>VISHVANATHA</v>
          </cell>
          <cell r="J3182" t="str">
            <v>S/O KALLEGOWDA,K HOSAKOPPALU</v>
          </cell>
          <cell r="K3182" t="str">
            <v>K HOSA KOPPALU BHKL</v>
          </cell>
          <cell r="L3182">
            <v>1</v>
          </cell>
        </row>
        <row r="3183">
          <cell r="E3183" t="str">
            <v>GCTP728</v>
          </cell>
          <cell r="F3183" t="str">
            <v>LT7(A) - Temporary Supply (28 days &amp; above renewal)</v>
          </cell>
          <cell r="G3183" t="str">
            <v>PERMANENT DISS</v>
          </cell>
          <cell r="H3183">
            <v>8</v>
          </cell>
          <cell r="I3183" t="str">
            <v>SURESH</v>
          </cell>
          <cell r="J3183" t="str">
            <v>S/O NINGE GOWDA,CHANNAPATTANA</v>
          </cell>
          <cell r="K3183" t="str">
            <v>CHANNAPATTANA</v>
          </cell>
          <cell r="L3183">
            <v>1</v>
          </cell>
        </row>
        <row r="3184">
          <cell r="E3184" t="str">
            <v>HNTP23</v>
          </cell>
          <cell r="F3184" t="str">
            <v>LT7(A) - Temporary Supply (28 days &amp; above renewal)</v>
          </cell>
          <cell r="G3184" t="str">
            <v>PERMANENT DISS</v>
          </cell>
          <cell r="H3184">
            <v>20</v>
          </cell>
          <cell r="I3184" t="str">
            <v>NAGESH  S/O MANJEGOWDA</v>
          </cell>
          <cell r="J3184" t="str">
            <v>HANUMANTHAPURA,DEVAMMABADAVANE HASSAN</v>
          </cell>
          <cell r="K3184" t="str">
            <v>HANUMANTHA PURA HNL</v>
          </cell>
          <cell r="L3184">
            <v>1</v>
          </cell>
        </row>
        <row r="3185">
          <cell r="E3185" t="str">
            <v>KKGTP34</v>
          </cell>
          <cell r="F3185" t="str">
            <v>LT7(A) - Temporary Supply (28 days &amp; above renewal)</v>
          </cell>
          <cell r="G3185" t="str">
            <v>PERMANENT DISS</v>
          </cell>
          <cell r="H3185">
            <v>17</v>
          </cell>
          <cell r="I3185" t="str">
            <v>KALEGOWDA S/O</v>
          </cell>
          <cell r="J3185" t="str">
            <v>GOVINDEGOWDA,BITTAGOWDANAHALLY</v>
          </cell>
          <cell r="K3185" t="str">
            <v>KOKKANNA GHATTA</v>
          </cell>
          <cell r="L3185">
            <v>1</v>
          </cell>
        </row>
        <row r="3186">
          <cell r="E3186" t="str">
            <v>GLTP14</v>
          </cell>
          <cell r="F3186" t="str">
            <v>LT7(A) - Temporary Supply (28 days &amp; above renewal)</v>
          </cell>
          <cell r="G3186" t="str">
            <v>PERMANENT DISS</v>
          </cell>
          <cell r="H3186">
            <v>8</v>
          </cell>
          <cell r="I3186" t="str">
            <v>D C HARISH</v>
          </cell>
          <cell r="J3186" t="str">
            <v>BIN CHIKKEGOWDA,ASHOKA NAGARA NEAR TIMES SCHOOL HASSAN</v>
          </cell>
          <cell r="K3186" t="str">
            <v>HOOVINA HALLI KAVALU HKL</v>
          </cell>
          <cell r="L3186">
            <v>1</v>
          </cell>
        </row>
        <row r="3187">
          <cell r="E3187" t="str">
            <v>GCTP631</v>
          </cell>
          <cell r="F3187" t="str">
            <v>LT7(A) - Temporary Supply (28 days &amp; above renewal)</v>
          </cell>
          <cell r="G3187" t="str">
            <v>PERMANENT DISS</v>
          </cell>
          <cell r="H3187">
            <v>3</v>
          </cell>
          <cell r="I3187" t="str">
            <v>C D DHRMAPPA</v>
          </cell>
          <cell r="J3187" t="str">
            <v>DODDEGOWDA,DEVAMMABADAVANE</v>
          </cell>
          <cell r="K3187" t="str">
            <v>CHANNAPATTANA</v>
          </cell>
          <cell r="L3187">
            <v>1</v>
          </cell>
        </row>
        <row r="3188">
          <cell r="E3188" t="str">
            <v>GCTP632</v>
          </cell>
          <cell r="F3188" t="str">
            <v>LT7(A) - Temporary Supply (28 days &amp; above renewal)</v>
          </cell>
          <cell r="G3188" t="str">
            <v>PERMANENT DISS</v>
          </cell>
          <cell r="H3188">
            <v>8</v>
          </cell>
          <cell r="I3188" t="str">
            <v>H A SHANKAR</v>
          </cell>
          <cell r="J3188" t="str">
            <v>S/O ANNEGOWDA,BOMMANAYAKANAHALLY</v>
          </cell>
          <cell r="K3188" t="str">
            <v>K HOSA KOPPALU BHKL</v>
          </cell>
          <cell r="L3188">
            <v>1</v>
          </cell>
        </row>
        <row r="3189">
          <cell r="E3189" t="str">
            <v>KNTP40</v>
          </cell>
          <cell r="F3189" t="str">
            <v>LT7(A) - Temporary Supply (28 days &amp; above renewal)</v>
          </cell>
          <cell r="G3189" t="str">
            <v>PERMANENT DISS</v>
          </cell>
          <cell r="H3189">
            <v>8</v>
          </cell>
          <cell r="I3189" t="str">
            <v>B S KUMAREGOWDA</v>
          </cell>
          <cell r="J3189" t="str">
            <v>S/O SUBBE GOWDA,ANACHIHALLY</v>
          </cell>
          <cell r="K3189" t="str">
            <v>ECHALA HALLI KANDALI</v>
          </cell>
          <cell r="L3189">
            <v>1</v>
          </cell>
        </row>
        <row r="3190">
          <cell r="E3190" t="str">
            <v>GCTP656</v>
          </cell>
          <cell r="F3190" t="str">
            <v>LT7(A) - Temporary Supply (28 days &amp; above renewal)</v>
          </cell>
          <cell r="G3190" t="str">
            <v>PERMANENT DISS</v>
          </cell>
          <cell r="H3190">
            <v>8</v>
          </cell>
          <cell r="I3190" t="str">
            <v>KRISHNE GOWDA</v>
          </cell>
          <cell r="J3190" t="str">
            <v>S/O RANGE GOWDA,CHANNAPATANA,HASSAN</v>
          </cell>
          <cell r="K3190" t="str">
            <v>CHANNAPATTANA</v>
          </cell>
          <cell r="L3190">
            <v>1</v>
          </cell>
        </row>
        <row r="3191">
          <cell r="E3191" t="str">
            <v>GCTP797</v>
          </cell>
          <cell r="F3191" t="str">
            <v>LT7(A) - Temporary Supply (28 days &amp; above renewal)</v>
          </cell>
          <cell r="G3191" t="str">
            <v>PERMANENT DISS</v>
          </cell>
          <cell r="H3191">
            <v>8</v>
          </cell>
          <cell r="I3191" t="str">
            <v>H T THAMMAIHA</v>
          </cell>
          <cell r="J3191" t="str">
            <v>S/O LET THIMMAIHA,BANASHANKARI LAYOUT</v>
          </cell>
          <cell r="K3191" t="str">
            <v>CHANNAPATTANA</v>
          </cell>
          <cell r="L3191">
            <v>1</v>
          </cell>
        </row>
        <row r="3192">
          <cell r="E3192" t="str">
            <v>GCTP588</v>
          </cell>
          <cell r="F3192" t="str">
            <v>LT7(A) - Temporary Supply (28 days &amp; above renewal)</v>
          </cell>
          <cell r="G3192" t="str">
            <v>PERMANENT DISS</v>
          </cell>
          <cell r="H3192">
            <v>4</v>
          </cell>
          <cell r="I3192" t="str">
            <v>SHANTHAMMA W/O THOPANNA</v>
          </cell>
          <cell r="J3192" t="str">
            <v>BOMMANAYAKANAHALLY HASSAN,HASSAN</v>
          </cell>
          <cell r="K3192" t="str">
            <v>M HOSA KOPPALU BHKL</v>
          </cell>
          <cell r="L3192">
            <v>1</v>
          </cell>
        </row>
        <row r="3193">
          <cell r="E3193" t="str">
            <v>GCTP611</v>
          </cell>
          <cell r="F3193" t="str">
            <v>LT7(A) - Temporary Supply (28 days &amp; above renewal)</v>
          </cell>
          <cell r="G3193" t="str">
            <v>PERMANENT DISS</v>
          </cell>
          <cell r="H3193">
            <v>8</v>
          </cell>
          <cell r="I3193" t="str">
            <v>THIMAMMA</v>
          </cell>
          <cell r="J3193" t="str">
            <v>W/O CHUNCHANAGIRIGOWDA,CHANNAPATTANA</v>
          </cell>
          <cell r="K3193" t="str">
            <v>BOMMANAYAKANA HALLI BHKL</v>
          </cell>
          <cell r="L3193">
            <v>1</v>
          </cell>
        </row>
        <row r="3194">
          <cell r="E3194" t="str">
            <v>GCTP610</v>
          </cell>
          <cell r="F3194" t="str">
            <v>LT7(A) - Temporary Supply (28 days &amp; above renewal)</v>
          </cell>
          <cell r="G3194" t="str">
            <v>PERMANENT DISS</v>
          </cell>
          <cell r="H3194">
            <v>8</v>
          </cell>
          <cell r="I3194" t="str">
            <v>SHIVA KUMAR</v>
          </cell>
          <cell r="J3194" t="str">
            <v>S/O K SHIVALINGAIAHA,KIADB  H N PURA ROAD</v>
          </cell>
          <cell r="K3194" t="str">
            <v>KIADB</v>
          </cell>
          <cell r="L3194">
            <v>6</v>
          </cell>
        </row>
        <row r="3195">
          <cell r="E3195" t="str">
            <v>GCTP608</v>
          </cell>
          <cell r="F3195" t="str">
            <v>LT7(A) - Temporary Supply (28 days &amp; above renewal)</v>
          </cell>
          <cell r="G3195" t="str">
            <v>PERMANENT DISS</v>
          </cell>
          <cell r="H3195">
            <v>8</v>
          </cell>
          <cell r="I3195" t="str">
            <v>RAJEGOWDA</v>
          </cell>
          <cell r="J3195" t="str">
            <v>S/O LEAT PUTTEGOWDA,M HOSA KOPPALU</v>
          </cell>
          <cell r="K3195" t="str">
            <v>K HOSA KOPPALU BHKL</v>
          </cell>
          <cell r="L3195">
            <v>1</v>
          </cell>
        </row>
        <row r="3196">
          <cell r="E3196" t="str">
            <v>HVTP27</v>
          </cell>
          <cell r="F3196" t="str">
            <v>LT7(A) - Temporary Supply (28 days &amp; above renewal)</v>
          </cell>
          <cell r="G3196" t="str">
            <v>PERMANENT DISS</v>
          </cell>
          <cell r="H3196">
            <v>16</v>
          </cell>
          <cell r="I3196" t="str">
            <v>HR JAGADEESH</v>
          </cell>
          <cell r="J3196" t="str">
            <v>S/O RAMEGOWDA,NINGEGOWDANAKOPPALU</v>
          </cell>
          <cell r="K3196" t="str">
            <v>CHIKKAMANDIGANAHALLY</v>
          </cell>
          <cell r="L3196">
            <v>1</v>
          </cell>
        </row>
        <row r="3197">
          <cell r="E3197" t="str">
            <v>GCTP604</v>
          </cell>
          <cell r="F3197" t="str">
            <v>LT7(A) - Temporary Supply (28 days &amp; above renewal)</v>
          </cell>
          <cell r="G3197" t="str">
            <v>PERMANENT DISS</v>
          </cell>
          <cell r="H3197">
            <v>8</v>
          </cell>
          <cell r="I3197" t="str">
            <v>JINDAL SAW LTD &amp;DARCEL HPCL</v>
          </cell>
          <cell r="J3197" t="str">
            <v>KIADB,</v>
          </cell>
          <cell r="K3197" t="str">
            <v>HT GROUP</v>
          </cell>
          <cell r="L3197">
            <v>3</v>
          </cell>
        </row>
        <row r="3198">
          <cell r="E3198" t="str">
            <v>GCTP605</v>
          </cell>
          <cell r="F3198" t="str">
            <v>LT7(A) - Temporary Supply (28 days &amp; above renewal)</v>
          </cell>
          <cell r="G3198" t="str">
            <v>PERMANENT DISS</v>
          </cell>
          <cell r="H3198">
            <v>8</v>
          </cell>
          <cell r="I3198" t="str">
            <v>JINDAL SAW LTD &amp;DARCEL HPCL</v>
          </cell>
          <cell r="J3198" t="str">
            <v>KIADB,</v>
          </cell>
          <cell r="K3198" t="str">
            <v>HT GROUP</v>
          </cell>
          <cell r="L3198">
            <v>3</v>
          </cell>
        </row>
        <row r="3199">
          <cell r="E3199" t="str">
            <v>GCTP602</v>
          </cell>
          <cell r="F3199" t="str">
            <v>LT7(A) - Temporary Supply (28 days &amp; above renewal)</v>
          </cell>
          <cell r="G3199" t="str">
            <v>PERMANENT DISS</v>
          </cell>
          <cell r="H3199">
            <v>8</v>
          </cell>
          <cell r="I3199" t="str">
            <v>SUBBAMMA</v>
          </cell>
          <cell r="J3199" t="str">
            <v>W/O NANJEGOWDA,CHANNAPATTNA</v>
          </cell>
          <cell r="K3199" t="str">
            <v>BOMMANAYAKANA HALLI BHKL</v>
          </cell>
          <cell r="L3199">
            <v>1</v>
          </cell>
        </row>
        <row r="3200">
          <cell r="E3200" t="str">
            <v>KKGTP38</v>
          </cell>
          <cell r="F3200" t="str">
            <v>LT7(A) - Temporary Supply (28 days &amp; above renewal)</v>
          </cell>
          <cell r="G3200" t="str">
            <v>PERMANENT DISS</v>
          </cell>
          <cell r="H3200">
            <v>8</v>
          </cell>
          <cell r="I3200" t="str">
            <v>A S JAYANTHI</v>
          </cell>
          <cell r="J3200" t="str">
            <v>W/O B C SHIVAKUMAR,KOKKANNA GHATTA</v>
          </cell>
          <cell r="K3200" t="str">
            <v>KOKKANNA GHATTA</v>
          </cell>
          <cell r="L3200">
            <v>1</v>
          </cell>
        </row>
        <row r="3201">
          <cell r="E3201" t="str">
            <v>GCTP810</v>
          </cell>
          <cell r="F3201" t="str">
            <v>LT7(A) - Temporary Supply (28 days &amp; above renewal)</v>
          </cell>
          <cell r="G3201" t="str">
            <v>PERMANENT DISS</v>
          </cell>
          <cell r="H3201">
            <v>8</v>
          </cell>
          <cell r="I3201" t="str">
            <v>ESS  ENN AUTO CNC  (P) LTD</v>
          </cell>
          <cell r="J3201" t="str">
            <v>INDUSTRIAL AERA,PLOT NO 1 B /4 GREWTH  CENTRE</v>
          </cell>
          <cell r="K3201" t="str">
            <v>KIADB</v>
          </cell>
          <cell r="L3201">
            <v>1</v>
          </cell>
        </row>
        <row r="3202">
          <cell r="E3202" t="str">
            <v>GLTP</v>
          </cell>
          <cell r="F3202" t="str">
            <v>LT7(A) - Temporary Supply (28 days &amp; above renewal)</v>
          </cell>
          <cell r="G3202" t="str">
            <v>PERMANENT DISS</v>
          </cell>
          <cell r="H3202">
            <v>8</v>
          </cell>
          <cell r="I3202" t="str">
            <v>R RAMA REDDY</v>
          </cell>
          <cell r="J3202" t="str">
            <v>CONSTRUCTION STAFF QUARTERS,M D R  PU COLLEGE</v>
          </cell>
          <cell r="K3202" t="str">
            <v>BELUR ROAD L</v>
          </cell>
          <cell r="L3202">
            <v>1</v>
          </cell>
        </row>
        <row r="3203">
          <cell r="E3203" t="str">
            <v>GCTP587</v>
          </cell>
          <cell r="F3203" t="str">
            <v>LT7(A) - Temporary Supply (28 days &amp; above renewal)</v>
          </cell>
          <cell r="G3203" t="str">
            <v>PERMANENT DISS</v>
          </cell>
          <cell r="H3203">
            <v>6</v>
          </cell>
          <cell r="I3203" t="str">
            <v>VENKATE GOWDA S/O VENKATEGOWDA</v>
          </cell>
          <cell r="J3203" t="str">
            <v>M HOSAKOPPALU SANKLAPURA HASSAN,M HOSAKOPPALU</v>
          </cell>
          <cell r="K3203" t="str">
            <v>K HOSA KOPPALU BHKL</v>
          </cell>
          <cell r="L3203">
            <v>1</v>
          </cell>
        </row>
        <row r="3204">
          <cell r="E3204" t="str">
            <v>GCTP590</v>
          </cell>
          <cell r="F3204" t="str">
            <v>LT7(A) - Temporary Supply (28 days &amp; above renewal)</v>
          </cell>
          <cell r="G3204" t="str">
            <v>PERMANENT DISS</v>
          </cell>
          <cell r="H3204">
            <v>8</v>
          </cell>
          <cell r="I3204" t="str">
            <v>LAKSHMAMMA</v>
          </cell>
          <cell r="J3204" t="str">
            <v>W/O HANUMEGOWDA,NAGATHAVALLY</v>
          </cell>
          <cell r="K3204" t="str">
            <v>SIGGEKOPPALU</v>
          </cell>
          <cell r="L3204">
            <v>1</v>
          </cell>
        </row>
        <row r="3205">
          <cell r="E3205" t="str">
            <v>GCTP666</v>
          </cell>
          <cell r="F3205" t="str">
            <v>LT7(A) - Temporary Supply (28 days &amp; above renewal)</v>
          </cell>
          <cell r="G3205" t="str">
            <v>PERMANENT DISS</v>
          </cell>
          <cell r="H3205">
            <v>8</v>
          </cell>
          <cell r="I3205" t="str">
            <v>CHANNEGOWDA</v>
          </cell>
          <cell r="J3205" t="str">
            <v>S/OVELPURIGOWDA,CHANNAPATANA</v>
          </cell>
          <cell r="K3205" t="str">
            <v>CHANNAPATTANA</v>
          </cell>
          <cell r="L3205">
            <v>1</v>
          </cell>
        </row>
        <row r="3206">
          <cell r="E3206" t="str">
            <v>GCTP727</v>
          </cell>
          <cell r="F3206" t="str">
            <v>LT7(A) - Temporary Supply (28 days &amp; above renewal)</v>
          </cell>
          <cell r="G3206" t="str">
            <v>PERMANENT DISS</v>
          </cell>
          <cell r="H3206">
            <v>8</v>
          </cell>
          <cell r="I3206" t="str">
            <v>VEDHAVATHI W/O DODDEGOWDA</v>
          </cell>
          <cell r="J3206" t="str">
            <v>SANKALAPURA  HOSAKOPPALU,HOSAKOPPALU</v>
          </cell>
          <cell r="K3206" t="str">
            <v>M HOSA KOPPALU BHKL</v>
          </cell>
          <cell r="L3206">
            <v>1</v>
          </cell>
        </row>
        <row r="3207">
          <cell r="E3207" t="str">
            <v>GCTP732</v>
          </cell>
          <cell r="F3207" t="str">
            <v>LT7(A) - Temporary Supply (28 days &amp; above renewal)</v>
          </cell>
          <cell r="G3207" t="str">
            <v>PERMANENT DISS</v>
          </cell>
          <cell r="H3207">
            <v>8</v>
          </cell>
          <cell r="I3207" t="str">
            <v>YASHWANTH KUMAR</v>
          </cell>
          <cell r="J3207" t="str">
            <v>S/O BASAVARAJU,K I A D B  H N PURA  ROAD</v>
          </cell>
          <cell r="K3207" t="str">
            <v>HANUMANTHA PURA HNL</v>
          </cell>
          <cell r="L3207">
            <v>3</v>
          </cell>
        </row>
        <row r="3208">
          <cell r="E3208" t="str">
            <v>KNTP47</v>
          </cell>
          <cell r="F3208" t="str">
            <v>LT7(A) - Temporary Supply (28 days &amp; above renewal)</v>
          </cell>
          <cell r="G3208" t="str">
            <v>PERMANENT DISS</v>
          </cell>
          <cell r="H3208">
            <v>8</v>
          </cell>
          <cell r="I3208" t="str">
            <v>THIMMPPA</v>
          </cell>
          <cell r="J3208" t="str">
            <v>S/OLATE JAVAREGOWDA,KANDALI  POST</v>
          </cell>
          <cell r="K3208" t="str">
            <v>KANDALI KNL</v>
          </cell>
          <cell r="L3208">
            <v>1</v>
          </cell>
        </row>
        <row r="3209">
          <cell r="E3209" t="str">
            <v>GCTP820</v>
          </cell>
          <cell r="F3209" t="str">
            <v>LT7(A) - Temporary Supply (28 days &amp; above renewal)</v>
          </cell>
          <cell r="G3209" t="str">
            <v>PERMANENT DISS</v>
          </cell>
          <cell r="H3209">
            <v>8</v>
          </cell>
          <cell r="I3209" t="str">
            <v>CHALUVE GOWDA</v>
          </cell>
          <cell r="J3209" t="str">
            <v>S/O HANUME GOWDA,SANLAPURA</v>
          </cell>
          <cell r="K3209" t="str">
            <v>M HOSA KOPPALU BHKL</v>
          </cell>
          <cell r="L3209">
            <v>1</v>
          </cell>
        </row>
        <row r="3210">
          <cell r="E3210" t="str">
            <v>DMTP29</v>
          </cell>
          <cell r="F3210" t="str">
            <v>LT7(A) - Temporary Supply (28 days &amp; above renewal)</v>
          </cell>
          <cell r="G3210" t="str">
            <v>PERMANENT DISS</v>
          </cell>
          <cell r="H3210">
            <v>8</v>
          </cell>
          <cell r="I3210" t="str">
            <v>SHIVAKUMAR</v>
          </cell>
          <cell r="J3210" t="str">
            <v>S/O H P ARASAPPA,DODDAMANDIGANAHALLI L</v>
          </cell>
          <cell r="K3210" t="str">
            <v>DODDAMANDIGANAHALLI L</v>
          </cell>
          <cell r="L3210">
            <v>1</v>
          </cell>
        </row>
        <row r="3211">
          <cell r="E3211" t="str">
            <v>GLTP26</v>
          </cell>
          <cell r="F3211" t="str">
            <v>LT7(A) - Temporary Supply (28 days &amp; above renewal)</v>
          </cell>
          <cell r="G3211" t="str">
            <v>PERMANENT DISS</v>
          </cell>
          <cell r="H3211">
            <v>8</v>
          </cell>
          <cell r="I3211" t="str">
            <v>CHANDRAMATHI</v>
          </cell>
          <cell r="J3211" t="str">
            <v>W/O BASAVEGOWDA,GUDDENHALLY</v>
          </cell>
          <cell r="K3211" t="str">
            <v>HOOVINA HALLI KAVALU HKL</v>
          </cell>
          <cell r="L3211">
            <v>1</v>
          </cell>
        </row>
        <row r="3212">
          <cell r="E3212" t="str">
            <v>GCTP806</v>
          </cell>
          <cell r="F3212" t="str">
            <v>LT7(A) - Temporary Supply (28 days &amp; above renewal)</v>
          </cell>
          <cell r="G3212" t="str">
            <v>PERMANENT DISS</v>
          </cell>
          <cell r="H3212">
            <v>8</v>
          </cell>
          <cell r="I3212" t="str">
            <v>T JAYAMMAW</v>
          </cell>
          <cell r="J3212" t="str">
            <v>W/O YAIRAMUDIGOWDA,CHANNAPATTANA</v>
          </cell>
          <cell r="K3212" t="str">
            <v>CHANNAPATTANA</v>
          </cell>
          <cell r="L3212">
            <v>1</v>
          </cell>
        </row>
        <row r="3213">
          <cell r="E3213" t="str">
            <v>GCTP619</v>
          </cell>
          <cell r="F3213" t="str">
            <v>LT7(A) - Temporary Supply (28 days &amp; above renewal)</v>
          </cell>
          <cell r="G3213" t="str">
            <v>PERMANENT DISS</v>
          </cell>
          <cell r="H3213">
            <v>8</v>
          </cell>
          <cell r="I3213" t="str">
            <v>CHANNAMMA W/O DODDEGOWDA</v>
          </cell>
          <cell r="J3213" t="str">
            <v>CHANNAPATTANA,HASSAN</v>
          </cell>
          <cell r="K3213" t="str">
            <v>CHANNAPATTANA</v>
          </cell>
          <cell r="L3213">
            <v>1</v>
          </cell>
        </row>
        <row r="3214">
          <cell r="E3214" t="str">
            <v>GCTP621</v>
          </cell>
          <cell r="F3214" t="str">
            <v>LT7(A) - Temporary Supply (28 days &amp; above renewal)</v>
          </cell>
          <cell r="G3214" t="str">
            <v>PERMANENT DISS</v>
          </cell>
          <cell r="H3214">
            <v>8</v>
          </cell>
          <cell r="I3214" t="str">
            <v>SHIVAKUMAR</v>
          </cell>
          <cell r="J3214" t="str">
            <v>SOUTH INDIA AMUSEMENTS,PARK &amp; EXHIBITION</v>
          </cell>
          <cell r="K3214" t="str">
            <v>CHANNAPATTANA</v>
          </cell>
          <cell r="L3214">
            <v>5</v>
          </cell>
        </row>
        <row r="3215">
          <cell r="E3215" t="str">
            <v>GCTP639</v>
          </cell>
          <cell r="F3215" t="str">
            <v>LT7(A) - Temporary Supply (28 days &amp; above renewal)</v>
          </cell>
          <cell r="G3215" t="str">
            <v>PERMANENT DISS</v>
          </cell>
          <cell r="H3215">
            <v>8</v>
          </cell>
          <cell r="I3215" t="str">
            <v>C K  RAMESH</v>
          </cell>
          <cell r="J3215" t="str">
            <v>S/O KALEGOWDA,CHANNAPATTANA</v>
          </cell>
          <cell r="K3215" t="str">
            <v>CHANNAPATTANA</v>
          </cell>
          <cell r="L3215">
            <v>1</v>
          </cell>
        </row>
        <row r="3216">
          <cell r="E3216" t="str">
            <v>GLTP18</v>
          </cell>
          <cell r="F3216" t="str">
            <v>LT7(A) - Temporary Supply (28 days &amp; above renewal)</v>
          </cell>
          <cell r="G3216" t="str">
            <v>PERMANENT DISS</v>
          </cell>
          <cell r="H3216">
            <v>8</v>
          </cell>
          <cell r="I3216" t="str">
            <v>PRESIDENT</v>
          </cell>
          <cell r="J3216" t="str">
            <v>SHREE PRASANNA GANAPATHI DEVALAYA,VISHVASMUSTE SAMUSTE (R)</v>
          </cell>
          <cell r="K3216" t="str">
            <v>HOOVINA HALLI KAVALU HKL</v>
          </cell>
          <cell r="L3216">
            <v>2</v>
          </cell>
        </row>
        <row r="3217">
          <cell r="E3217" t="str">
            <v>GCTP636</v>
          </cell>
          <cell r="F3217" t="str">
            <v>LT7(A) - Temporary Supply (28 days &amp; above renewal)</v>
          </cell>
          <cell r="G3217" t="str">
            <v>PERMANENT DISS</v>
          </cell>
          <cell r="H3217">
            <v>4</v>
          </cell>
          <cell r="I3217" t="str">
            <v>HEMANTHKUMAR</v>
          </cell>
          <cell r="J3217" t="str">
            <v>S/O MUDLIGIRIGOWDA,BOMMANAYAKANAHALLY</v>
          </cell>
          <cell r="K3217" t="str">
            <v>BOMMANAYAKANA HALLI BHKL</v>
          </cell>
          <cell r="L3217">
            <v>1</v>
          </cell>
        </row>
        <row r="3218">
          <cell r="E3218" t="str">
            <v>GCTP633</v>
          </cell>
          <cell r="F3218" t="str">
            <v>LT7(A) - Temporary Supply (28 days &amp; above renewal)</v>
          </cell>
          <cell r="G3218" t="str">
            <v>PERMANENT DISS</v>
          </cell>
          <cell r="H3218">
            <v>8</v>
          </cell>
          <cell r="I3218" t="str">
            <v>RAVIKUMAR</v>
          </cell>
          <cell r="J3218" t="str">
            <v>S/O BETTE GOWDA,M HOSAKUPPALU</v>
          </cell>
          <cell r="K3218" t="str">
            <v>NAGATHVALLY</v>
          </cell>
          <cell r="L3218">
            <v>1</v>
          </cell>
        </row>
        <row r="3219">
          <cell r="E3219" t="str">
            <v>GCTP629</v>
          </cell>
          <cell r="F3219" t="str">
            <v>LT7(A) - Temporary Supply (28 days &amp; above renewal)</v>
          </cell>
          <cell r="G3219" t="str">
            <v>PERMANENT DISS</v>
          </cell>
          <cell r="H3219">
            <v>7</v>
          </cell>
          <cell r="I3219" t="str">
            <v>MANJAMMA</v>
          </cell>
          <cell r="J3219" t="str">
            <v>W/O THIMMEGOWDA,SHREERAMANAGARA</v>
          </cell>
          <cell r="K3219" t="str">
            <v>PLL NAGARA PLL</v>
          </cell>
          <cell r="L3219">
            <v>1</v>
          </cell>
        </row>
        <row r="3220">
          <cell r="E3220" t="str">
            <v>GCTP628</v>
          </cell>
          <cell r="F3220" t="str">
            <v>LT7(A) - Temporary Supply (28 days &amp; above renewal)</v>
          </cell>
          <cell r="G3220" t="str">
            <v>PERMANENT DISS</v>
          </cell>
          <cell r="H3220">
            <v>8</v>
          </cell>
          <cell r="I3220" t="str">
            <v>MANJUNATH</v>
          </cell>
          <cell r="J3220" t="str">
            <v>KIADB HN PURA RAOD HASSAN,KIADB HN PURA RAOD HASSAN</v>
          </cell>
          <cell r="K3220" t="str">
            <v>DHANANAYAKANAHALLY</v>
          </cell>
          <cell r="L3220">
            <v>1</v>
          </cell>
        </row>
        <row r="3221">
          <cell r="E3221" t="str">
            <v>GCTP635</v>
          </cell>
          <cell r="F3221" t="str">
            <v>LT7(A) - Temporary Supply (28 days &amp; above renewal)</v>
          </cell>
          <cell r="G3221" t="str">
            <v>PERMANENT DISS</v>
          </cell>
          <cell r="H3221">
            <v>8</v>
          </cell>
          <cell r="I3221" t="str">
            <v>MANI</v>
          </cell>
          <cell r="J3221" t="str">
            <v>W/OHANUMANTHEGOWDA,M HOSAKOPPALU</v>
          </cell>
          <cell r="K3221" t="str">
            <v>M HOSA KOPPALU BHKL</v>
          </cell>
          <cell r="L3221">
            <v>1</v>
          </cell>
        </row>
        <row r="3222">
          <cell r="E3222" t="str">
            <v>GCTP634</v>
          </cell>
          <cell r="F3222" t="str">
            <v>LT7(A) - Temporary Supply (28 days &amp; above renewal)</v>
          </cell>
          <cell r="G3222" t="str">
            <v>PERMANENT DISS</v>
          </cell>
          <cell r="H3222">
            <v>8</v>
          </cell>
          <cell r="I3222" t="str">
            <v>NANDAKUMAR</v>
          </cell>
          <cell r="J3222" t="str">
            <v>S/O GOWDAHIA,CHANNAPATTANA</v>
          </cell>
          <cell r="K3222" t="str">
            <v>O AND M FOUR HASSAN</v>
          </cell>
          <cell r="L3222">
            <v>1</v>
          </cell>
        </row>
        <row r="3223">
          <cell r="E3223" t="str">
            <v>GLTP37</v>
          </cell>
          <cell r="F3223" t="str">
            <v>LT7(A) - Temporary Supply (28 days &amp; above renewal)</v>
          </cell>
          <cell r="G3223" t="str">
            <v>PERMANENT DISS</v>
          </cell>
          <cell r="H3223">
            <v>8</v>
          </cell>
          <cell r="I3223" t="str">
            <v>MANGALAGOWRI</v>
          </cell>
          <cell r="J3223" t="str">
            <v>W/O LEAT H T RAMEGOWDA,MANACHANAHALLY</v>
          </cell>
          <cell r="K3223" t="str">
            <v>HOOVINA HALLI KAVALU HKL</v>
          </cell>
          <cell r="L3223">
            <v>1</v>
          </cell>
        </row>
        <row r="3224">
          <cell r="E3224" t="str">
            <v>GCTP772</v>
          </cell>
          <cell r="F3224" t="str">
            <v>LT7(A) - Temporary Supply (28 days &amp; above renewal)</v>
          </cell>
          <cell r="G3224" t="str">
            <v>PERMANENT DISS</v>
          </cell>
          <cell r="H3224">
            <v>4</v>
          </cell>
          <cell r="I3224" t="str">
            <v>C M NANJEGOWDA</v>
          </cell>
          <cell r="J3224" t="str">
            <v>S/O LEAT MALLEGOWDA,BOMMANAYAKANAHALLY</v>
          </cell>
          <cell r="K3224" t="str">
            <v>DEVAMMA LAYOUT, CHANNAPATAN</v>
          </cell>
          <cell r="L3224">
            <v>1</v>
          </cell>
        </row>
        <row r="3225">
          <cell r="E3225" t="str">
            <v>GLTP44</v>
          </cell>
          <cell r="F3225" t="str">
            <v>LT7(A) - Temporary Supply (28 days &amp; above renewal)</v>
          </cell>
          <cell r="G3225" t="str">
            <v>PERMANENT DISS</v>
          </cell>
          <cell r="H3225">
            <v>8</v>
          </cell>
          <cell r="I3225" t="str">
            <v>NAGARATHNA</v>
          </cell>
          <cell r="J3225" t="str">
            <v>W/O NAGA,ASHOKANAGARA</v>
          </cell>
          <cell r="K3225" t="str">
            <v>BELUR ROAD L</v>
          </cell>
          <cell r="L3225">
            <v>1</v>
          </cell>
        </row>
        <row r="3226">
          <cell r="E3226" t="str">
            <v>KNTP33</v>
          </cell>
          <cell r="F3226" t="str">
            <v>LT7(A) - Temporary Supply (28 days &amp; above renewal)</v>
          </cell>
          <cell r="G3226" t="str">
            <v>PERMANENT DISS</v>
          </cell>
          <cell r="H3226">
            <v>18</v>
          </cell>
          <cell r="I3226" t="str">
            <v>A R RANGASWAMY</v>
          </cell>
          <cell r="J3226" t="str">
            <v>S/O RANGASHETTY,ANCHIHALLY</v>
          </cell>
          <cell r="K3226" t="str">
            <v>ECHALA HALLI KANDALI</v>
          </cell>
          <cell r="L3226">
            <v>1</v>
          </cell>
        </row>
        <row r="3227">
          <cell r="E3227" t="str">
            <v>GCTP754</v>
          </cell>
          <cell r="F3227" t="str">
            <v>LT7(A) - Temporary Supply (28 days &amp; above renewal)</v>
          </cell>
          <cell r="G3227" t="str">
            <v>PERMANENT DISS</v>
          </cell>
          <cell r="H3227">
            <v>8</v>
          </cell>
          <cell r="I3227" t="str">
            <v>G P RAGAVENDRA</v>
          </cell>
          <cell r="J3227" t="str">
            <v>M/S GOPADI ENTER PRISES,PARTNER REPT  K I A D B</v>
          </cell>
          <cell r="K3227" t="str">
            <v>CHANNAPATTANA</v>
          </cell>
          <cell r="L3227">
            <v>1</v>
          </cell>
        </row>
        <row r="3228">
          <cell r="E3228" t="str">
            <v>GCTP826</v>
          </cell>
          <cell r="F3228" t="str">
            <v>LT7(A) - Temporary Supply (28 days &amp; above renewal)</v>
          </cell>
          <cell r="G3228" t="str">
            <v>PERMANENT DISS</v>
          </cell>
          <cell r="H3228">
            <v>8</v>
          </cell>
          <cell r="I3228" t="str">
            <v>H S KALPANA</v>
          </cell>
          <cell r="J3228" t="str">
            <v>W/O  LEAT H V MANNJUNATH,BOMMANAYAKANAHALLY HASSAN</v>
          </cell>
          <cell r="K3228" t="str">
            <v>BOMMANAYAKANA HALLI BHKL</v>
          </cell>
          <cell r="L3228">
            <v>1</v>
          </cell>
        </row>
        <row r="3229">
          <cell r="E3229" t="str">
            <v>GCTP586</v>
          </cell>
          <cell r="F3229" t="str">
            <v>LT7(A) - Temporary Supply (28 days &amp; above renewal)</v>
          </cell>
          <cell r="G3229" t="str">
            <v>PERMANENT DISS</v>
          </cell>
          <cell r="H3229">
            <v>8</v>
          </cell>
          <cell r="I3229" t="str">
            <v>M SHANKAR</v>
          </cell>
          <cell r="J3229" t="str">
            <v>S/O B C MARAIH,SHRI LAKSMI MOTOR SERVICE PVT LTD</v>
          </cell>
          <cell r="K3229" t="str">
            <v>KIADB</v>
          </cell>
          <cell r="L3229">
            <v>1</v>
          </cell>
        </row>
        <row r="3230">
          <cell r="E3230" t="str">
            <v>KKGTP35</v>
          </cell>
          <cell r="F3230" t="str">
            <v>LT7(A) - Temporary Supply (28 days &amp; above renewal)</v>
          </cell>
          <cell r="G3230" t="str">
            <v>PERMANENT DISS</v>
          </cell>
          <cell r="H3230">
            <v>17</v>
          </cell>
          <cell r="I3230" t="str">
            <v>MANJEGOWDA</v>
          </cell>
          <cell r="J3230" t="str">
            <v>S/O LATE MALEGEGOWDA,KOKANAGATTA</v>
          </cell>
          <cell r="K3230" t="str">
            <v>KOKKANNA GHATTA</v>
          </cell>
          <cell r="L3230">
            <v>1</v>
          </cell>
        </row>
        <row r="3231">
          <cell r="E3231" t="str">
            <v>KKGTP36</v>
          </cell>
          <cell r="F3231" t="str">
            <v>LT7(A) - Temporary Supply (28 days &amp; above renewal)</v>
          </cell>
          <cell r="G3231" t="str">
            <v>PERMANENT DISS</v>
          </cell>
          <cell r="H3231">
            <v>8</v>
          </cell>
          <cell r="I3231" t="str">
            <v>GIDDEGOWDA</v>
          </cell>
          <cell r="J3231" t="str">
            <v>S/O LATE VENKTEGOWDA,SINGAPATTANA</v>
          </cell>
          <cell r="K3231" t="str">
            <v>KOKKANNA GHATTA</v>
          </cell>
          <cell r="L3231">
            <v>1</v>
          </cell>
        </row>
        <row r="3232">
          <cell r="E3232" t="str">
            <v>GLTP16</v>
          </cell>
          <cell r="F3232" t="str">
            <v>LT7(A) - Temporary Supply (28 days &amp; above renewal)</v>
          </cell>
          <cell r="G3232" t="str">
            <v>PERMANENT DISS</v>
          </cell>
          <cell r="H3232">
            <v>8</v>
          </cell>
          <cell r="I3232" t="str">
            <v>DHARANI KUMAR</v>
          </cell>
          <cell r="J3232" t="str">
            <v>S/O BOREGOWDA,ASOKANAGARA HASSAN</v>
          </cell>
          <cell r="K3232" t="str">
            <v>HOOVINA HALLI KAVALU HKL</v>
          </cell>
          <cell r="L3232">
            <v>1</v>
          </cell>
        </row>
        <row r="3233">
          <cell r="E3233" t="str">
            <v>GCTP642</v>
          </cell>
          <cell r="F3233" t="str">
            <v>LT7(A) - Temporary Supply (28 days &amp; above renewal)</v>
          </cell>
          <cell r="G3233" t="str">
            <v>PERMANENT DISS</v>
          </cell>
          <cell r="H3233">
            <v>8</v>
          </cell>
          <cell r="I3233" t="str">
            <v>RAJU</v>
          </cell>
          <cell r="J3233" t="str">
            <v>S/O SHIVEGOWDA,SANKALAPURA</v>
          </cell>
          <cell r="K3233" t="str">
            <v>CHANNAPATTANA</v>
          </cell>
          <cell r="L3233">
            <v>1</v>
          </cell>
        </row>
        <row r="3234">
          <cell r="E3234" t="str">
            <v>KNTP55</v>
          </cell>
          <cell r="F3234" t="str">
            <v>LT7(A) - Temporary Supply (28 days &amp; above renewal)</v>
          </cell>
          <cell r="G3234" t="str">
            <v>PERMANENT DISS</v>
          </cell>
          <cell r="H3234">
            <v>8</v>
          </cell>
          <cell r="I3234" t="str">
            <v>SHITHA</v>
          </cell>
          <cell r="J3234" t="str">
            <v>W/O AD DEVEGOWDA,KANDALI</v>
          </cell>
          <cell r="K3234" t="str">
            <v>KANDALI KNL</v>
          </cell>
          <cell r="L3234">
            <v>1</v>
          </cell>
        </row>
        <row r="3235">
          <cell r="E3235" t="str">
            <v>GCTP396</v>
          </cell>
          <cell r="F3235" t="str">
            <v>LT7(A) - Temporary Supply (28 days &amp; above renewal)</v>
          </cell>
          <cell r="G3235" t="str">
            <v>PERMANENT DISS</v>
          </cell>
          <cell r="H3235">
            <v>8</v>
          </cell>
          <cell r="I3235" t="str">
            <v>MANJUNATHA</v>
          </cell>
          <cell r="J3235" t="str">
            <v>HOTEL VENTURES,KIADB  HASSAN</v>
          </cell>
          <cell r="K3235" t="str">
            <v>DHANANAYAKANAHALLY</v>
          </cell>
          <cell r="L3235">
            <v>1</v>
          </cell>
        </row>
        <row r="3236">
          <cell r="E3236" t="str">
            <v>GLTP17</v>
          </cell>
          <cell r="F3236" t="str">
            <v>LT7(A) - Temporary Supply (28 days &amp; above renewal)</v>
          </cell>
          <cell r="G3236" t="str">
            <v>PERMANENT DISS</v>
          </cell>
          <cell r="H3236">
            <v>4</v>
          </cell>
          <cell r="I3236" t="str">
            <v>R RAMA REDDI</v>
          </cell>
          <cell r="J3236" t="str">
            <v>M D R  P U  COLLEGE,GODDENAHALLY</v>
          </cell>
          <cell r="K3236" t="str">
            <v>BELUR ROAD L</v>
          </cell>
          <cell r="L3236">
            <v>1</v>
          </cell>
        </row>
        <row r="3237">
          <cell r="E3237" t="str">
            <v>KKGTP45</v>
          </cell>
          <cell r="F3237" t="str">
            <v>LT7(A) - Temporary Supply (28 days &amp; above renewal)</v>
          </cell>
          <cell r="G3237" t="str">
            <v>PERMANENT DISS</v>
          </cell>
          <cell r="H3237">
            <v>4</v>
          </cell>
          <cell r="I3237" t="str">
            <v>H S SHIVAMMA</v>
          </cell>
          <cell r="J3237" t="str">
            <v>W/O LATE KV JAGADESH,DEVEGOWDANAGARA</v>
          </cell>
          <cell r="K3237" t="str">
            <v>DEVEGOWDANAGARA</v>
          </cell>
          <cell r="L3237">
            <v>1</v>
          </cell>
        </row>
        <row r="3238">
          <cell r="E3238" t="str">
            <v>GCTP786</v>
          </cell>
          <cell r="F3238" t="str">
            <v>LT7(A) - Temporary Supply (28 days &amp; above renewal)</v>
          </cell>
          <cell r="G3238" t="str">
            <v>PERMANENT DISS</v>
          </cell>
          <cell r="H3238">
            <v>8</v>
          </cell>
          <cell r="I3238" t="str">
            <v>H S KALPANA</v>
          </cell>
          <cell r="J3238" t="str">
            <v>W/O LATE MANJUNATH,BOMMANAYAKANAHALLI</v>
          </cell>
          <cell r="K3238" t="str">
            <v>BOMMANAYAKANA HALLI BHKL</v>
          </cell>
          <cell r="L3238">
            <v>1</v>
          </cell>
        </row>
        <row r="3239">
          <cell r="E3239" t="str">
            <v>GCTP789</v>
          </cell>
          <cell r="F3239" t="str">
            <v>LT7(A) - Temporary Supply (28 days &amp; above renewal)</v>
          </cell>
          <cell r="G3239" t="str">
            <v>PERMANENT DISS</v>
          </cell>
          <cell r="H3239">
            <v>8</v>
          </cell>
          <cell r="I3239" t="str">
            <v>RADHA</v>
          </cell>
          <cell r="J3239" t="str">
            <v>W/O RAJU HR,BOMMANAYAKANAHALLI</v>
          </cell>
          <cell r="K3239" t="str">
            <v>BOMMANAYAKANA HALLI BHKL</v>
          </cell>
          <cell r="L3239">
            <v>1</v>
          </cell>
        </row>
        <row r="3240">
          <cell r="E3240" t="str">
            <v>GCTP804</v>
          </cell>
          <cell r="F3240" t="str">
            <v>LT7(A) - Temporary Supply (28 days &amp; above renewal)</v>
          </cell>
          <cell r="G3240" t="str">
            <v>PERMANENT DISS</v>
          </cell>
          <cell r="H3240">
            <v>7</v>
          </cell>
          <cell r="I3240" t="str">
            <v>SANNAMMA</v>
          </cell>
          <cell r="J3240" t="str">
            <v>W/O DYAVEGOOWDA,KOWSHIKA</v>
          </cell>
          <cell r="K3240" t="str">
            <v>KAUSHIKA</v>
          </cell>
          <cell r="L3240">
            <v>1</v>
          </cell>
        </row>
        <row r="3241">
          <cell r="E3241" t="str">
            <v>GCTP802</v>
          </cell>
          <cell r="F3241" t="str">
            <v>LT7(A) - Temporary Supply (28 days &amp; above renewal)</v>
          </cell>
          <cell r="G3241" t="str">
            <v>PERMANENT DISS</v>
          </cell>
          <cell r="H3241">
            <v>4</v>
          </cell>
          <cell r="I3241" t="str">
            <v>GAYITRI</v>
          </cell>
          <cell r="J3241" t="str">
            <v>W/O SRINIVAS,BOMMANAYAKANAHALLY</v>
          </cell>
          <cell r="K3241" t="str">
            <v>CHANNAPATTANA</v>
          </cell>
          <cell r="L3241">
            <v>1</v>
          </cell>
        </row>
        <row r="3242">
          <cell r="E3242" t="str">
            <v>GCTP801</v>
          </cell>
          <cell r="F3242" t="str">
            <v>LT7(A) - Temporary Supply (28 days &amp; above renewal)</v>
          </cell>
          <cell r="G3242" t="str">
            <v>PERMANENT DISS</v>
          </cell>
          <cell r="H3242">
            <v>8</v>
          </cell>
          <cell r="I3242" t="str">
            <v>MAHESH</v>
          </cell>
          <cell r="J3242" t="str">
            <v>S/O MALLIYAPPA,SANKLAPURA</v>
          </cell>
          <cell r="K3242" t="str">
            <v>CHANNAPATTANA</v>
          </cell>
          <cell r="L3242">
            <v>1</v>
          </cell>
        </row>
        <row r="3243">
          <cell r="E3243" t="str">
            <v>GCTP799</v>
          </cell>
          <cell r="F3243" t="str">
            <v>LT7(A) - Temporary Supply (28 days &amp; above renewal)</v>
          </cell>
          <cell r="G3243" t="str">
            <v>PERMANENT DISS</v>
          </cell>
          <cell r="H3243">
            <v>8</v>
          </cell>
          <cell r="I3243" t="str">
            <v>K.L GANGADHAR</v>
          </cell>
          <cell r="J3243" t="str">
            <v>S/O NINGAPPA,BYPASS MARIYAPPA BADAVANE</v>
          </cell>
          <cell r="K3243" t="str">
            <v>CHANNAPATTANA</v>
          </cell>
          <cell r="L3243">
            <v>1</v>
          </cell>
        </row>
        <row r="3244">
          <cell r="E3244" t="str">
            <v>GCTP798</v>
          </cell>
          <cell r="F3244" t="str">
            <v>LT7(A) - Temporary Supply (28 days &amp; above renewal)</v>
          </cell>
          <cell r="G3244" t="str">
            <v>PERMANENT DISS</v>
          </cell>
          <cell r="H3244">
            <v>8</v>
          </cell>
          <cell r="I3244" t="str">
            <v>H.J MANJUNATH</v>
          </cell>
          <cell r="J3244" t="str">
            <v>S/O JAVAREGOWDA,SANKALAPURA</v>
          </cell>
          <cell r="K3244" t="str">
            <v>BOMMANAYAKANA HALLI BHKL</v>
          </cell>
          <cell r="L3244">
            <v>1</v>
          </cell>
        </row>
        <row r="3245">
          <cell r="E3245" t="str">
            <v>GCTP803</v>
          </cell>
          <cell r="F3245" t="str">
            <v>LT7(A) - Temporary Supply (28 days &amp; above renewal)</v>
          </cell>
          <cell r="G3245" t="str">
            <v>PERMANENT DISS</v>
          </cell>
          <cell r="H3245">
            <v>8</v>
          </cell>
          <cell r="I3245" t="str">
            <v>M/S VISION  ADVANCE</v>
          </cell>
          <cell r="J3245" t="str">
            <v>SPECIOLITY  CORDONS  P V T   L T D K I A D B,K I A D B</v>
          </cell>
          <cell r="K3245" t="str">
            <v>KIADB</v>
          </cell>
          <cell r="L3245">
            <v>10</v>
          </cell>
        </row>
        <row r="3246">
          <cell r="E3246" t="str">
            <v>GCTP630</v>
          </cell>
          <cell r="F3246" t="str">
            <v>LT7(A) - Temporary Supply (28 days &amp; above renewal)</v>
          </cell>
          <cell r="G3246" t="str">
            <v>PERMANENT DISS</v>
          </cell>
          <cell r="H3246">
            <v>8</v>
          </cell>
          <cell r="I3246" t="str">
            <v>T THIMMEGOWDA</v>
          </cell>
          <cell r="J3246" t="str">
            <v>S/O THIMMEGOWDA,CHANNAPATTANA</v>
          </cell>
          <cell r="K3246" t="str">
            <v>BOMMANAYAKANA HALLI BHKL</v>
          </cell>
          <cell r="L3246">
            <v>1</v>
          </cell>
        </row>
        <row r="3247">
          <cell r="E3247" t="str">
            <v>GCTP707</v>
          </cell>
          <cell r="F3247" t="str">
            <v>LT7(A) - Temporary Supply (28 days &amp; above renewal)</v>
          </cell>
          <cell r="G3247" t="str">
            <v>PERMANENT DISS</v>
          </cell>
          <cell r="H3247">
            <v>8</v>
          </cell>
          <cell r="I3247" t="str">
            <v>SUDHARSHAN</v>
          </cell>
          <cell r="J3247" t="str">
            <v>S/O PAPANNA,BOOMMANAYAKANAHALLY</v>
          </cell>
          <cell r="K3247" t="str">
            <v>K HOSA KOPPALU BHKL</v>
          </cell>
          <cell r="L3247">
            <v>1</v>
          </cell>
        </row>
        <row r="3248">
          <cell r="E3248" t="str">
            <v>GCTP685</v>
          </cell>
          <cell r="F3248" t="str">
            <v>LT7(A) - Temporary Supply (28 days &amp; above renewal)</v>
          </cell>
          <cell r="G3248" t="str">
            <v>PERMANENT DISS</v>
          </cell>
          <cell r="H3248">
            <v>8</v>
          </cell>
          <cell r="I3248" t="str">
            <v>MANAGING DIRECTOR</v>
          </cell>
          <cell r="J3248" t="str">
            <v>ESS CNN AUTO CNC PVT LTD,INDUTRIAL GROTHE CENTER ROAD NO 40</v>
          </cell>
          <cell r="K3248" t="str">
            <v>CHANNAPATTANA</v>
          </cell>
          <cell r="L3248">
            <v>10</v>
          </cell>
        </row>
        <row r="3249">
          <cell r="E3249" t="str">
            <v>GCTP686</v>
          </cell>
          <cell r="F3249" t="str">
            <v>LT7(A) - Temporary Supply (28 days &amp; above renewal)</v>
          </cell>
          <cell r="G3249" t="str">
            <v>PERMANENT DISS</v>
          </cell>
          <cell r="H3249">
            <v>8</v>
          </cell>
          <cell r="I3249" t="str">
            <v>SUSHILA</v>
          </cell>
          <cell r="J3249" t="str">
            <v>W/O SOMSHEKAR,K HOSAKOPPALU</v>
          </cell>
          <cell r="K3249" t="str">
            <v>K HOSA KOPPALU BHKL</v>
          </cell>
          <cell r="L3249">
            <v>1</v>
          </cell>
        </row>
        <row r="3250">
          <cell r="E3250" t="str">
            <v>GLTP31</v>
          </cell>
          <cell r="F3250" t="str">
            <v>LT7(A) - Temporary Supply (28 days &amp; above renewal)</v>
          </cell>
          <cell r="G3250" t="str">
            <v>PERMANENT DISS</v>
          </cell>
          <cell r="H3250">
            <v>8</v>
          </cell>
          <cell r="I3250" t="str">
            <v>THIMME GOWDA</v>
          </cell>
          <cell r="J3250" t="str">
            <v>S/O RAME GOWDA,ASHOHANAGARA</v>
          </cell>
          <cell r="K3250" t="str">
            <v>HOOVINA HALLI KAVALU HKL</v>
          </cell>
          <cell r="L3250">
            <v>1</v>
          </cell>
        </row>
        <row r="3251">
          <cell r="E3251" t="str">
            <v>GCTP689</v>
          </cell>
          <cell r="F3251" t="str">
            <v>LT7(A) - Temporary Supply (28 days &amp; above renewal)</v>
          </cell>
          <cell r="G3251" t="str">
            <v>PERMANENT DISS</v>
          </cell>
          <cell r="H3251">
            <v>8</v>
          </cell>
          <cell r="I3251" t="str">
            <v>H N PARAMESHWARACHAR</v>
          </cell>
          <cell r="J3251" t="str">
            <v>S/O NARAYANACHAR,CHANNAPATTANA</v>
          </cell>
          <cell r="K3251" t="str">
            <v>CHANNAPATTANA</v>
          </cell>
          <cell r="L3251">
            <v>1</v>
          </cell>
        </row>
        <row r="3252">
          <cell r="E3252" t="str">
            <v>GCTP688</v>
          </cell>
          <cell r="F3252" t="str">
            <v>LT7(A) - Temporary Supply (28 days &amp; above renewal)</v>
          </cell>
          <cell r="G3252" t="str">
            <v>PERMANENT DISS</v>
          </cell>
          <cell r="H3252">
            <v>8</v>
          </cell>
          <cell r="I3252" t="str">
            <v>H SRI KRISHNA IAH SHETY</v>
          </cell>
          <cell r="J3252" t="str">
            <v>KIADB INDUSTRIOL ARIYA,H N PURA ROAD</v>
          </cell>
          <cell r="K3252" t="str">
            <v>KIADB</v>
          </cell>
          <cell r="L3252">
            <v>3</v>
          </cell>
        </row>
        <row r="3253">
          <cell r="E3253" t="str">
            <v>GCTP682</v>
          </cell>
          <cell r="F3253" t="str">
            <v>LT7(A) - Temporary Supply (28 days &amp; above renewal)</v>
          </cell>
          <cell r="G3253" t="str">
            <v>PERMANENT DISS</v>
          </cell>
          <cell r="H3253">
            <v>8</v>
          </cell>
          <cell r="I3253" t="str">
            <v>K R  SURESH</v>
          </cell>
          <cell r="J3253" t="str">
            <v>S/O RANGEGOWDA,DEVAMMA BADAVANE</v>
          </cell>
          <cell r="K3253" t="str">
            <v>CHANNAPATTANA</v>
          </cell>
          <cell r="L3253">
            <v>1</v>
          </cell>
        </row>
        <row r="3254">
          <cell r="E3254" t="str">
            <v>GCTP687</v>
          </cell>
          <cell r="F3254" t="str">
            <v>LT7(A) - Temporary Supply (28 days &amp; above renewal)</v>
          </cell>
          <cell r="G3254" t="str">
            <v>PERMANENT DISS</v>
          </cell>
          <cell r="H3254">
            <v>8</v>
          </cell>
          <cell r="I3254" t="str">
            <v>RAGU S/O</v>
          </cell>
          <cell r="J3254" t="str">
            <v>MALALIGOWDA,SRI RAMANAGARA</v>
          </cell>
          <cell r="K3254" t="str">
            <v>PLL NAGARA PLL</v>
          </cell>
          <cell r="L3254">
            <v>1</v>
          </cell>
        </row>
        <row r="3255">
          <cell r="E3255" t="str">
            <v>GRTP38</v>
          </cell>
          <cell r="F3255" t="str">
            <v>LT7(A) - Temporary Supply (28 days &amp; above renewal)</v>
          </cell>
          <cell r="G3255" t="str">
            <v>PERMANENT DISS</v>
          </cell>
          <cell r="H3255">
            <v>8</v>
          </cell>
          <cell r="I3255" t="str">
            <v>STAR BUILDERS &amp;DEVELOPERS</v>
          </cell>
          <cell r="J3255" t="str">
            <v>DODDBIKANAHALLY,KATTAYA (HO)</v>
          </cell>
          <cell r="K3255" t="str">
            <v>DODABEEKANAHALLI</v>
          </cell>
          <cell r="L3255">
            <v>1</v>
          </cell>
        </row>
        <row r="3256">
          <cell r="E3256" t="str">
            <v>HNTP35</v>
          </cell>
          <cell r="F3256" t="str">
            <v>LT7(A) - Temporary Supply (28 days &amp; above renewal)</v>
          </cell>
          <cell r="G3256" t="str">
            <v>PERMANENT DISS</v>
          </cell>
          <cell r="H3256">
            <v>8</v>
          </cell>
          <cell r="I3256" t="str">
            <v>SEETHARAMU H R</v>
          </cell>
          <cell r="J3256" t="str">
            <v>S/O RAMDASAPPA,HANUMANTHAPURA</v>
          </cell>
          <cell r="K3256" t="str">
            <v>HANUMANTHA PURA HNL</v>
          </cell>
          <cell r="L3256">
            <v>1</v>
          </cell>
        </row>
        <row r="3257">
          <cell r="E3257" t="str">
            <v>GCTP693</v>
          </cell>
          <cell r="F3257" t="str">
            <v>LT7(A) - Temporary Supply (28 days &amp; above renewal)</v>
          </cell>
          <cell r="G3257" t="str">
            <v>PERMANENT DISS</v>
          </cell>
          <cell r="H3257">
            <v>8</v>
          </cell>
          <cell r="I3257" t="str">
            <v>R  LULASHI</v>
          </cell>
          <cell r="J3257" t="str">
            <v>W/O H M RAJU,K HOSA KOPPALU</v>
          </cell>
          <cell r="K3257" t="str">
            <v>K HOSA KOPPALU BHKL</v>
          </cell>
          <cell r="L3257">
            <v>1</v>
          </cell>
        </row>
        <row r="3258">
          <cell r="E3258" t="str">
            <v>GCTP655</v>
          </cell>
          <cell r="F3258" t="str">
            <v>LT7(A) - Temporary Supply (28 days &amp; above renewal)</v>
          </cell>
          <cell r="G3258" t="str">
            <v>PERMANENT DISS</v>
          </cell>
          <cell r="H3258">
            <v>8</v>
          </cell>
          <cell r="I3258" t="str">
            <v>HANUMANTHE GOWDA</v>
          </cell>
          <cell r="J3258" t="str">
            <v>S/O BOOREGOWDA,K HOSAKOPPALU</v>
          </cell>
          <cell r="K3258" t="str">
            <v>K HOSA KOPPALU BHKL</v>
          </cell>
          <cell r="L3258">
            <v>1</v>
          </cell>
        </row>
        <row r="3259">
          <cell r="E3259" t="str">
            <v>KKGTP40</v>
          </cell>
          <cell r="F3259" t="str">
            <v>LT7(A) - Temporary Supply (28 days &amp; above renewal)</v>
          </cell>
          <cell r="G3259" t="str">
            <v>PERMANENT DISS</v>
          </cell>
          <cell r="H3259">
            <v>8</v>
          </cell>
          <cell r="I3259" t="str">
            <v>CHIKKEGOWDA</v>
          </cell>
          <cell r="J3259" t="str">
            <v>ANNE GOWDA,KOKKANAGATTA</v>
          </cell>
          <cell r="K3259" t="str">
            <v>SANKALAPURA SANL</v>
          </cell>
          <cell r="L3259">
            <v>1</v>
          </cell>
        </row>
        <row r="3260">
          <cell r="E3260" t="str">
            <v>HVTP31</v>
          </cell>
          <cell r="F3260" t="str">
            <v>LT7(A) - Temporary Supply (28 days &amp; above renewal)</v>
          </cell>
          <cell r="G3260" t="str">
            <v>PERMANENT DISS</v>
          </cell>
          <cell r="H3260">
            <v>4</v>
          </cell>
          <cell r="I3260" t="str">
            <v>RANGE GOWDA</v>
          </cell>
          <cell r="J3260" t="str">
            <v>S/O VENKATE GOWDA,NARIHALLY</v>
          </cell>
          <cell r="K3260" t="str">
            <v>NINGEGOWDANA KOPALU L</v>
          </cell>
          <cell r="L3260">
            <v>1</v>
          </cell>
        </row>
        <row r="3261">
          <cell r="E3261" t="str">
            <v>DMTP33</v>
          </cell>
          <cell r="F3261" t="str">
            <v>LT7(A) - Temporary Supply (28 days &amp; above renewal)</v>
          </cell>
          <cell r="G3261" t="str">
            <v>PERMANENT DISS</v>
          </cell>
          <cell r="H3261">
            <v>8</v>
          </cell>
          <cell r="I3261" t="str">
            <v>A RAVINDRA PUJARI</v>
          </cell>
          <cell r="J3261" t="str">
            <v>S/O SENU PUJARI,DODDAMANDIGANAHALLI</v>
          </cell>
          <cell r="K3261" t="str">
            <v>DODDAMANDIGANAHALLI L</v>
          </cell>
          <cell r="L3261">
            <v>1</v>
          </cell>
        </row>
        <row r="3262">
          <cell r="E3262" t="str">
            <v>GCTP697</v>
          </cell>
          <cell r="F3262" t="str">
            <v>LT7(A) - Temporary Supply (28 days &amp; above renewal)</v>
          </cell>
          <cell r="G3262" t="str">
            <v>PERMANENT DISS</v>
          </cell>
          <cell r="H3262">
            <v>8</v>
          </cell>
          <cell r="I3262" t="str">
            <v>LOLAKSHIE</v>
          </cell>
          <cell r="J3262" t="str">
            <v>W/O RANGASWAMI,NAGATHVALLY</v>
          </cell>
          <cell r="K3262" t="str">
            <v>SIGGEKOPPALU</v>
          </cell>
          <cell r="L3262">
            <v>1</v>
          </cell>
        </row>
        <row r="3263">
          <cell r="E3263" t="str">
            <v>GCTP696</v>
          </cell>
          <cell r="F3263" t="str">
            <v>LT7(A) - Temporary Supply (28 days &amp; above renewal)</v>
          </cell>
          <cell r="G3263" t="str">
            <v>PERMANENT DISS</v>
          </cell>
          <cell r="H3263">
            <v>8</v>
          </cell>
          <cell r="I3263" t="str">
            <v>CHANDRASHEKAR</v>
          </cell>
          <cell r="J3263" t="str">
            <v>S/O THIMME GOWDA,M HOSAKOPPLU</v>
          </cell>
          <cell r="K3263" t="str">
            <v>BOMMANAYAKANA HALLI BHKL</v>
          </cell>
          <cell r="L3263">
            <v>1</v>
          </cell>
        </row>
        <row r="3264">
          <cell r="E3264" t="str">
            <v>GCTP695</v>
          </cell>
          <cell r="F3264" t="str">
            <v>LT7(A) - Temporary Supply (28 days &amp; above renewal)</v>
          </cell>
          <cell r="G3264" t="str">
            <v>PERMANENT DISS</v>
          </cell>
          <cell r="H3264">
            <v>8</v>
          </cell>
          <cell r="I3264" t="str">
            <v>JAVAREGOWDA</v>
          </cell>
          <cell r="J3264" t="str">
            <v>S/O BHOREGOWDA,K HOSAKOPPALU</v>
          </cell>
          <cell r="K3264" t="str">
            <v>MAVINAHALLI</v>
          </cell>
          <cell r="L3264">
            <v>1</v>
          </cell>
        </row>
        <row r="3265">
          <cell r="E3265" t="str">
            <v>GRTP39</v>
          </cell>
          <cell r="F3265" t="str">
            <v>LT7(A) - Temporary Supply (28 days &amp; above renewal)</v>
          </cell>
          <cell r="G3265" t="str">
            <v>PERMANENT DISS</v>
          </cell>
          <cell r="H3265">
            <v>8</v>
          </cell>
          <cell r="I3265" t="str">
            <v>CHOWVAN GOVT HIGH SCHOOL</v>
          </cell>
          <cell r="J3265" t="str">
            <v>,KATTAYA,HOBLI HASSN</v>
          </cell>
          <cell r="K3265" t="str">
            <v>KALLAREKOPPAL</v>
          </cell>
          <cell r="L3265">
            <v>1</v>
          </cell>
        </row>
        <row r="3266">
          <cell r="E3266" t="str">
            <v>GCTP593</v>
          </cell>
          <cell r="F3266" t="str">
            <v>LT7(A) - Temporary Supply (28 days &amp; above renewal)</v>
          </cell>
          <cell r="G3266" t="str">
            <v>PERMANENT DISS</v>
          </cell>
          <cell r="H3266">
            <v>9</v>
          </cell>
          <cell r="I3266" t="str">
            <v>B N KRISHNEGOWDA</v>
          </cell>
          <cell r="J3266" t="str">
            <v>S/O NANJEGOWDA,CHANNAPATANA</v>
          </cell>
          <cell r="K3266" t="str">
            <v>CHANNAPATTANA</v>
          </cell>
          <cell r="L3266">
            <v>1</v>
          </cell>
        </row>
        <row r="3267">
          <cell r="E3267" t="str">
            <v>DMTP32</v>
          </cell>
          <cell r="F3267" t="str">
            <v>LT7(A) - Temporary Supply (28 days &amp; above renewal)</v>
          </cell>
          <cell r="G3267" t="str">
            <v>PERMANENT DISS</v>
          </cell>
          <cell r="H3267">
            <v>8</v>
          </cell>
          <cell r="I3267" t="str">
            <v>SWAMY GOWDA</v>
          </cell>
          <cell r="J3267" t="str">
            <v>S/O PAPEGOWDA,CHIKKAMANDIGANAHALLY</v>
          </cell>
          <cell r="K3267" t="str">
            <v>CHIKKAMANDIGANAHALLY</v>
          </cell>
          <cell r="L3267">
            <v>1</v>
          </cell>
        </row>
        <row r="3268">
          <cell r="E3268" t="str">
            <v>GCTP833</v>
          </cell>
          <cell r="F3268" t="str">
            <v>LT7(A) - Temporary Supply (28 days &amp; above renewal)</v>
          </cell>
          <cell r="G3268" t="str">
            <v>PERMANENT DISS</v>
          </cell>
          <cell r="H3268">
            <v>8</v>
          </cell>
          <cell r="I3268" t="str">
            <v>VENKATESH  H P</v>
          </cell>
          <cell r="J3268" t="str">
            <v>S/O PAPANNA,HOSAKOPPALU</v>
          </cell>
          <cell r="K3268" t="str">
            <v>K HOSA KOPPALU BHKL</v>
          </cell>
          <cell r="L3268">
            <v>1</v>
          </cell>
        </row>
        <row r="3269">
          <cell r="E3269" t="str">
            <v>DMTP34</v>
          </cell>
          <cell r="F3269" t="str">
            <v>LT7(A) - Temporary Supply (28 days &amp; above renewal)</v>
          </cell>
          <cell r="G3269" t="str">
            <v>PERMANENT DISS</v>
          </cell>
          <cell r="H3269">
            <v>8</v>
          </cell>
          <cell r="I3269" t="str">
            <v>ANNAPPASHETTI</v>
          </cell>
          <cell r="J3269" t="str">
            <v>S/O RANGA SHETTY,DODDAMANDIGANAHALLY</v>
          </cell>
          <cell r="K3269" t="str">
            <v>DODDAMANDIGANAHALLI L</v>
          </cell>
          <cell r="L3269">
            <v>1</v>
          </cell>
        </row>
        <row r="3270">
          <cell r="E3270" t="str">
            <v>GLTP47</v>
          </cell>
          <cell r="F3270" t="str">
            <v>LT7(A) - Temporary Supply (28 days &amp; above renewal)</v>
          </cell>
          <cell r="G3270" t="str">
            <v>PERMANENT DISS</v>
          </cell>
          <cell r="H3270">
            <v>8</v>
          </cell>
          <cell r="I3270" t="str">
            <v>RAMESH</v>
          </cell>
          <cell r="J3270" t="str">
            <v>S/O RAMAPPA,DEVARAYAPATTANNA</v>
          </cell>
          <cell r="K3270" t="str">
            <v>ASHOKNAGARA ,HASSAN</v>
          </cell>
          <cell r="L3270">
            <v>1</v>
          </cell>
        </row>
        <row r="3271">
          <cell r="E3271" t="str">
            <v>GCTP755</v>
          </cell>
          <cell r="F3271" t="str">
            <v>LT7(A) - Temporary Supply (28 days &amp; above renewal)</v>
          </cell>
          <cell r="G3271" t="str">
            <v>PERMANENT DISS</v>
          </cell>
          <cell r="H3271">
            <v>8</v>
          </cell>
          <cell r="I3271" t="str">
            <v>RAVINA</v>
          </cell>
          <cell r="J3271" t="str">
            <v>HOTEL (P) L T D,K I A D B</v>
          </cell>
          <cell r="K3271" t="str">
            <v>KIADB</v>
          </cell>
          <cell r="L3271">
            <v>3</v>
          </cell>
        </row>
        <row r="3272">
          <cell r="E3272" t="str">
            <v>GCTP603</v>
          </cell>
          <cell r="F3272" t="str">
            <v>LT7(A) - Temporary Supply (28 days &amp; above renewal)</v>
          </cell>
          <cell r="G3272" t="str">
            <v>PERMANENT DISS</v>
          </cell>
          <cell r="H3272">
            <v>4</v>
          </cell>
          <cell r="I3272" t="str">
            <v>D K NATARAJU S/O KRISHNEGOWDA</v>
          </cell>
          <cell r="J3272" t="str">
            <v>BOMMANAYAKANAHALLY HASSAN,D K NATARAJU S/O KRISHNEGOWDA</v>
          </cell>
          <cell r="K3272" t="str">
            <v>CHANNAPATTANA</v>
          </cell>
          <cell r="L3272">
            <v>1</v>
          </cell>
        </row>
        <row r="3273">
          <cell r="E3273" t="str">
            <v>GCTP677</v>
          </cell>
          <cell r="F3273" t="str">
            <v>LT7(A) - Temporary Supply (28 days &amp; above renewal)</v>
          </cell>
          <cell r="G3273" t="str">
            <v>PERMANENT DISS</v>
          </cell>
          <cell r="H3273">
            <v>8</v>
          </cell>
          <cell r="I3273" t="str">
            <v>THIMME GOWDA</v>
          </cell>
          <cell r="J3273" t="str">
            <v>S/O ANNEGOWDA,SRI RAMNAGARA</v>
          </cell>
          <cell r="K3273" t="str">
            <v>PLL NAGARA PLL</v>
          </cell>
          <cell r="L3273">
            <v>1</v>
          </cell>
        </row>
        <row r="3274">
          <cell r="E3274" t="str">
            <v>GCTP767</v>
          </cell>
          <cell r="F3274" t="str">
            <v>LT7(A) - Temporary Supply (28 days &amp; above renewal)</v>
          </cell>
          <cell r="G3274" t="str">
            <v>PERMANENT DISS</v>
          </cell>
          <cell r="H3274">
            <v>8</v>
          </cell>
          <cell r="I3274" t="str">
            <v>NATARAJ</v>
          </cell>
          <cell r="J3274" t="str">
            <v>HALAGEGOWDA,CHANNAPATTANA</v>
          </cell>
          <cell r="K3274" t="str">
            <v>CHANNAPATTANA</v>
          </cell>
          <cell r="L3274">
            <v>1</v>
          </cell>
        </row>
        <row r="3275">
          <cell r="E3275" t="str">
            <v>GCTP773</v>
          </cell>
          <cell r="F3275" t="str">
            <v>LT7(A) - Temporary Supply (28 days &amp; above renewal)</v>
          </cell>
          <cell r="G3275" t="str">
            <v>PERMANENT DISS</v>
          </cell>
          <cell r="H3275">
            <v>6</v>
          </cell>
          <cell r="I3275" t="str">
            <v>PADHMA</v>
          </cell>
          <cell r="J3275" t="str">
            <v>W/O HANUMEGOWDA,SAMUDRAVALLI</v>
          </cell>
          <cell r="K3275" t="str">
            <v>SAMUDRAVALLI SDL</v>
          </cell>
          <cell r="L3275">
            <v>1</v>
          </cell>
        </row>
        <row r="3276">
          <cell r="E3276" t="str">
            <v>GCTP692</v>
          </cell>
          <cell r="F3276" t="str">
            <v>LT7(A) - Temporary Supply (28 days &amp; above renewal)</v>
          </cell>
          <cell r="G3276" t="str">
            <v>PERMANENT DISS</v>
          </cell>
          <cell r="H3276">
            <v>8</v>
          </cell>
          <cell r="I3276" t="str">
            <v>M /C SIVARAMA</v>
          </cell>
          <cell r="J3276" t="str">
            <v>S/O RAMEGOWDA,KIADB  H N PURA ROAD</v>
          </cell>
          <cell r="K3276" t="str">
            <v>KIADB</v>
          </cell>
          <cell r="L3276">
            <v>1</v>
          </cell>
        </row>
        <row r="3277">
          <cell r="E3277" t="str">
            <v>GCTP691</v>
          </cell>
          <cell r="F3277" t="str">
            <v>LT7(A) - Temporary Supply (28 days &amp; above renewal)</v>
          </cell>
          <cell r="G3277" t="str">
            <v>PERMANENT DISS</v>
          </cell>
          <cell r="H3277">
            <v>8</v>
          </cell>
          <cell r="I3277" t="str">
            <v>M T KRISHNAEGOWDA</v>
          </cell>
          <cell r="J3277" t="str">
            <v>S/O  M J THIMEGOWDA,BOOMMANAYAKANAHALLY</v>
          </cell>
          <cell r="K3277" t="str">
            <v>K HOSA KOPPALU BHKL</v>
          </cell>
          <cell r="L3277">
            <v>1</v>
          </cell>
        </row>
        <row r="3278">
          <cell r="E3278" t="str">
            <v>GCTP690</v>
          </cell>
          <cell r="F3278" t="str">
            <v>LT7(A) - Temporary Supply (28 days &amp; above renewal)</v>
          </cell>
          <cell r="G3278" t="str">
            <v>PERMANENT DISS</v>
          </cell>
          <cell r="H3278">
            <v>8</v>
          </cell>
          <cell r="I3278" t="str">
            <v>SHOBHA  K R</v>
          </cell>
          <cell r="J3278" t="str">
            <v>W/OPANCHAKESHARI,BOMMANAYAKANAHALLY</v>
          </cell>
          <cell r="K3278" t="str">
            <v>BOMMANAYAKANA HALLI BHKL</v>
          </cell>
          <cell r="L3278">
            <v>1</v>
          </cell>
        </row>
        <row r="3279">
          <cell r="E3279" t="str">
            <v>MHTP28</v>
          </cell>
          <cell r="F3279" t="str">
            <v>LT7(A) - Temporary Supply (28 days &amp; above renewal)</v>
          </cell>
          <cell r="G3279" t="str">
            <v>PERMANENT DISS</v>
          </cell>
          <cell r="H3279">
            <v>8</v>
          </cell>
          <cell r="I3279" t="str">
            <v>KIREETAPPA</v>
          </cell>
          <cell r="J3279" t="str">
            <v>S/O CHARANNA,KANCHANAHALLY</v>
          </cell>
          <cell r="K3279" t="str">
            <v>KANCHANAHALLY  KOPPALU</v>
          </cell>
          <cell r="L3279">
            <v>1</v>
          </cell>
        </row>
        <row r="3280">
          <cell r="E3280" t="str">
            <v>GCTP648</v>
          </cell>
          <cell r="F3280" t="str">
            <v>LT7(A) - Temporary Supply (28 days &amp; above renewal)</v>
          </cell>
          <cell r="G3280" t="str">
            <v>PERMANENT DISS</v>
          </cell>
          <cell r="H3280">
            <v>8</v>
          </cell>
          <cell r="I3280" t="str">
            <v>GANESH</v>
          </cell>
          <cell r="J3280" t="str">
            <v>S/O SUBRAMANNYA,CHANNAPATANA,BYPASS,HASSAN</v>
          </cell>
          <cell r="K3280" t="str">
            <v>BOMMANAYAKANA HALLI BHKL</v>
          </cell>
          <cell r="L3280">
            <v>1</v>
          </cell>
        </row>
        <row r="3281">
          <cell r="E3281" t="str">
            <v>MHTP27</v>
          </cell>
          <cell r="F3281" t="str">
            <v>LT7(A) - Temporary Supply (28 days &amp; above renewal)</v>
          </cell>
          <cell r="G3281" t="str">
            <v>PERMANENT DISS</v>
          </cell>
          <cell r="H3281">
            <v>8</v>
          </cell>
          <cell r="I3281" t="str">
            <v>LAKSHMAMMA</v>
          </cell>
          <cell r="J3281" t="str">
            <v>W/O DHARMAPAL,KITTANE GADI</v>
          </cell>
          <cell r="K3281" t="str">
            <v>KALLUGUDUGANAHALLI</v>
          </cell>
          <cell r="L3281">
            <v>1</v>
          </cell>
        </row>
        <row r="3282">
          <cell r="E3282" t="str">
            <v>GCTP657</v>
          </cell>
          <cell r="F3282" t="str">
            <v>LT7(A) - Temporary Supply (28 days &amp; above renewal)</v>
          </cell>
          <cell r="G3282" t="str">
            <v>PERMANENT DISS</v>
          </cell>
          <cell r="H3282">
            <v>8</v>
          </cell>
          <cell r="I3282" t="str">
            <v>JAGADEESH</v>
          </cell>
          <cell r="J3282" t="str">
            <v>S/O RANGEGOWDA,BOMMANAYAKANAHALLY</v>
          </cell>
          <cell r="K3282" t="str">
            <v>K HOSA KOPPALU BHKL</v>
          </cell>
          <cell r="L3282">
            <v>1</v>
          </cell>
        </row>
        <row r="3283">
          <cell r="E3283" t="str">
            <v>GCTP658</v>
          </cell>
          <cell r="F3283" t="str">
            <v>LT7(A) - Temporary Supply (28 days &amp; above renewal)</v>
          </cell>
          <cell r="G3283" t="str">
            <v>PERMANENT DISS</v>
          </cell>
          <cell r="H3283">
            <v>8</v>
          </cell>
          <cell r="I3283" t="str">
            <v>H S GIRIJA</v>
          </cell>
          <cell r="J3283" t="str">
            <v>W/O DR SHIVEGOWDA,NERAVV TRVST FLAT NO 407 KIADB</v>
          </cell>
          <cell r="K3283" t="str">
            <v>M HOSA KOPPALU BHKL</v>
          </cell>
          <cell r="L3283">
            <v>1</v>
          </cell>
        </row>
        <row r="3284">
          <cell r="E3284" t="str">
            <v>DMTP31</v>
          </cell>
          <cell r="F3284" t="str">
            <v>LT7(A) - Temporary Supply (28 days &amp; above renewal)</v>
          </cell>
          <cell r="G3284" t="str">
            <v>PERMANENT DISS</v>
          </cell>
          <cell r="H3284">
            <v>8</v>
          </cell>
          <cell r="I3284" t="str">
            <v>GEETHA</v>
          </cell>
          <cell r="J3284" t="str">
            <v>W/O RAMACHANDRA,DEVARAYAPATTANA</v>
          </cell>
          <cell r="K3284" t="str">
            <v>DEVRAYA PATTNA DPL</v>
          </cell>
          <cell r="L3284">
            <v>1</v>
          </cell>
        </row>
        <row r="3285">
          <cell r="E3285" t="str">
            <v>GCTP651</v>
          </cell>
          <cell r="F3285" t="str">
            <v>LT7(A) - Temporary Supply (28 days &amp; above renewal)</v>
          </cell>
          <cell r="G3285" t="str">
            <v>PERMANENT DISS</v>
          </cell>
          <cell r="H3285">
            <v>8</v>
          </cell>
          <cell r="I3285" t="str">
            <v>RUKMINI  GROPS</v>
          </cell>
          <cell r="J3285" t="str">
            <v>FRP RAMESH H N,NO. 1B/10 KIADB</v>
          </cell>
          <cell r="K3285" t="str">
            <v>KIADB</v>
          </cell>
          <cell r="L3285">
            <v>1</v>
          </cell>
        </row>
        <row r="3286">
          <cell r="E3286" t="str">
            <v>GCTP665</v>
          </cell>
          <cell r="F3286" t="str">
            <v>LT7(A) - Temporary Supply (28 days &amp; above renewal)</v>
          </cell>
          <cell r="G3286" t="str">
            <v>PERMANENT DISS</v>
          </cell>
          <cell r="H3286">
            <v>8</v>
          </cell>
          <cell r="I3286" t="str">
            <v>NANJUNDA</v>
          </cell>
          <cell r="J3286" t="str">
            <v>S/O JAVAREGOWDA,CHANNAPATTANA</v>
          </cell>
          <cell r="K3286" t="str">
            <v>CHANNAPATTANA</v>
          </cell>
          <cell r="L3286">
            <v>1</v>
          </cell>
        </row>
        <row r="3287">
          <cell r="E3287" t="str">
            <v>GCTP664</v>
          </cell>
          <cell r="F3287" t="str">
            <v>LT7(A) - Temporary Supply (28 days &amp; above renewal)</v>
          </cell>
          <cell r="G3287" t="str">
            <v>PERMANENT DISS</v>
          </cell>
          <cell r="H3287">
            <v>8</v>
          </cell>
          <cell r="I3287" t="str">
            <v>KRISHNE GOWDA</v>
          </cell>
          <cell r="J3287" t="str">
            <v>S/O NINGE GOWDA,CHANNAPATANA</v>
          </cell>
          <cell r="K3287" t="str">
            <v>CHANNAPATTANA</v>
          </cell>
          <cell r="L3287">
            <v>1</v>
          </cell>
        </row>
        <row r="3288">
          <cell r="E3288" t="str">
            <v>GCTP663</v>
          </cell>
          <cell r="F3288" t="str">
            <v>LT7(A) - Temporary Supply (28 days &amp; above renewal)</v>
          </cell>
          <cell r="G3288" t="str">
            <v>PERMANENT DISS</v>
          </cell>
          <cell r="H3288">
            <v>8</v>
          </cell>
          <cell r="I3288" t="str">
            <v>CHANNE GOWDA</v>
          </cell>
          <cell r="J3288" t="str">
            <v>S/O THIMMEGOWDA,M HOSAKOPPALU</v>
          </cell>
          <cell r="K3288" t="str">
            <v>M HOSA KOPPALU BHKL</v>
          </cell>
          <cell r="L3288">
            <v>1</v>
          </cell>
        </row>
        <row r="3289">
          <cell r="E3289" t="str">
            <v>GCTP662</v>
          </cell>
          <cell r="F3289" t="str">
            <v>LT7(A) - Temporary Supply (28 days &amp; above renewal)</v>
          </cell>
          <cell r="G3289" t="str">
            <v>PERMANENT DISS</v>
          </cell>
          <cell r="H3289">
            <v>8</v>
          </cell>
          <cell r="I3289" t="str">
            <v>ANITHA</v>
          </cell>
          <cell r="J3289" t="str">
            <v>W/O KUMAR,K HOSAKOPPLU</v>
          </cell>
          <cell r="K3289" t="str">
            <v>M HOSA KOPPALU BHKL</v>
          </cell>
          <cell r="L3289">
            <v>1</v>
          </cell>
        </row>
        <row r="3290">
          <cell r="E3290" t="str">
            <v>GCTP661</v>
          </cell>
          <cell r="F3290" t="str">
            <v>LT7(A) - Temporary Supply (28 days &amp; above renewal)</v>
          </cell>
          <cell r="G3290" t="str">
            <v>PERMANENT DISS</v>
          </cell>
          <cell r="H3290">
            <v>10</v>
          </cell>
          <cell r="I3290" t="str">
            <v>M L BHARATH KUMAR S/O LAKSHMEGOWDA</v>
          </cell>
          <cell r="J3290" t="str">
            <v>K HOSAKOPPALU H N PURA ROAD HASSAN,M L BHARATH KUMAR S/O LAKSHMEGOWDA</v>
          </cell>
          <cell r="K3290" t="str">
            <v>K HOSA KOPPALU BHKL</v>
          </cell>
          <cell r="L3290">
            <v>1</v>
          </cell>
        </row>
        <row r="3291">
          <cell r="E3291" t="str">
            <v>GCTP660</v>
          </cell>
          <cell r="F3291" t="str">
            <v>LT7(A) - Temporary Supply (28 days &amp; above renewal)</v>
          </cell>
          <cell r="G3291" t="str">
            <v>PERMANENT DISS</v>
          </cell>
          <cell r="H3291">
            <v>8</v>
          </cell>
          <cell r="I3291" t="str">
            <v>B C SOMSHEKARAIAH</v>
          </cell>
          <cell r="J3291" t="str">
            <v>S/O CHANNAPPA,CHANNAPATTANA</v>
          </cell>
          <cell r="K3291" t="str">
            <v>BOMMANAYAKANA HALLI BHKL</v>
          </cell>
          <cell r="L3291">
            <v>1</v>
          </cell>
        </row>
        <row r="3292">
          <cell r="E3292" t="str">
            <v>GCTP659</v>
          </cell>
          <cell r="F3292" t="str">
            <v>LT7(A) - Temporary Supply (28 days &amp; above renewal)</v>
          </cell>
          <cell r="G3292" t="str">
            <v>PERMANENT DISS</v>
          </cell>
          <cell r="H3292">
            <v>8</v>
          </cell>
          <cell r="I3292" t="str">
            <v>G P SUDHAKAR RAO</v>
          </cell>
          <cell r="J3292" t="str">
            <v>S/O P GURAPPA REDDY,C B C R D  TRUST</v>
          </cell>
          <cell r="K3292" t="str">
            <v>KIADB</v>
          </cell>
          <cell r="L3292">
            <v>1</v>
          </cell>
        </row>
        <row r="3293">
          <cell r="E3293" t="str">
            <v>GCTP694</v>
          </cell>
          <cell r="F3293" t="str">
            <v>LT7(A) - Temporary Supply (28 days &amp; above renewal)</v>
          </cell>
          <cell r="G3293" t="str">
            <v>PERMANENT DISS</v>
          </cell>
          <cell r="H3293">
            <v>8</v>
          </cell>
          <cell r="I3293" t="str">
            <v>SHIVASHANKAR</v>
          </cell>
          <cell r="J3293" t="str">
            <v>S/O SANNARAMEGOWDA,BOMMANAYAKANAHALLY,</v>
          </cell>
          <cell r="K3293" t="str">
            <v>BOMMANAYAKANA HALLI BHKL</v>
          </cell>
          <cell r="L3293">
            <v>1</v>
          </cell>
        </row>
        <row r="3294">
          <cell r="E3294" t="str">
            <v>GRTP41</v>
          </cell>
          <cell r="F3294" t="str">
            <v>LT7(A) - Temporary Supply (28 days &amp; above renewal)</v>
          </cell>
          <cell r="G3294" t="str">
            <v>PERMANENT DISS</v>
          </cell>
          <cell r="H3294">
            <v>8</v>
          </cell>
          <cell r="I3294" t="str">
            <v>PRUTHVIRAJ</v>
          </cell>
          <cell r="J3294" t="str">
            <v>S/O RANGEGOWDA,PETE ROAD GORUR</v>
          </cell>
          <cell r="K3294" t="str">
            <v>GORUR</v>
          </cell>
          <cell r="L3294">
            <v>1</v>
          </cell>
        </row>
        <row r="3295">
          <cell r="E3295" t="str">
            <v>KNTP44</v>
          </cell>
          <cell r="F3295" t="str">
            <v>LT7(A) - Temporary Supply (28 days &amp; above renewal)</v>
          </cell>
          <cell r="G3295" t="str">
            <v>PERMANENT DISS</v>
          </cell>
          <cell r="H3295">
            <v>8</v>
          </cell>
          <cell r="I3295" t="str">
            <v>PRESIDENT</v>
          </cell>
          <cell r="J3295" t="str">
            <v>K V SURYA KIRAN CHARITABAL TREST,THIMMANAHALLY</v>
          </cell>
          <cell r="K3295" t="str">
            <v>KANDALI KNL</v>
          </cell>
          <cell r="L3295">
            <v>2</v>
          </cell>
        </row>
        <row r="3296">
          <cell r="E3296" t="str">
            <v>GCTP709</v>
          </cell>
          <cell r="F3296" t="str">
            <v>LT7(A) - Temporary Supply (28 days &amp; above renewal)</v>
          </cell>
          <cell r="G3296" t="str">
            <v>PERMANENT DISS</v>
          </cell>
          <cell r="H3296">
            <v>8</v>
          </cell>
          <cell r="I3296" t="str">
            <v>A R SAPTHAGIRI GOWDA</v>
          </cell>
          <cell r="J3296" t="str">
            <v>M/S VISION ADVANCE,SPACIALITY CORBAN PVT LTD</v>
          </cell>
          <cell r="K3296" t="str">
            <v>KANDALI KNL</v>
          </cell>
          <cell r="L3296">
            <v>2</v>
          </cell>
        </row>
        <row r="3297">
          <cell r="E3297" t="str">
            <v>KKGTP42</v>
          </cell>
          <cell r="F3297" t="str">
            <v>LT7(A) - Temporary Supply (28 days &amp; above renewal)</v>
          </cell>
          <cell r="G3297" t="str">
            <v>PERMANENT DISS</v>
          </cell>
          <cell r="H3297">
            <v>8</v>
          </cell>
          <cell r="I3297" t="str">
            <v>S D NANJAPPA</v>
          </cell>
          <cell r="J3297" t="str">
            <v>S/O SB DHARMAPPA,KOKKANAGATTA</v>
          </cell>
          <cell r="K3297" t="str">
            <v>KOKKANNA GHATTA</v>
          </cell>
          <cell r="L3297">
            <v>1</v>
          </cell>
        </row>
        <row r="3298">
          <cell r="E3298" t="str">
            <v>GCTP768</v>
          </cell>
          <cell r="F3298" t="str">
            <v>LT7(A) - Temporary Supply (28 days &amp; above renewal)</v>
          </cell>
          <cell r="G3298" t="str">
            <v>PERMANENT DISS</v>
          </cell>
          <cell r="H3298">
            <v>8</v>
          </cell>
          <cell r="I3298" t="str">
            <v>PUTTARAJU</v>
          </cell>
          <cell r="J3298" t="str">
            <v>S/O LEAT HANUMEGOWDA,K HOSAKUPPLU</v>
          </cell>
          <cell r="K3298" t="str">
            <v>SANKALAPURA SANL</v>
          </cell>
          <cell r="L3298">
            <v>1</v>
          </cell>
        </row>
        <row r="3299">
          <cell r="E3299" t="str">
            <v>GCTP827</v>
          </cell>
          <cell r="F3299" t="str">
            <v>LT7(A) - Temporary Supply (28 days &amp; above renewal)</v>
          </cell>
          <cell r="G3299" t="str">
            <v>PERMANENT DISS</v>
          </cell>
          <cell r="H3299">
            <v>8</v>
          </cell>
          <cell r="I3299" t="str">
            <v>HANUMAMMA</v>
          </cell>
          <cell r="J3299" t="str">
            <v>W/O HANUMANTHEGOWDA,SANKALAPURA</v>
          </cell>
          <cell r="K3299" t="str">
            <v>CHANNAPATTANA</v>
          </cell>
          <cell r="L3299">
            <v>1</v>
          </cell>
        </row>
        <row r="3300">
          <cell r="E3300" t="str">
            <v>GCTP828</v>
          </cell>
          <cell r="F3300" t="str">
            <v>LT7(A) - Temporary Supply (28 days &amp; above renewal)</v>
          </cell>
          <cell r="G3300" t="str">
            <v>PERMANENT DISS</v>
          </cell>
          <cell r="H3300">
            <v>8</v>
          </cell>
          <cell r="I3300" t="str">
            <v>HB GIRIJA</v>
          </cell>
          <cell r="J3300" t="str">
            <v>W/O SHIVEGOWA,FLOT NO 407 KIADB</v>
          </cell>
          <cell r="K3300" t="str">
            <v>M HOSA KOPPALU BHKL</v>
          </cell>
          <cell r="L3300">
            <v>2</v>
          </cell>
        </row>
        <row r="3301">
          <cell r="E3301" t="str">
            <v>GCTP606</v>
          </cell>
          <cell r="F3301" t="str">
            <v>LT7(A) - Temporary Supply (28 days &amp; above renewal)</v>
          </cell>
          <cell r="G3301" t="str">
            <v>PERMANENT DISS</v>
          </cell>
          <cell r="H3301">
            <v>8</v>
          </cell>
          <cell r="I3301" t="str">
            <v>SURESH BABU S/O BETTEGOWDA</v>
          </cell>
          <cell r="J3301" t="str">
            <v>CHANNAPATNA HASSAN,SURESH BABU S/O BETTEGOWDA</v>
          </cell>
          <cell r="K3301" t="str">
            <v>CHANNAPATTANA</v>
          </cell>
          <cell r="L3301">
            <v>1</v>
          </cell>
        </row>
        <row r="3302">
          <cell r="E3302" t="str">
            <v>HNTP27</v>
          </cell>
          <cell r="F3302" t="str">
            <v>LT7(A) - Temporary Supply (28 days &amp; above renewal)</v>
          </cell>
          <cell r="G3302" t="str">
            <v>PERMANENT DISS</v>
          </cell>
          <cell r="H3302">
            <v>8</v>
          </cell>
          <cell r="I3302" t="str">
            <v>DODDEGOWDA S/O RANGEGOWDA</v>
          </cell>
          <cell r="J3302" t="str">
            <v>HANUMANTHAPURA HASSAN,DODDEGOWDA S/O RANGEGOWDA</v>
          </cell>
          <cell r="K3302" t="str">
            <v>HANUMANTHA PURA HNL</v>
          </cell>
          <cell r="L3302">
            <v>1</v>
          </cell>
        </row>
        <row r="3303">
          <cell r="E3303" t="str">
            <v>HNTP25</v>
          </cell>
          <cell r="F3303" t="str">
            <v>LT7(A) - Temporary Supply (28 days &amp; above renewal)</v>
          </cell>
          <cell r="G3303" t="str">
            <v>PERMANENT DISS</v>
          </cell>
          <cell r="H3303">
            <v>8</v>
          </cell>
          <cell r="I3303" t="str">
            <v>H J RAMESH S/O JAVAREGOWDA</v>
          </cell>
          <cell r="J3303" t="str">
            <v>HANUMANTHAPURA HASSAN,H J RAMESH S/O JAVAREGOWDA</v>
          </cell>
          <cell r="K3303" t="str">
            <v>HANUMANTHA PURA HNL</v>
          </cell>
          <cell r="L3303">
            <v>1</v>
          </cell>
        </row>
        <row r="3304">
          <cell r="E3304" t="str">
            <v>GCTP607</v>
          </cell>
          <cell r="F3304" t="str">
            <v>LT7(A) - Temporary Supply (28 days &amp; above renewal)</v>
          </cell>
          <cell r="G3304" t="str">
            <v>PERMANENT DISS</v>
          </cell>
          <cell r="H3304">
            <v>8</v>
          </cell>
          <cell r="I3304" t="str">
            <v>H N DEVEGOWDA S/O NANJEGOWDA</v>
          </cell>
          <cell r="J3304" t="str">
            <v>CHANNAPATNA HASSAN,H N DEVEGOWDA S/O NANJEGOWDA</v>
          </cell>
          <cell r="K3304" t="str">
            <v>CHANNAPATTANA</v>
          </cell>
          <cell r="L3304">
            <v>1</v>
          </cell>
        </row>
        <row r="3305">
          <cell r="E3305" t="str">
            <v>GRTP34</v>
          </cell>
          <cell r="F3305" t="str">
            <v>LT7(A) - Temporary Supply (28 days &amp; above renewal)</v>
          </cell>
          <cell r="G3305" t="str">
            <v>PERMANENT DISS</v>
          </cell>
          <cell r="H3305">
            <v>3</v>
          </cell>
          <cell r="I3305" t="str">
            <v>JAPHER S/O SHAKEER</v>
          </cell>
          <cell r="J3305" t="str">
            <v>H R P COLONY GORUR,JAPHER S/O SHAKEER</v>
          </cell>
          <cell r="K3305" t="str">
            <v>GORUR</v>
          </cell>
          <cell r="L3305">
            <v>1</v>
          </cell>
        </row>
        <row r="3306">
          <cell r="E3306" t="str">
            <v>GRTP33</v>
          </cell>
          <cell r="F3306" t="str">
            <v>LT7(A) - Temporary Supply (28 days &amp; above renewal)</v>
          </cell>
          <cell r="G3306" t="str">
            <v>PERMANENT DISS</v>
          </cell>
          <cell r="H3306">
            <v>4</v>
          </cell>
          <cell r="I3306" t="str">
            <v>CHANDRASHEKAR S/O PUTTEGOWDA</v>
          </cell>
          <cell r="J3306" t="str">
            <v>PETE GORUR HASSAN,CHANDRASHEKAR S/O PUTTEGOWDA</v>
          </cell>
          <cell r="K3306" t="str">
            <v>GORUR</v>
          </cell>
          <cell r="L3306">
            <v>1</v>
          </cell>
        </row>
        <row r="3307">
          <cell r="E3307" t="str">
            <v>GCTP609</v>
          </cell>
          <cell r="F3307" t="str">
            <v>LT7(A) - Temporary Supply (28 days &amp; above renewal)</v>
          </cell>
          <cell r="G3307" t="str">
            <v>PERMANENT DISS</v>
          </cell>
          <cell r="H3307">
            <v>8</v>
          </cell>
          <cell r="I3307" t="str">
            <v>B G SHIVANNA</v>
          </cell>
          <cell r="J3307" t="str">
            <v>S/O GIDDEGOWDA,K HOSAKOPPALU</v>
          </cell>
          <cell r="K3307" t="str">
            <v>BOMMANAYAKANA HALLI BHKL</v>
          </cell>
          <cell r="L3307">
            <v>1</v>
          </cell>
        </row>
        <row r="3308">
          <cell r="E3308" t="str">
            <v>GCTP612</v>
          </cell>
          <cell r="F3308" t="str">
            <v>LT7(A) - Temporary Supply (28 days &amp; above renewal)</v>
          </cell>
          <cell r="G3308" t="str">
            <v>PERMANENT DISS</v>
          </cell>
          <cell r="H3308">
            <v>8</v>
          </cell>
          <cell r="I3308" t="str">
            <v>RAVI</v>
          </cell>
          <cell r="J3308" t="str">
            <v>S/O CHNNEGOWDA,SHREE RAMANAGARA</v>
          </cell>
          <cell r="K3308" t="str">
            <v>PLL NAGARA</v>
          </cell>
          <cell r="L3308">
            <v>1</v>
          </cell>
        </row>
        <row r="3309">
          <cell r="E3309" t="str">
            <v>GCTP613</v>
          </cell>
          <cell r="F3309" t="str">
            <v>LT7(A) - Temporary Supply (28 days &amp; above renewal)</v>
          </cell>
          <cell r="G3309" t="str">
            <v>PERMANENT DISS</v>
          </cell>
          <cell r="H3309">
            <v>8</v>
          </cell>
          <cell r="I3309" t="str">
            <v>K C SURENDRA KUMAR</v>
          </cell>
          <cell r="J3309" t="str">
            <v>K M CHANEGOWDA,CHANDRAMMA</v>
          </cell>
          <cell r="K3309" t="str">
            <v>CHANNAPATTANA</v>
          </cell>
          <cell r="L3309">
            <v>4</v>
          </cell>
        </row>
        <row r="3310">
          <cell r="E3310" t="str">
            <v>GCTP644</v>
          </cell>
          <cell r="F3310" t="str">
            <v>LT7(A) - Temporary Supply (28 days &amp; above renewal)</v>
          </cell>
          <cell r="G3310" t="str">
            <v>PERMANENT DISS</v>
          </cell>
          <cell r="H3310">
            <v>8</v>
          </cell>
          <cell r="I3310" t="str">
            <v>M S  RENUKA</v>
          </cell>
          <cell r="J3310" t="str">
            <v>M J NAGARAJU,K HOSAKOPPALU</v>
          </cell>
          <cell r="K3310" t="str">
            <v>K HOSA KOPPALU BHKL</v>
          </cell>
          <cell r="L3310">
            <v>1</v>
          </cell>
        </row>
        <row r="3311">
          <cell r="E3311" t="str">
            <v>GLTP21</v>
          </cell>
          <cell r="F3311" t="str">
            <v>LT7(A) - Temporary Supply (28 days &amp; above renewal)</v>
          </cell>
          <cell r="G3311" t="str">
            <v>PERMANENT DISS</v>
          </cell>
          <cell r="H3311">
            <v>8</v>
          </cell>
          <cell r="I3311" t="str">
            <v>PRASANNA</v>
          </cell>
          <cell r="J3311" t="str">
            <v>S R CONSTRUCTION,NEAR PLANTERS COFFEE CURING</v>
          </cell>
          <cell r="K3311" t="str">
            <v>BELUR ROAD L</v>
          </cell>
          <cell r="L3311">
            <v>3</v>
          </cell>
        </row>
        <row r="3312">
          <cell r="E3312" t="str">
            <v>GLTP20</v>
          </cell>
          <cell r="F3312" t="str">
            <v>LT7(A) - Temporary Supply (28 days &amp; above renewal)</v>
          </cell>
          <cell r="G3312" t="str">
            <v>PERMANENT DISS</v>
          </cell>
          <cell r="H3312">
            <v>8</v>
          </cell>
          <cell r="I3312" t="str">
            <v>RAVIKUMAR S/O LT KRISHNEGOWDA</v>
          </cell>
          <cell r="J3312" t="str">
            <v>UDDURU,</v>
          </cell>
          <cell r="K3312" t="str">
            <v>UDHUR URL</v>
          </cell>
          <cell r="L3312">
            <v>1</v>
          </cell>
        </row>
        <row r="3313">
          <cell r="E3313" t="str">
            <v>GCTP699</v>
          </cell>
          <cell r="F3313" t="str">
            <v>LT7(A) - Temporary Supply (28 days &amp; above renewal)</v>
          </cell>
          <cell r="G3313" t="str">
            <v>PERMANENT DISS</v>
          </cell>
          <cell r="H3313">
            <v>8</v>
          </cell>
          <cell r="I3313" t="str">
            <v>SHREE LATHA</v>
          </cell>
          <cell r="J3313" t="str">
            <v>W/O ANAN JULIYAS,BETTAGOWDANAHALLY</v>
          </cell>
          <cell r="K3313" t="str">
            <v>KOKKANNA GHATTA</v>
          </cell>
          <cell r="L3313">
            <v>1</v>
          </cell>
        </row>
        <row r="3314">
          <cell r="E3314" t="str">
            <v>GRTP25</v>
          </cell>
          <cell r="F3314" t="str">
            <v>LT7(A) - Temporary Supply (28 days &amp; above renewal)</v>
          </cell>
          <cell r="G3314" t="str">
            <v>PERMANENT DISS</v>
          </cell>
          <cell r="H3314">
            <v>1</v>
          </cell>
          <cell r="I3314" t="str">
            <v>MUDLAYA</v>
          </cell>
          <cell r="J3314" t="str">
            <v>LAKKAIAH,GORUR</v>
          </cell>
          <cell r="K3314" t="str">
            <v>DHEVE GOWDA RICEMILL</v>
          </cell>
          <cell r="L3314">
            <v>1</v>
          </cell>
        </row>
        <row r="3315">
          <cell r="E3315" t="str">
            <v>GCTP776</v>
          </cell>
          <cell r="F3315" t="str">
            <v>LT7(A) - Temporary Supply (28 days &amp; above renewal)</v>
          </cell>
          <cell r="G3315" t="str">
            <v>PERMANENT DISS</v>
          </cell>
          <cell r="H3315">
            <v>8</v>
          </cell>
          <cell r="I3315" t="str">
            <v>B C NANJUNDEGOWDA</v>
          </cell>
          <cell r="J3315" t="str">
            <v>S/O CHALUVEGOWDA,BOMMANAYAKANAHALLY</v>
          </cell>
          <cell r="K3315" t="str">
            <v>BOMMANAYAKANA HALLI BHKL</v>
          </cell>
          <cell r="L3315">
            <v>1</v>
          </cell>
        </row>
        <row r="3316">
          <cell r="E3316" t="str">
            <v>LTP3</v>
          </cell>
          <cell r="F3316" t="str">
            <v>LT7(A) - Temporary Supply (28 days &amp; above renewal)</v>
          </cell>
          <cell r="G3316" t="str">
            <v>PERMANENT DISS</v>
          </cell>
          <cell r="H3316">
            <v>13</v>
          </cell>
          <cell r="I3316" t="str">
            <v>DR R SATHYANARAYANA PRASHD</v>
          </cell>
          <cell r="J3316" t="str">
            <v>ASHOK NAGARA,HASSAN</v>
          </cell>
          <cell r="K3316" t="str">
            <v>ASHOKNAGAR</v>
          </cell>
          <cell r="L3316">
            <v>1</v>
          </cell>
        </row>
        <row r="3317">
          <cell r="E3317" t="str">
            <v>GCTP173</v>
          </cell>
          <cell r="F3317" t="str">
            <v>LT7(A) - Temporary Supply (28 days &amp; above renewal)</v>
          </cell>
          <cell r="G3317" t="str">
            <v>PERMANENT DISS</v>
          </cell>
          <cell r="H3317">
            <v>15</v>
          </cell>
          <cell r="I3317" t="str">
            <v>K N MAHESH</v>
          </cell>
          <cell r="J3317" t="str">
            <v>S/O NINGARAJU,K.HOSAKOPPALU  HASSAN</v>
          </cell>
          <cell r="K3317" t="str">
            <v>K HOSA KOPPALU BHKL</v>
          </cell>
          <cell r="L3317">
            <v>1</v>
          </cell>
        </row>
        <row r="3318">
          <cell r="E3318" t="str">
            <v>HNTP31</v>
          </cell>
          <cell r="F3318" t="str">
            <v>LT7(A) - Temporary Supply (28 days &amp; above renewal)</v>
          </cell>
          <cell r="G3318" t="str">
            <v>PERMANENT DISS</v>
          </cell>
          <cell r="H3318">
            <v>17</v>
          </cell>
          <cell r="I3318" t="str">
            <v>NINGAMMA W/O PUTTASWAMIGOWDA</v>
          </cell>
          <cell r="J3318" t="str">
            <v>HANUMANTHAPURA,NINGAMMA W/O PUTTASWAMIGOWDA</v>
          </cell>
          <cell r="K3318" t="str">
            <v>HANUMANTHA PURA HNL</v>
          </cell>
          <cell r="L3318">
            <v>1</v>
          </cell>
        </row>
        <row r="3319">
          <cell r="E3319" t="str">
            <v>HNTP30</v>
          </cell>
          <cell r="F3319" t="str">
            <v>LT7(A) - Temporary Supply (28 days &amp; above renewal)</v>
          </cell>
          <cell r="G3319" t="str">
            <v>PERMANENT DISS</v>
          </cell>
          <cell r="H3319">
            <v>17</v>
          </cell>
          <cell r="I3319" t="str">
            <v>RUKMANI W/O GANGANNA</v>
          </cell>
          <cell r="J3319" t="str">
            <v>HANUMANTHAPURA,RUKMANI W/O GANGANNA</v>
          </cell>
          <cell r="K3319" t="str">
            <v>HANUMANTHA PURA HNL</v>
          </cell>
          <cell r="L3319">
            <v>1</v>
          </cell>
        </row>
        <row r="3320">
          <cell r="E3320" t="str">
            <v>GCTP627</v>
          </cell>
          <cell r="F3320" t="str">
            <v>LT7(A) - Temporary Supply (28 days &amp; above renewal)</v>
          </cell>
          <cell r="G3320" t="str">
            <v>PERMANENT DISS</v>
          </cell>
          <cell r="H3320">
            <v>6</v>
          </cell>
          <cell r="I3320" t="str">
            <v>K V SAVITHA W/O MADHU</v>
          </cell>
          <cell r="J3320" t="str">
            <v>M HOSAKOPPALU,K V SAVITHA W/O MADHU</v>
          </cell>
          <cell r="K3320" t="str">
            <v>K HOSA KOPPALU BHKL</v>
          </cell>
          <cell r="L3320">
            <v>1</v>
          </cell>
        </row>
        <row r="3321">
          <cell r="E3321" t="str">
            <v>KNTP1</v>
          </cell>
          <cell r="F3321" t="str">
            <v>LT7(A) - Temporary Supply (28 days &amp; above renewal)</v>
          </cell>
          <cell r="G3321" t="str">
            <v>PERMANENT DISS</v>
          </cell>
          <cell r="H3321">
            <v>13</v>
          </cell>
          <cell r="I3321" t="str">
            <v>SOMASHEKAR</v>
          </cell>
          <cell r="J3321" t="str">
            <v>PUTTASWAMIGOWDA,ECHALAHALLY (V)KANDALI(P)HASSAN</v>
          </cell>
          <cell r="K3321" t="str">
            <v>KANDALI KNL</v>
          </cell>
          <cell r="L3321">
            <v>1</v>
          </cell>
        </row>
        <row r="3322">
          <cell r="E3322" t="str">
            <v>LTP7</v>
          </cell>
          <cell r="F3322" t="str">
            <v>LT7(A) - Temporary Supply (28 days &amp; above renewal)</v>
          </cell>
          <cell r="G3322" t="str">
            <v>PERMANENT DISS</v>
          </cell>
          <cell r="H3322">
            <v>13</v>
          </cell>
          <cell r="I3322" t="str">
            <v>SUSHILA</v>
          </cell>
          <cell r="J3322" t="str">
            <v>W/O MANJUNATHA,ASOKANAGARA  HASSAN</v>
          </cell>
          <cell r="K3322" t="str">
            <v>ASHOKNAGAR</v>
          </cell>
          <cell r="L3322">
            <v>1</v>
          </cell>
        </row>
        <row r="3323">
          <cell r="E3323" t="str">
            <v>GCTP704</v>
          </cell>
          <cell r="F3323" t="str">
            <v>LT7(A) - Temporary Supply (28 days &amp; above renewal)</v>
          </cell>
          <cell r="G3323" t="str">
            <v>PERMANENT DISS</v>
          </cell>
          <cell r="H3323">
            <v>8</v>
          </cell>
          <cell r="I3323" t="str">
            <v>ARYAN GRUPS</v>
          </cell>
          <cell r="J3323" t="str">
            <v>GRUPS,CHANNAPATANA</v>
          </cell>
          <cell r="K3323" t="str">
            <v>M HOSA KOPPALU BHKL</v>
          </cell>
          <cell r="L3323">
            <v>1</v>
          </cell>
        </row>
        <row r="3324">
          <cell r="E3324" t="str">
            <v>HNTP36</v>
          </cell>
          <cell r="F3324" t="str">
            <v>LT7(A) - Temporary Supply (28 days &amp; above renewal)</v>
          </cell>
          <cell r="G3324" t="str">
            <v>PERMANENT DISS</v>
          </cell>
          <cell r="H3324">
            <v>8</v>
          </cell>
          <cell r="I3324" t="str">
            <v>JAI HANUMAN YOVAKARASANGA</v>
          </cell>
          <cell r="J3324" t="str">
            <v>YOVAKARASANGA,HANUMANTHAPURA</v>
          </cell>
          <cell r="K3324" t="str">
            <v>HANUMANTHA PURA HNL</v>
          </cell>
          <cell r="L3324">
            <v>1</v>
          </cell>
        </row>
        <row r="3325">
          <cell r="E3325" t="str">
            <v>GCTP812</v>
          </cell>
          <cell r="F3325" t="str">
            <v>LT7(A) - Temporary Supply (28 days &amp; above renewal)</v>
          </cell>
          <cell r="G3325" t="str">
            <v>PERMANENT DISS</v>
          </cell>
          <cell r="H3325">
            <v>8</v>
          </cell>
          <cell r="I3325" t="str">
            <v>M/S PROBEL ENLAR PRICE</v>
          </cell>
          <cell r="J3325" t="str">
            <v>ENLAR PRICE (P) LTD,HASSAN</v>
          </cell>
          <cell r="K3325" t="str">
            <v>KIADB</v>
          </cell>
          <cell r="L3325">
            <v>3</v>
          </cell>
        </row>
        <row r="3326">
          <cell r="E3326" t="str">
            <v>GCTP398</v>
          </cell>
          <cell r="F3326" t="str">
            <v>LT7(A) - Temporary Supply (28 days &amp; above renewal)</v>
          </cell>
          <cell r="G3326" t="str">
            <v>PERMANENT DISS</v>
          </cell>
          <cell r="H3326">
            <v>3</v>
          </cell>
          <cell r="I3326" t="str">
            <v>KRUPA</v>
          </cell>
          <cell r="J3326" t="str">
            <v>W/O UMESHA,BOMMANAYAKANAHALLY  HASSAN</v>
          </cell>
          <cell r="K3326" t="str">
            <v>BOMMANAYAKANA HALLI BHKL</v>
          </cell>
          <cell r="L3326">
            <v>1</v>
          </cell>
        </row>
        <row r="3327">
          <cell r="E3327" t="str">
            <v>GRTP32</v>
          </cell>
          <cell r="F3327" t="str">
            <v>LT7(A) - Temporary Supply (28 days &amp; above renewal)</v>
          </cell>
          <cell r="G3327" t="str">
            <v>PERMANENT DISS</v>
          </cell>
          <cell r="H3327">
            <v>8</v>
          </cell>
          <cell r="I3327" t="str">
            <v>MEDICOL OFFICER</v>
          </cell>
          <cell r="J3327" t="str">
            <v>PRIMARY HEATH CENTRES,DODDABEEKANAHALLI HASSAN DISTRICT</v>
          </cell>
          <cell r="K3327" t="str">
            <v>BEEKANAHALLI</v>
          </cell>
          <cell r="L3327">
            <v>1</v>
          </cell>
        </row>
        <row r="3328">
          <cell r="E3328" t="str">
            <v>GLTP39</v>
          </cell>
          <cell r="F3328" t="str">
            <v>LT7(A) - Temporary Supply (28 days &amp; above renewal)</v>
          </cell>
          <cell r="G3328" t="str">
            <v>PERMANENT DISS</v>
          </cell>
          <cell r="H3328">
            <v>8</v>
          </cell>
          <cell r="I3328" t="str">
            <v>SECERATORY</v>
          </cell>
          <cell r="J3328" t="str">
            <v>SHREE  PRASANNA GANAPATHI TEMPLE,ASHOKANAGARA BADAVANE  BELUR ROAD</v>
          </cell>
          <cell r="K3328" t="str">
            <v>HOOVINA HALLI KAVALU HKL</v>
          </cell>
          <cell r="L3328">
            <v>6</v>
          </cell>
        </row>
        <row r="3329">
          <cell r="E3329" t="str">
            <v>GCTP783</v>
          </cell>
          <cell r="F3329" t="str">
            <v>LT7(A) - Temporary Supply (28 days &amp; above renewal)</v>
          </cell>
          <cell r="G3329" t="str">
            <v>PERMANENT DISS</v>
          </cell>
          <cell r="H3329">
            <v>8</v>
          </cell>
          <cell r="I3329" t="str">
            <v>MUTTEGOWDA</v>
          </cell>
          <cell r="J3329" t="str">
            <v>S/OSANNEGOWDA,CHANNAPATTANA</v>
          </cell>
          <cell r="K3329" t="str">
            <v>CHANNAPATTANA</v>
          </cell>
          <cell r="L3329">
            <v>1</v>
          </cell>
        </row>
        <row r="3330">
          <cell r="E3330" t="str">
            <v>KKGTP44</v>
          </cell>
          <cell r="F3330" t="str">
            <v>LT7(A) - Temporary Supply (28 days &amp; above renewal)</v>
          </cell>
          <cell r="G3330" t="str">
            <v>PERMANENT DISS</v>
          </cell>
          <cell r="H3330">
            <v>8</v>
          </cell>
          <cell r="I3330" t="str">
            <v>RINAKUMARI</v>
          </cell>
          <cell r="J3330" t="str">
            <v>D/O NABART DISOJA,THATTEKERE</v>
          </cell>
          <cell r="K3330" t="str">
            <v>KOKKANNA GHATTA</v>
          </cell>
          <cell r="L3330">
            <v>1</v>
          </cell>
        </row>
        <row r="3331">
          <cell r="E3331" t="str">
            <v>GCTP584</v>
          </cell>
          <cell r="F3331" t="str">
            <v>LT7(A) - Temporary Supply (28 days &amp; above renewal)</v>
          </cell>
          <cell r="G3331" t="str">
            <v>PERMANENT DISS</v>
          </cell>
          <cell r="H3331">
            <v>8</v>
          </cell>
          <cell r="I3331" t="str">
            <v>C R SWAMY S/O RANGEGOWDA</v>
          </cell>
          <cell r="J3331" t="str">
            <v>CHANNAPATANA,H N PURA ROAD</v>
          </cell>
          <cell r="K3331" t="str">
            <v>CHANNAPATTANA</v>
          </cell>
          <cell r="L3331">
            <v>1</v>
          </cell>
        </row>
        <row r="3332">
          <cell r="E3332" t="str">
            <v>KNTP34</v>
          </cell>
          <cell r="F3332" t="str">
            <v>LT7(A) - Temporary Supply (28 days &amp; above renewal)</v>
          </cell>
          <cell r="G3332" t="str">
            <v>PERMANENT DISS</v>
          </cell>
          <cell r="H3332">
            <v>8</v>
          </cell>
          <cell r="I3332" t="str">
            <v>H R SHYLAJA</v>
          </cell>
          <cell r="J3332" t="str">
            <v>W/O H S RANGARAO KANDALI,HASSAN</v>
          </cell>
          <cell r="K3332" t="str">
            <v>KANDALI KNL</v>
          </cell>
          <cell r="L3332">
            <v>1</v>
          </cell>
        </row>
        <row r="3333">
          <cell r="E3333" t="str">
            <v>GCTP583</v>
          </cell>
          <cell r="F3333" t="str">
            <v>LT7(A) - Temporary Supply (28 days &amp; above renewal)</v>
          </cell>
          <cell r="G3333" t="str">
            <v>PERMANENT DISS</v>
          </cell>
          <cell r="H3333">
            <v>8</v>
          </cell>
          <cell r="I3333" t="str">
            <v>GIRISHANKARA</v>
          </cell>
          <cell r="J3333" t="str">
            <v>S/O RANGE GOWDA,CHANNAPATANA</v>
          </cell>
          <cell r="K3333" t="str">
            <v>CHANNAPATTANA</v>
          </cell>
          <cell r="L3333">
            <v>1</v>
          </cell>
        </row>
        <row r="3334">
          <cell r="E3334" t="str">
            <v>GCTP731</v>
          </cell>
          <cell r="F3334" t="str">
            <v>LT7(A) - Temporary Supply (28 days &amp; above renewal)</v>
          </cell>
          <cell r="G3334" t="str">
            <v>PERMANENT DISS</v>
          </cell>
          <cell r="H3334">
            <v>1</v>
          </cell>
          <cell r="I3334" t="str">
            <v>SUSHILA</v>
          </cell>
          <cell r="J3334" t="str">
            <v>W/O MAYASHETTY,BOOMMANAYAKANAHALLY</v>
          </cell>
          <cell r="K3334" t="str">
            <v>K HOSA KOPPALU BHKL</v>
          </cell>
          <cell r="L3334">
            <v>1</v>
          </cell>
        </row>
        <row r="3335">
          <cell r="E3335" t="str">
            <v>GCTP781</v>
          </cell>
          <cell r="F3335" t="str">
            <v>LT7(A) - Temporary Supply (28 days &amp; above renewal)</v>
          </cell>
          <cell r="G3335" t="str">
            <v>PERMANENT DISS</v>
          </cell>
          <cell r="H3335">
            <v>8</v>
          </cell>
          <cell r="I3335" t="str">
            <v>MOHAN KUMAR</v>
          </cell>
          <cell r="J3335" t="str">
            <v>S/O MANJEGOWDA,GORUR ROAD HASSAN</v>
          </cell>
          <cell r="K3335" t="str">
            <v>CHANNAPATTANA</v>
          </cell>
          <cell r="L3335">
            <v>0</v>
          </cell>
        </row>
        <row r="3336">
          <cell r="E3336" t="str">
            <v>GCTP780</v>
          </cell>
          <cell r="F3336" t="str">
            <v>LT7(A) - Temporary Supply (28 days &amp; above renewal)</v>
          </cell>
          <cell r="G3336" t="str">
            <v>PERMANENT DISS</v>
          </cell>
          <cell r="H3336">
            <v>8</v>
          </cell>
          <cell r="I3336" t="str">
            <v>C E YOGESH</v>
          </cell>
          <cell r="J3336" t="str">
            <v>ESWAREGOWDA,BOMMANAYAKANAHALLY</v>
          </cell>
          <cell r="K3336" t="str">
            <v>CHANNAPATTANA</v>
          </cell>
          <cell r="L3336">
            <v>1</v>
          </cell>
        </row>
        <row r="3337">
          <cell r="E3337" t="str">
            <v>GCTP782</v>
          </cell>
          <cell r="F3337" t="str">
            <v>LT7(A) - Temporary Supply (28 days &amp; above renewal)</v>
          </cell>
          <cell r="G3337" t="str">
            <v>PERMANENT DISS</v>
          </cell>
          <cell r="H3337">
            <v>8</v>
          </cell>
          <cell r="I3337" t="str">
            <v>B L HANUMEGOWDA</v>
          </cell>
          <cell r="J3337" t="str">
            <v>S/O LANKEGOWDA,CHANNAPATTANA</v>
          </cell>
          <cell r="K3337" t="str">
            <v>CHANNAPATTANA</v>
          </cell>
          <cell r="L3337">
            <v>1</v>
          </cell>
        </row>
        <row r="3338">
          <cell r="E3338" t="str">
            <v>GCTP622</v>
          </cell>
          <cell r="F3338" t="str">
            <v>LT7(A) - Temporary Supply (28 days &amp; above renewal)</v>
          </cell>
          <cell r="G3338" t="str">
            <v>PERMANENT DISS</v>
          </cell>
          <cell r="H3338">
            <v>3</v>
          </cell>
          <cell r="I3338" t="str">
            <v>JAYAMMA</v>
          </cell>
          <cell r="J3338" t="str">
            <v>W/O SWAMY GOWDA,NAGATHVALLY</v>
          </cell>
          <cell r="K3338" t="str">
            <v>CHANNAPATTANA</v>
          </cell>
          <cell r="L3338">
            <v>1</v>
          </cell>
        </row>
        <row r="3339">
          <cell r="E3339" t="str">
            <v>GCTP623</v>
          </cell>
          <cell r="F3339" t="str">
            <v>LT7(A) - Temporary Supply (28 days &amp; above renewal)</v>
          </cell>
          <cell r="G3339" t="str">
            <v>PERMANENT DISS</v>
          </cell>
          <cell r="H3339">
            <v>8</v>
          </cell>
          <cell r="I3339" t="str">
            <v>INDIAN  OXYGEN   COMPANY</v>
          </cell>
          <cell r="J3339" t="str">
            <v>MOHAMED HANEF S/O MOHAMED ASIF  KIADB,H N PURA ROAD HASSAN</v>
          </cell>
          <cell r="K3339" t="str">
            <v>O AND M FOUR HASSAN</v>
          </cell>
          <cell r="L3339">
            <v>1</v>
          </cell>
        </row>
        <row r="3340">
          <cell r="E3340" t="str">
            <v>GCTP624</v>
          </cell>
          <cell r="F3340" t="str">
            <v>LT7(A) - Temporary Supply (28 days &amp; above renewal)</v>
          </cell>
          <cell r="G3340" t="str">
            <v>PERMANENT DISS</v>
          </cell>
          <cell r="H3340">
            <v>8</v>
          </cell>
          <cell r="I3340" t="str">
            <v>MANJE GOWDA</v>
          </cell>
          <cell r="J3340" t="str">
            <v>S/O DEVE GOWDA,DEVAMMA BADAVANE</v>
          </cell>
          <cell r="K3340" t="str">
            <v>BOMMANAYAKANA HALLI BHKL</v>
          </cell>
          <cell r="L3340">
            <v>1</v>
          </cell>
        </row>
        <row r="3341">
          <cell r="E3341" t="str">
            <v>HVTP30</v>
          </cell>
          <cell r="F3341" t="str">
            <v>LT7(A) - Temporary Supply (28 days &amp; above renewal)</v>
          </cell>
          <cell r="G3341" t="str">
            <v>PERMANENT DISS</v>
          </cell>
          <cell r="H3341">
            <v>8</v>
          </cell>
          <cell r="I3341" t="str">
            <v>RAVI H E</v>
          </cell>
          <cell r="J3341" t="str">
            <v>S/O ERE GOWDA,HOLLENAHALLY</v>
          </cell>
          <cell r="K3341" t="str">
            <v>HALUVAGILU HVL</v>
          </cell>
          <cell r="L3341">
            <v>1</v>
          </cell>
        </row>
        <row r="3342">
          <cell r="E3342" t="str">
            <v>GCTP581</v>
          </cell>
          <cell r="F3342" t="str">
            <v>LT7(A) - Temporary Supply (28 days &amp; above renewal)</v>
          </cell>
          <cell r="G3342" t="str">
            <v>PERMANENT DISS</v>
          </cell>
          <cell r="H3342">
            <v>4</v>
          </cell>
          <cell r="I3342" t="str">
            <v>T T BHAGYAMMA</v>
          </cell>
          <cell r="J3342" t="str">
            <v>W/O THIMME GOWDA,DEVAMMABADAVANE HASSAN</v>
          </cell>
          <cell r="K3342" t="str">
            <v>CHANNAPATTANA</v>
          </cell>
          <cell r="L3342">
            <v>1</v>
          </cell>
        </row>
        <row r="3343">
          <cell r="E3343" t="str">
            <v>GCTP872</v>
          </cell>
          <cell r="F3343" t="str">
            <v>LT7(A) - Temporary Supply (28 days &amp; above renewal)</v>
          </cell>
          <cell r="G3343" t="str">
            <v>PERMANENT DISS</v>
          </cell>
          <cell r="H3343">
            <v>8</v>
          </cell>
          <cell r="I3343" t="str">
            <v>RATHNA</v>
          </cell>
          <cell r="J3343" t="str">
            <v>W/O MALLAPPA,SANKALAPURA</v>
          </cell>
          <cell r="K3343" t="str">
            <v>GANDHINAGAR</v>
          </cell>
          <cell r="L3343">
            <v>1</v>
          </cell>
        </row>
        <row r="3344">
          <cell r="E3344" t="str">
            <v>GCTP884</v>
          </cell>
          <cell r="F3344" t="str">
            <v>LT7(A) - Temporary Supply (28 days &amp; above renewal)</v>
          </cell>
          <cell r="G3344" t="str">
            <v>PERMANENT DISS</v>
          </cell>
          <cell r="H3344">
            <v>8</v>
          </cell>
          <cell r="I3344" t="str">
            <v>HANUMAMMA</v>
          </cell>
          <cell r="J3344" t="str">
            <v>W/O VENNKATEGOWDA,SANKALAPURA</v>
          </cell>
          <cell r="K3344" t="str">
            <v>CHANNAPATTANA</v>
          </cell>
          <cell r="L3344">
            <v>3</v>
          </cell>
        </row>
        <row r="3345">
          <cell r="E3345" t="str">
            <v>GCTP873</v>
          </cell>
          <cell r="F3345" t="str">
            <v>LT7(A) - Temporary Supply (28 days &amp; above renewal)</v>
          </cell>
          <cell r="G3345" t="str">
            <v>PERMANENT DISS</v>
          </cell>
          <cell r="H3345">
            <v>8</v>
          </cell>
          <cell r="I3345" t="str">
            <v>C S LATHA</v>
          </cell>
          <cell r="J3345" t="str">
            <v>W/O SHANKARAPPA,CHANNAPATNA</v>
          </cell>
          <cell r="K3345" t="str">
            <v>CHANNAPATTANA</v>
          </cell>
          <cell r="L3345">
            <v>1</v>
          </cell>
        </row>
        <row r="3346">
          <cell r="E3346" t="str">
            <v>GCTP874</v>
          </cell>
          <cell r="F3346" t="str">
            <v>LT7(A) - Temporary Supply (28 days &amp; above renewal)</v>
          </cell>
          <cell r="G3346" t="str">
            <v>PERMANENT DISS</v>
          </cell>
          <cell r="H3346">
            <v>8</v>
          </cell>
          <cell r="I3346" t="str">
            <v>H D MANJEGOWDA</v>
          </cell>
          <cell r="J3346" t="str">
            <v>S/O  DEVARAJEGOWDA,GANDINAGARA</v>
          </cell>
          <cell r="K3346" t="str">
            <v>GANDHINAGAR</v>
          </cell>
          <cell r="L3346">
            <v>1</v>
          </cell>
        </row>
        <row r="3347">
          <cell r="E3347" t="str">
            <v>GCTP877</v>
          </cell>
          <cell r="F3347" t="str">
            <v>LT7(A) - Temporary Supply (28 days &amp; above renewal)</v>
          </cell>
          <cell r="G3347" t="str">
            <v>PERMANENT DISS</v>
          </cell>
          <cell r="H3347">
            <v>8</v>
          </cell>
          <cell r="I3347" t="str">
            <v>JAYAMMA</v>
          </cell>
          <cell r="J3347" t="str">
            <v>W/O KIRSHNEGOWDA,BOMMANAYAKANAHALLI</v>
          </cell>
          <cell r="K3347" t="str">
            <v>BOMMANAYAKANA HALLI BHKL</v>
          </cell>
          <cell r="L3347">
            <v>1</v>
          </cell>
        </row>
        <row r="3348">
          <cell r="E3348" t="str">
            <v>HNTP39</v>
          </cell>
          <cell r="F3348" t="str">
            <v>LT7(A) - Temporary Supply (28 days &amp; above renewal)</v>
          </cell>
          <cell r="G3348" t="str">
            <v>PERMANENT DISS</v>
          </cell>
          <cell r="H3348">
            <v>8</v>
          </cell>
          <cell r="I3348" t="str">
            <v>SANNAMMA</v>
          </cell>
          <cell r="J3348" t="str">
            <v>W/O MANJEGOWDA,HANUMANTHAPURA</v>
          </cell>
          <cell r="K3348" t="str">
            <v>HANUMANTHA PURA HNL</v>
          </cell>
          <cell r="L3348">
            <v>1</v>
          </cell>
        </row>
        <row r="3349">
          <cell r="E3349" t="str">
            <v>GCTP878</v>
          </cell>
          <cell r="F3349" t="str">
            <v>LT7(A) - Temporary Supply (28 days &amp; above renewal)</v>
          </cell>
          <cell r="G3349" t="str">
            <v>PERMANENT DISS</v>
          </cell>
          <cell r="H3349">
            <v>8</v>
          </cell>
          <cell r="I3349" t="str">
            <v>MANJUNATH</v>
          </cell>
          <cell r="J3349" t="str">
            <v>HOTEL VENTURES,KIADB INDUSTRIAL HN PURA ROAD HASSAN</v>
          </cell>
          <cell r="K3349" t="str">
            <v>CHANNAPATTANA</v>
          </cell>
          <cell r="L3349">
            <v>5</v>
          </cell>
        </row>
        <row r="3350">
          <cell r="E3350" t="str">
            <v>GCTP882</v>
          </cell>
          <cell r="F3350" t="str">
            <v>LT7(A) - Temporary Supply (28 days &amp; above renewal)</v>
          </cell>
          <cell r="G3350" t="str">
            <v>PERMANENT DISS</v>
          </cell>
          <cell r="H3350">
            <v>8</v>
          </cell>
          <cell r="I3350" t="str">
            <v>PUTTE GOWDA</v>
          </cell>
          <cell r="J3350" t="str">
            <v>S/O JAVAREGOWDA,M HOSAKOPPALU</v>
          </cell>
          <cell r="K3350" t="str">
            <v>M HOSA KOPPALU BHKL</v>
          </cell>
          <cell r="L3350">
            <v>1</v>
          </cell>
        </row>
        <row r="3351">
          <cell r="E3351" t="str">
            <v>KNTP56</v>
          </cell>
          <cell r="F3351" t="str">
            <v>LT7(A) - Temporary Supply (28 days &amp; above renewal)</v>
          </cell>
          <cell r="G3351" t="str">
            <v>PERMANENT DISS</v>
          </cell>
          <cell r="H3351">
            <v>8</v>
          </cell>
          <cell r="I3351" t="str">
            <v>SECRETARY</v>
          </cell>
          <cell r="J3351" t="str">
            <v>DIOCESE OF MANDYA BISHOP HOUSE,DEVARAYAPATTANNA</v>
          </cell>
          <cell r="K3351" t="str">
            <v>DEVRAYA PATTNA DPL</v>
          </cell>
          <cell r="L3351">
            <v>2</v>
          </cell>
        </row>
        <row r="3352">
          <cell r="E3352" t="str">
            <v>GCTP871</v>
          </cell>
          <cell r="F3352" t="str">
            <v>LT7(A) - Temporary Supply (28 days &amp; above renewal)</v>
          </cell>
          <cell r="G3352" t="str">
            <v>PERMANENT DISS</v>
          </cell>
          <cell r="H3352">
            <v>8</v>
          </cell>
          <cell r="I3352" t="str">
            <v>C E YOGESH</v>
          </cell>
          <cell r="J3352" t="str">
            <v>S/O ESWAREGOWDA,BOMMANAYAKANAHALLY HASSAN</v>
          </cell>
          <cell r="K3352" t="str">
            <v>CHANNAPATTANA</v>
          </cell>
          <cell r="L3352">
            <v>1</v>
          </cell>
        </row>
        <row r="3353">
          <cell r="E3353" t="str">
            <v>GCTP870</v>
          </cell>
          <cell r="F3353" t="str">
            <v>LT7(A) - Temporary Supply (28 days &amp; above renewal)</v>
          </cell>
          <cell r="G3353" t="str">
            <v>PERMANENT DISS</v>
          </cell>
          <cell r="H3353">
            <v>8</v>
          </cell>
          <cell r="I3353" t="str">
            <v>HUCHCHAMMA</v>
          </cell>
          <cell r="J3353" t="str">
            <v>W/O VENKATEGOWDA,BOMMANAYAKANAHALLY</v>
          </cell>
          <cell r="K3353" t="str">
            <v>BOMMANAYAKANA HALLI BHKL</v>
          </cell>
          <cell r="L3353">
            <v>1</v>
          </cell>
        </row>
        <row r="3354">
          <cell r="E3354" t="str">
            <v>GCTP854</v>
          </cell>
          <cell r="F3354" t="str">
            <v>LT7(A) - Temporary Supply (28 days &amp; above renewal)</v>
          </cell>
          <cell r="G3354" t="str">
            <v>PERMANENT DISS</v>
          </cell>
          <cell r="H3354">
            <v>8</v>
          </cell>
          <cell r="I3354" t="str">
            <v>NANDA KUMAR</v>
          </cell>
          <cell r="J3354" t="str">
            <v>S/O C A GOWDAIH,CHANNAPATNA</v>
          </cell>
          <cell r="K3354" t="str">
            <v>CHANNAPATTANA</v>
          </cell>
          <cell r="L3354">
            <v>1</v>
          </cell>
        </row>
        <row r="3355">
          <cell r="E3355" t="str">
            <v>GCTP862</v>
          </cell>
          <cell r="F3355" t="str">
            <v>LT7(A) - Temporary Supply (28 days &amp; above renewal)</v>
          </cell>
          <cell r="G3355" t="str">
            <v>PERMANENT DISS</v>
          </cell>
          <cell r="H3355">
            <v>8</v>
          </cell>
          <cell r="I3355" t="str">
            <v>HEMANTHA KUMARA C.M</v>
          </cell>
          <cell r="J3355" t="str">
            <v>S/O MARI GOWDA,DEVAMMABADAVANE</v>
          </cell>
          <cell r="K3355" t="str">
            <v>CHANNAPATTANA</v>
          </cell>
          <cell r="L3355">
            <v>1</v>
          </cell>
        </row>
        <row r="3356">
          <cell r="E3356" t="str">
            <v>GCTP861</v>
          </cell>
          <cell r="F3356" t="str">
            <v>LT7(A) - Temporary Supply (28 days &amp; above renewal)</v>
          </cell>
          <cell r="G3356" t="str">
            <v>PERMANENT DISS</v>
          </cell>
          <cell r="H3356">
            <v>8</v>
          </cell>
          <cell r="I3356" t="str">
            <v>BASAVARAJU S/O VENKATEGOWDA</v>
          </cell>
          <cell r="J3356" t="str">
            <v>S/O VENKATE GOWDA,HOSAKOPPALU K</v>
          </cell>
          <cell r="K3356" t="str">
            <v>M HOSA KOPPALU BHKL</v>
          </cell>
          <cell r="L3356">
            <v>1</v>
          </cell>
        </row>
        <row r="3357">
          <cell r="E3357" t="str">
            <v>GCTP859</v>
          </cell>
          <cell r="F3357" t="str">
            <v>LT7(A) - Temporary Supply (28 days &amp; above renewal)</v>
          </cell>
          <cell r="G3357" t="str">
            <v>PERMANENT DISS</v>
          </cell>
          <cell r="H3357">
            <v>8</v>
          </cell>
          <cell r="I3357" t="str">
            <v>LAKSHMNE GOWDA K M</v>
          </cell>
          <cell r="J3357" t="str">
            <v>S/O MUDALAGIRI GOWDA,CHANNAPATNA</v>
          </cell>
          <cell r="K3357" t="str">
            <v>BOMMANAYAKANA HALLI BHKL</v>
          </cell>
          <cell r="L3357">
            <v>1</v>
          </cell>
        </row>
        <row r="3358">
          <cell r="E3358" t="str">
            <v>GCTP869</v>
          </cell>
          <cell r="F3358" t="str">
            <v>LT7(A) - Temporary Supply (28 days &amp; above renewal)</v>
          </cell>
          <cell r="G3358" t="str">
            <v>PERMANENT DISS</v>
          </cell>
          <cell r="H3358">
            <v>8</v>
          </cell>
          <cell r="I3358" t="str">
            <v>K S RAVI</v>
          </cell>
          <cell r="J3358" t="str">
            <v>S/O SUBBEGOWDA,DYAVAMMA BADAVANE  HASSAN</v>
          </cell>
          <cell r="K3358" t="str">
            <v>BOMMANAYAKANA HALLI BHKL</v>
          </cell>
          <cell r="L3358">
            <v>1</v>
          </cell>
        </row>
        <row r="3359">
          <cell r="E3359" t="str">
            <v>GCTP866</v>
          </cell>
          <cell r="F3359" t="str">
            <v>LT7(A) - Temporary Supply (28 days &amp; above renewal)</v>
          </cell>
          <cell r="G3359" t="str">
            <v>PERMANENT DISS</v>
          </cell>
          <cell r="H3359">
            <v>8</v>
          </cell>
          <cell r="I3359" t="str">
            <v>NAGAMMA</v>
          </cell>
          <cell r="J3359" t="str">
            <v>W/O C . NAGARAJU,HULLENAHALLY HASSAN</v>
          </cell>
          <cell r="K3359" t="str">
            <v>CHANNAPATTANA</v>
          </cell>
          <cell r="L3359">
            <v>1</v>
          </cell>
        </row>
        <row r="3360">
          <cell r="E3360" t="str">
            <v>GCTP863</v>
          </cell>
          <cell r="F3360" t="str">
            <v>LT7(A) - Temporary Supply (28 days &amp; above renewal)</v>
          </cell>
          <cell r="G3360" t="str">
            <v>PERMANENT DISS</v>
          </cell>
          <cell r="H3360">
            <v>8</v>
          </cell>
          <cell r="I3360" t="str">
            <v>S N, SUJATHA</v>
          </cell>
          <cell r="J3360" t="str">
            <v>W/O PRASANNAKUMARA,CHANNAPATNA HASSAN</v>
          </cell>
          <cell r="K3360" t="str">
            <v>BOMMANAYAKANA HALLI BHKL</v>
          </cell>
          <cell r="L3360">
            <v>1</v>
          </cell>
        </row>
        <row r="3361">
          <cell r="E3361" t="str">
            <v>GCTP867</v>
          </cell>
          <cell r="F3361" t="str">
            <v>LT7(A) - Temporary Supply (28 days &amp; above renewal)</v>
          </cell>
          <cell r="G3361" t="str">
            <v>PERMANENT DISS</v>
          </cell>
          <cell r="H3361">
            <v>8</v>
          </cell>
          <cell r="I3361" t="str">
            <v>K T SUVARNA</v>
          </cell>
          <cell r="J3361" t="str">
            <v>S/O BALARAMU,CHANNAPATNA HASSAN</v>
          </cell>
          <cell r="K3361" t="str">
            <v>CHANNAPATTANA</v>
          </cell>
          <cell r="L3361">
            <v>1</v>
          </cell>
        </row>
        <row r="3362">
          <cell r="E3362" t="str">
            <v>GCTP880</v>
          </cell>
          <cell r="F3362" t="str">
            <v>LT7(A) - Temporary Supply (28 days &amp; above renewal)</v>
          </cell>
          <cell r="G3362" t="str">
            <v>PERMANENT DISS</v>
          </cell>
          <cell r="H3362">
            <v>8</v>
          </cell>
          <cell r="I3362" t="str">
            <v>H K JAVAREGOWDA</v>
          </cell>
          <cell r="J3362" t="str">
            <v>SRI RANGA ADYASHARU,K I A D B</v>
          </cell>
          <cell r="K3362" t="str">
            <v>CHANNAPATTANA</v>
          </cell>
          <cell r="L3362">
            <v>1</v>
          </cell>
        </row>
        <row r="3363">
          <cell r="E3363" t="str">
            <v>DMTP42</v>
          </cell>
          <cell r="F3363" t="str">
            <v>LT7(A) - Temporary Supply (28 days &amp; above renewal)</v>
          </cell>
          <cell r="G3363" t="str">
            <v>PERMANENT DISS</v>
          </cell>
          <cell r="H3363">
            <v>8</v>
          </cell>
          <cell r="I3363" t="str">
            <v>LAKSHMAMMA</v>
          </cell>
          <cell r="J3363" t="str">
            <v>W/O SHIVEGOWDA,DODDAMANDIGANAHALLY</v>
          </cell>
          <cell r="K3363" t="str">
            <v>DODDAMANDIGANAHALLI L</v>
          </cell>
          <cell r="L3363">
            <v>1</v>
          </cell>
        </row>
        <row r="3364">
          <cell r="E3364" t="str">
            <v>KKGTP51</v>
          </cell>
          <cell r="F3364" t="str">
            <v>LT7(A) - Temporary Supply (28 days &amp; above renewal)</v>
          </cell>
          <cell r="G3364" t="str">
            <v>PERMANENT DISS</v>
          </cell>
          <cell r="H3364">
            <v>8</v>
          </cell>
          <cell r="I3364" t="str">
            <v>VENKATESH</v>
          </cell>
          <cell r="J3364" t="str">
            <v>S/O HANUMANTHE GOWDA,BITTAGOWDANAHALLY</v>
          </cell>
          <cell r="K3364" t="str">
            <v>KOKKANNA GHATTA</v>
          </cell>
          <cell r="L3364">
            <v>1</v>
          </cell>
        </row>
        <row r="3365">
          <cell r="E3365" t="str">
            <v>HVTP41</v>
          </cell>
          <cell r="F3365" t="str">
            <v>LT7(A) - Temporary Supply (28 days &amp; above renewal)</v>
          </cell>
          <cell r="G3365" t="str">
            <v>PERMANENT DISS</v>
          </cell>
          <cell r="H3365">
            <v>8</v>
          </cell>
          <cell r="I3365" t="str">
            <v>MUDDU KIRSHNA</v>
          </cell>
          <cell r="J3365" t="str">
            <v>S/O SANNAPPA,CHIKKAMANDIGANAHALLY</v>
          </cell>
          <cell r="K3365" t="str">
            <v>NINGEGOWDANA KOPALU L</v>
          </cell>
          <cell r="L3365">
            <v>1</v>
          </cell>
        </row>
        <row r="3366">
          <cell r="E3366" t="str">
            <v>DMTP43</v>
          </cell>
          <cell r="F3366" t="str">
            <v>LT7(A) - Temporary Supply (28 days &amp; above renewal)</v>
          </cell>
          <cell r="G3366" t="str">
            <v>PERMANENT DISS</v>
          </cell>
          <cell r="H3366">
            <v>8</v>
          </cell>
          <cell r="I3366" t="str">
            <v>BHARATH RAJ</v>
          </cell>
          <cell r="J3366" t="str">
            <v>S/O  JANRDHANA,DERAYAPATTANA</v>
          </cell>
          <cell r="K3366" t="str">
            <v>DODDAMALENAHALLI</v>
          </cell>
          <cell r="L3366">
            <v>1</v>
          </cell>
        </row>
        <row r="3367">
          <cell r="E3367" t="str">
            <v>KNTP59</v>
          </cell>
          <cell r="F3367" t="str">
            <v>LT7(A) - Temporary Supply (28 days &amp; above renewal)</v>
          </cell>
          <cell r="G3367" t="str">
            <v>PERMANENT DISS</v>
          </cell>
          <cell r="H3367">
            <v>8</v>
          </cell>
          <cell r="I3367" t="str">
            <v>LEEMBER TREATMENT</v>
          </cell>
          <cell r="J3367" t="str">
            <v>AND PROCCSSING  INDUSTRY,MOSALE THIMMANNAHALLI</v>
          </cell>
          <cell r="K3367" t="str">
            <v>THIMMANAHALLI UTL</v>
          </cell>
          <cell r="L3367">
            <v>3</v>
          </cell>
        </row>
        <row r="3368">
          <cell r="E3368" t="str">
            <v>GCTP858</v>
          </cell>
          <cell r="F3368" t="str">
            <v>LT7(A) - Temporary Supply (28 days &amp; above renewal)</v>
          </cell>
          <cell r="G3368" t="str">
            <v>PERMANENT DISS</v>
          </cell>
          <cell r="H3368">
            <v>8</v>
          </cell>
          <cell r="I3368" t="str">
            <v>SURESHKUMAR H M</v>
          </cell>
          <cell r="J3368" t="str">
            <v>S/O MALLEGOWDHA,CHANNAPATNA</v>
          </cell>
          <cell r="K3368" t="str">
            <v>M HOSA KOPPALU BHKL</v>
          </cell>
          <cell r="L3368">
            <v>2</v>
          </cell>
        </row>
        <row r="3369">
          <cell r="E3369" t="str">
            <v>GLTP54</v>
          </cell>
          <cell r="F3369" t="str">
            <v>LT7(A) - Temporary Supply (28 days &amp; above renewal)</v>
          </cell>
          <cell r="G3369" t="str">
            <v>PERMANENT DISS</v>
          </cell>
          <cell r="H3369">
            <v>8</v>
          </cell>
          <cell r="I3369" t="str">
            <v>KENCHEGOWDA</v>
          </cell>
          <cell r="J3369" t="str">
            <v>S/O VENKATE GOWDA,BASAVEWARANAGARA</v>
          </cell>
          <cell r="K3369" t="str">
            <v>HOOVINA HALLI KAVALU HKL</v>
          </cell>
          <cell r="L3369">
            <v>2</v>
          </cell>
        </row>
        <row r="3370">
          <cell r="E3370" t="str">
            <v>KNTP60</v>
          </cell>
          <cell r="F3370" t="str">
            <v>LT7(A) - Temporary Supply (28 days &amp; above renewal)</v>
          </cell>
          <cell r="G3370" t="str">
            <v>PERMANENT DISS</v>
          </cell>
          <cell r="H3370">
            <v>8</v>
          </cell>
          <cell r="I3370" t="str">
            <v>JAYARAMEGOWDA</v>
          </cell>
          <cell r="J3370" t="str">
            <v>S/O MANJEGOWDA,ANACHIHALLY</v>
          </cell>
          <cell r="K3370" t="str">
            <v>ECHALA HALLI KANDALI</v>
          </cell>
          <cell r="L3370">
            <v>1</v>
          </cell>
        </row>
        <row r="3371">
          <cell r="E3371" t="str">
            <v>GLTP60</v>
          </cell>
          <cell r="F3371" t="str">
            <v>LT7(A) - Temporary Supply (28 days &amp; above renewal)</v>
          </cell>
          <cell r="G3371" t="str">
            <v>PERMANENT DISS</v>
          </cell>
          <cell r="H3371">
            <v>8</v>
          </cell>
          <cell r="I3371" t="str">
            <v>R KUMAR</v>
          </cell>
          <cell r="J3371" t="str">
            <v>S/O D T RAJAPPA,HANDINAKERE</v>
          </cell>
          <cell r="K3371" t="str">
            <v>HT GROUP</v>
          </cell>
          <cell r="L3371">
            <v>1</v>
          </cell>
        </row>
        <row r="3372">
          <cell r="E3372" t="str">
            <v>HNTP40</v>
          </cell>
          <cell r="F3372" t="str">
            <v>LT7(A) - Temporary Supply (28 days &amp; above renewal)</v>
          </cell>
          <cell r="G3372" t="str">
            <v>PERMANENT DISS</v>
          </cell>
          <cell r="H3372">
            <v>8</v>
          </cell>
          <cell r="I3372" t="str">
            <v>NARAYANA GOWDA</v>
          </cell>
          <cell r="J3372" t="str">
            <v>S/O LEAT MELEGOWDA,HANUMANTHAPURA</v>
          </cell>
          <cell r="K3372" t="str">
            <v>KOKKANNA GHATTA</v>
          </cell>
          <cell r="L3372">
            <v>1</v>
          </cell>
        </row>
        <row r="3373">
          <cell r="E3373" t="str">
            <v>GCTP876</v>
          </cell>
          <cell r="F3373" t="str">
            <v>LT7(A) - Temporary Supply (28 days &amp; above renewal)</v>
          </cell>
          <cell r="G3373" t="str">
            <v>PERMANENT DISS</v>
          </cell>
          <cell r="H3373">
            <v>8</v>
          </cell>
          <cell r="I3373" t="str">
            <v>DHARMIKA  TRUST</v>
          </cell>
          <cell r="J3373" t="str">
            <v>BHAVARALAL RATUDU S/O LALURAM,CHANNAPATNA</v>
          </cell>
          <cell r="K3373" t="str">
            <v>CHANNAPATTANA</v>
          </cell>
          <cell r="L3373">
            <v>1</v>
          </cell>
        </row>
        <row r="3374">
          <cell r="E3374" t="str">
            <v>GCTP888</v>
          </cell>
          <cell r="F3374" t="str">
            <v>LT7(A) - Temporary Supply (28 days &amp; above renewal)</v>
          </cell>
          <cell r="G3374" t="str">
            <v>PERMANENT DISS</v>
          </cell>
          <cell r="H3374">
            <v>8</v>
          </cell>
          <cell r="I3374" t="str">
            <v>NETHAVATHI</v>
          </cell>
          <cell r="J3374" t="str">
            <v>W/O HARISH,K VASAKOPPALU</v>
          </cell>
          <cell r="K3374" t="str">
            <v>K HOSA KOPPALU BHKL</v>
          </cell>
          <cell r="L3374">
            <v>1</v>
          </cell>
        </row>
        <row r="3375">
          <cell r="E3375" t="str">
            <v>GCTP886</v>
          </cell>
          <cell r="F3375" t="str">
            <v>LT7(A) - Temporary Supply (28 days &amp; above renewal)</v>
          </cell>
          <cell r="G3375" t="str">
            <v>PERMANENT DISS</v>
          </cell>
          <cell r="H3375">
            <v>8</v>
          </cell>
          <cell r="I3375" t="str">
            <v>LALITHA</v>
          </cell>
          <cell r="J3375" t="str">
            <v>W/O HANUMEGOWDA,SRI RAMANAGAR</v>
          </cell>
          <cell r="K3375" t="str">
            <v>PLL NAGARA PLL</v>
          </cell>
          <cell r="L3375">
            <v>1</v>
          </cell>
        </row>
        <row r="3376">
          <cell r="E3376" t="str">
            <v>GCTP896</v>
          </cell>
          <cell r="F3376" t="str">
            <v>LT7(A) - Temporary Supply (28 days &amp; above renewal)</v>
          </cell>
          <cell r="G3376" t="str">
            <v>PERMANENT DISS</v>
          </cell>
          <cell r="H3376">
            <v>8</v>
          </cell>
          <cell r="I3376" t="str">
            <v>SHOBHA</v>
          </cell>
          <cell r="J3376" t="str">
            <v>W/O MALLESHGOWDA,K HOSAKOPPALU</v>
          </cell>
          <cell r="K3376" t="str">
            <v>M HOSA KOPPALU BHKL</v>
          </cell>
          <cell r="L3376">
            <v>1</v>
          </cell>
        </row>
        <row r="3377">
          <cell r="E3377" t="str">
            <v>GCTP891</v>
          </cell>
          <cell r="F3377" t="str">
            <v>LT7(A) - Temporary Supply (28 days &amp; above renewal)</v>
          </cell>
          <cell r="G3377" t="str">
            <v>PERMANENT DISS</v>
          </cell>
          <cell r="H3377">
            <v>8</v>
          </cell>
          <cell r="I3377" t="str">
            <v>KLENE PAKS LTD</v>
          </cell>
          <cell r="J3377" t="str">
            <v>NO #I-C/P GROWTHCENTRE INDUTRIAL  AREA HASSAN,K I A D B</v>
          </cell>
          <cell r="K3377" t="str">
            <v>DODDABASAVANAHALLI DAL</v>
          </cell>
          <cell r="L3377">
            <v>3</v>
          </cell>
        </row>
        <row r="3378">
          <cell r="E3378" t="str">
            <v>GCTP892</v>
          </cell>
          <cell r="F3378" t="str">
            <v>LT7(A) - Temporary Supply (28 days &amp; above renewal)</v>
          </cell>
          <cell r="G3378" t="str">
            <v>PERMANENT DISS</v>
          </cell>
          <cell r="H3378">
            <v>8</v>
          </cell>
          <cell r="I3378" t="str">
            <v>GIDDAMMA</v>
          </cell>
          <cell r="J3378" t="str">
            <v>W/O DASEGOWDA,BITTEGOWDA</v>
          </cell>
          <cell r="K3378" t="str">
            <v>BITTAGOWDANAHALLY</v>
          </cell>
          <cell r="L3378">
            <v>1</v>
          </cell>
        </row>
        <row r="3379">
          <cell r="E3379" t="str">
            <v>GLTP61</v>
          </cell>
          <cell r="F3379" t="str">
            <v>LT7(A) - Temporary Supply (28 days &amp; above renewal)</v>
          </cell>
          <cell r="G3379" t="str">
            <v>PERMANENT DISS</v>
          </cell>
          <cell r="H3379">
            <v>8</v>
          </cell>
          <cell r="I3379" t="str">
            <v>BR MANJUNATH</v>
          </cell>
          <cell r="J3379" t="str">
            <v>S/O RAMANNA H B,GUDDENAHALLY</v>
          </cell>
          <cell r="K3379" t="str">
            <v>MANICHANA HALLI MNL</v>
          </cell>
          <cell r="L3379">
            <v>1</v>
          </cell>
        </row>
        <row r="3380">
          <cell r="E3380" t="str">
            <v>GCTP895</v>
          </cell>
          <cell r="F3380" t="str">
            <v>LT7(A) - Temporary Supply (28 days &amp; above renewal)</v>
          </cell>
          <cell r="G3380" t="str">
            <v>PERMANENT DISS</v>
          </cell>
          <cell r="H3380">
            <v>8</v>
          </cell>
          <cell r="I3380" t="str">
            <v>B B JAGADISH</v>
          </cell>
          <cell r="J3380" t="str">
            <v>S/O BORALINGEGOWDA,CHANNAPATNA</v>
          </cell>
          <cell r="K3380" t="str">
            <v>CHANNAPATTANA</v>
          </cell>
          <cell r="L3380">
            <v>1</v>
          </cell>
        </row>
        <row r="3381">
          <cell r="E3381" t="str">
            <v>DMTP44</v>
          </cell>
          <cell r="F3381" t="str">
            <v>LT7(A) - Temporary Supply (28 days &amp; above renewal)</v>
          </cell>
          <cell r="G3381" t="str">
            <v>PERMANENT DISS</v>
          </cell>
          <cell r="H3381">
            <v>8</v>
          </cell>
          <cell r="I3381" t="str">
            <v>NAGARAJU</v>
          </cell>
          <cell r="J3381" t="str">
            <v>S/O LATE  ANAND RAO,DERAYAPATTANA</v>
          </cell>
          <cell r="K3381" t="str">
            <v>DODDAMANDIGANAHALLI L</v>
          </cell>
          <cell r="L3381">
            <v>1</v>
          </cell>
        </row>
        <row r="3382">
          <cell r="E3382" t="str">
            <v>KNTP61</v>
          </cell>
          <cell r="F3382" t="str">
            <v>LT7(A) - Temporary Supply (28 days &amp; above renewal)</v>
          </cell>
          <cell r="G3382" t="str">
            <v>PERMANENT DISS</v>
          </cell>
          <cell r="H3382">
            <v>8</v>
          </cell>
          <cell r="I3382" t="str">
            <v>SHESHIKALA</v>
          </cell>
          <cell r="J3382" t="str">
            <v>W/O C V PUTTASWAMI,ANACHIHALLY</v>
          </cell>
          <cell r="K3382" t="str">
            <v>ECHALA HALLI KANDALI</v>
          </cell>
          <cell r="L3382">
            <v>1</v>
          </cell>
        </row>
        <row r="3383">
          <cell r="E3383" t="str">
            <v>GLTP63</v>
          </cell>
          <cell r="F3383" t="str">
            <v>LT7(A) - Temporary Supply (28 days &amp; above renewal)</v>
          </cell>
          <cell r="G3383" t="str">
            <v>PERMANENT DISS</v>
          </cell>
          <cell r="H3383">
            <v>8</v>
          </cell>
          <cell r="I3383" t="str">
            <v>N G NALINAKSHI</v>
          </cell>
          <cell r="J3383" t="str">
            <v>W/O SRINIVAS,HANDINAKERE</v>
          </cell>
          <cell r="K3383" t="str">
            <v>HOOVINA HALLI KAVALU HKL</v>
          </cell>
          <cell r="L3383">
            <v>1</v>
          </cell>
        </row>
        <row r="3384">
          <cell r="E3384" t="str">
            <v>GRTP54</v>
          </cell>
          <cell r="F3384" t="str">
            <v>LT7(A) - Temporary Supply (28 days &amp; above renewal)</v>
          </cell>
          <cell r="G3384" t="str">
            <v>PERMANENT DISS</v>
          </cell>
          <cell r="H3384">
            <v>8</v>
          </cell>
          <cell r="I3384" t="str">
            <v>M R VENKATESH</v>
          </cell>
          <cell r="J3384" t="str">
            <v>S/O M.Y.RAJU,MAIN ROAD GORUR</v>
          </cell>
          <cell r="K3384" t="str">
            <v>GORUR</v>
          </cell>
          <cell r="L3384">
            <v>1</v>
          </cell>
        </row>
        <row r="3385">
          <cell r="E3385" t="str">
            <v>GCTP897</v>
          </cell>
          <cell r="F3385" t="str">
            <v>LT7(A) - Temporary Supply (28 days &amp; above renewal)</v>
          </cell>
          <cell r="G3385" t="str">
            <v>PERMANENT DISS</v>
          </cell>
          <cell r="H3385">
            <v>8</v>
          </cell>
          <cell r="I3385" t="str">
            <v>KUMAR</v>
          </cell>
          <cell r="J3385" t="str">
            <v>S/O KALLAYA,SR IRAMANAGARA</v>
          </cell>
          <cell r="K3385" t="str">
            <v>PLL NAGARA PLL</v>
          </cell>
          <cell r="L3385">
            <v>1</v>
          </cell>
        </row>
        <row r="3386">
          <cell r="E3386" t="str">
            <v>GCTP898</v>
          </cell>
          <cell r="F3386" t="str">
            <v>LT7(A) - Temporary Supply (28 days &amp; above renewal)</v>
          </cell>
          <cell r="G3386" t="str">
            <v>PERMANENT DISS</v>
          </cell>
          <cell r="H3386">
            <v>8</v>
          </cell>
          <cell r="I3386" t="str">
            <v>B K  MOHAN KUMAR</v>
          </cell>
          <cell r="J3386" t="str">
            <v>S/O H B  KUMAR,CHANNAPATNA</v>
          </cell>
          <cell r="K3386" t="str">
            <v>CHANNAPATTANA</v>
          </cell>
          <cell r="L3386">
            <v>1</v>
          </cell>
        </row>
        <row r="3387">
          <cell r="E3387" t="str">
            <v>KKGTP53</v>
          </cell>
          <cell r="F3387" t="str">
            <v>LT7(A) - Temporary Supply (28 days &amp; above renewal)</v>
          </cell>
          <cell r="G3387" t="str">
            <v>PERMANENT DISS</v>
          </cell>
          <cell r="H3387">
            <v>8</v>
          </cell>
          <cell r="I3387" t="str">
            <v>MANJE GOWDA</v>
          </cell>
          <cell r="J3387" t="str">
            <v>S/O KALE GOWDA,BIDARAKERE</v>
          </cell>
          <cell r="K3387" t="str">
            <v>BIDRE KERE</v>
          </cell>
          <cell r="L3387">
            <v>1</v>
          </cell>
        </row>
        <row r="3388">
          <cell r="E3388" t="str">
            <v>GCTP900</v>
          </cell>
          <cell r="F3388" t="str">
            <v>LT7(A) - Temporary Supply (28 days &amp; above renewal)</v>
          </cell>
          <cell r="G3388" t="str">
            <v>PERMANENT DISS</v>
          </cell>
          <cell r="H3388">
            <v>8</v>
          </cell>
          <cell r="I3388" t="str">
            <v>GIRISH</v>
          </cell>
          <cell r="J3388" t="str">
            <v>S/O MANJEGOWDA,K HOSAKOPPALU</v>
          </cell>
          <cell r="K3388" t="str">
            <v>K HOSA KOPPALU BHKL</v>
          </cell>
          <cell r="L3388">
            <v>1</v>
          </cell>
        </row>
        <row r="3389">
          <cell r="E3389" t="str">
            <v>GCTP899</v>
          </cell>
          <cell r="F3389" t="str">
            <v>LT7(A) - Temporary Supply (28 days &amp; above renewal)</v>
          </cell>
          <cell r="G3389" t="str">
            <v>PERMANENT DISS</v>
          </cell>
          <cell r="H3389">
            <v>8</v>
          </cell>
          <cell r="I3389" t="str">
            <v>C K  JYOTHI</v>
          </cell>
          <cell r="J3389" t="str">
            <v>D/O C P KALEGOWDA,CHANNAPATNA</v>
          </cell>
          <cell r="K3389" t="str">
            <v>CHANNAPATTANA</v>
          </cell>
          <cell r="L3389">
            <v>1</v>
          </cell>
        </row>
        <row r="3390">
          <cell r="E3390" t="str">
            <v>KKGTP52</v>
          </cell>
          <cell r="F3390" t="str">
            <v>LT7(A) - Temporary Supply (28 days &amp; above renewal)</v>
          </cell>
          <cell r="G3390" t="str">
            <v>PERMANENT DISS</v>
          </cell>
          <cell r="H3390">
            <v>8</v>
          </cell>
          <cell r="I3390" t="str">
            <v>GIDDAMMA</v>
          </cell>
          <cell r="J3390" t="str">
            <v>W/O MUDALIGOWDA,THATTEKERE</v>
          </cell>
          <cell r="K3390" t="str">
            <v>KOKKANNA GHATTA</v>
          </cell>
          <cell r="L3390">
            <v>1</v>
          </cell>
        </row>
        <row r="3391">
          <cell r="E3391" t="str">
            <v>GLTP64</v>
          </cell>
          <cell r="F3391" t="str">
            <v>LT7(A) - Temporary Supply (28 days &amp; above renewal)</v>
          </cell>
          <cell r="G3391" t="str">
            <v>PERMANENT DISS</v>
          </cell>
          <cell r="H3391">
            <v>8</v>
          </cell>
          <cell r="I3391" t="str">
            <v>JAYESH</v>
          </cell>
          <cell r="J3391" t="str">
            <v>S/O KULLAIAH,BASAVESHWARANAGARA</v>
          </cell>
          <cell r="K3391" t="str">
            <v>HOOVINA HALLI KAVALU HKL</v>
          </cell>
          <cell r="L3391">
            <v>1</v>
          </cell>
        </row>
        <row r="3392">
          <cell r="E3392" t="str">
            <v>MHTP46</v>
          </cell>
          <cell r="F3392" t="str">
            <v>LT7(A) - Temporary Supply (28 days &amp; above renewal)</v>
          </cell>
          <cell r="G3392" t="str">
            <v>PERMANENT DISS</v>
          </cell>
          <cell r="H3392">
            <v>8</v>
          </cell>
          <cell r="I3392" t="str">
            <v>PUTTANAJAMMA</v>
          </cell>
          <cell r="J3392" t="str">
            <v>W/O NAGARAJEGOWDA,M H HALLY</v>
          </cell>
          <cell r="K3392" t="str">
            <v>MOSALE HOSA HALLI MHL</v>
          </cell>
          <cell r="L3392">
            <v>1</v>
          </cell>
        </row>
        <row r="3393">
          <cell r="E3393" t="str">
            <v>GCTP904</v>
          </cell>
          <cell r="F3393" t="str">
            <v>LT7(A) - Temporary Supply (28 days &amp; above renewal)</v>
          </cell>
          <cell r="G3393" t="str">
            <v>PERMANENT DISS</v>
          </cell>
          <cell r="H3393">
            <v>8</v>
          </cell>
          <cell r="I3393" t="str">
            <v>KIRSHNVENI</v>
          </cell>
          <cell r="J3393" t="str">
            <v>W/O MALLAYYA,M HOSAKOPPALU</v>
          </cell>
          <cell r="K3393" t="str">
            <v>M HOSA KOPPALU BHKL</v>
          </cell>
          <cell r="L3393">
            <v>1</v>
          </cell>
        </row>
        <row r="3394">
          <cell r="E3394" t="str">
            <v>GCTP903</v>
          </cell>
          <cell r="F3394" t="str">
            <v>LT7(A) - Temporary Supply (28 days &amp; above renewal)</v>
          </cell>
          <cell r="G3394" t="str">
            <v>PERMANENT DISS</v>
          </cell>
          <cell r="H3394">
            <v>8</v>
          </cell>
          <cell r="I3394" t="str">
            <v>MUKKESH KUMAR</v>
          </cell>
          <cell r="J3394" t="str">
            <v>S/O CHANDRAKANTH,MARIYAPPA BADAVANE</v>
          </cell>
          <cell r="K3394" t="str">
            <v>HULI HALLI</v>
          </cell>
          <cell r="L3394">
            <v>1</v>
          </cell>
        </row>
        <row r="3395">
          <cell r="E3395" t="str">
            <v>GCTP907</v>
          </cell>
          <cell r="F3395" t="str">
            <v>LT7(A) - Temporary Supply (28 days &amp; above renewal)</v>
          </cell>
          <cell r="G3395" t="str">
            <v>PERMANENT DISS</v>
          </cell>
          <cell r="H3395">
            <v>8</v>
          </cell>
          <cell r="I3395" t="str">
            <v>JAYAMMA</v>
          </cell>
          <cell r="J3395" t="str">
            <v>W/O HC SHIVARAJ,BANASHNKARI LEYOUT</v>
          </cell>
          <cell r="K3395" t="str">
            <v>KIADB</v>
          </cell>
          <cell r="L3395">
            <v>1</v>
          </cell>
        </row>
        <row r="3396">
          <cell r="E3396" t="str">
            <v>GCTP910</v>
          </cell>
          <cell r="F3396" t="str">
            <v>LT7(A) - Temporary Supply (28 days &amp; above renewal)</v>
          </cell>
          <cell r="G3396" t="str">
            <v>PERMANENT DISS</v>
          </cell>
          <cell r="H3396">
            <v>8</v>
          </cell>
          <cell r="I3396" t="str">
            <v>B M NAVEEN</v>
          </cell>
          <cell r="J3396" t="str">
            <v>S/OMOGANNAGOWDA,DEVAMMABADAVANE</v>
          </cell>
          <cell r="K3396" t="str">
            <v>CHANNAPATTANA</v>
          </cell>
          <cell r="L3396">
            <v>1</v>
          </cell>
        </row>
        <row r="3397">
          <cell r="E3397" t="str">
            <v>GCTP911</v>
          </cell>
          <cell r="F3397" t="str">
            <v>LT7(A) - Temporary Supply (28 days &amp; above renewal)</v>
          </cell>
          <cell r="G3397" t="str">
            <v>PERMANENT DISS</v>
          </cell>
          <cell r="H3397">
            <v>8</v>
          </cell>
          <cell r="I3397" t="str">
            <v>C S KAVITHA</v>
          </cell>
          <cell r="J3397" t="str">
            <v>W/O SHATHISH,CHANNAPATNA</v>
          </cell>
          <cell r="K3397" t="str">
            <v>CHANNAPATTANA</v>
          </cell>
          <cell r="L3397">
            <v>1</v>
          </cell>
        </row>
        <row r="3398">
          <cell r="E3398" t="str">
            <v>GLTP68</v>
          </cell>
          <cell r="F3398" t="str">
            <v>LT7(A) - Temporary Supply (28 days &amp; above renewal)</v>
          </cell>
          <cell r="G3398" t="str">
            <v>PERMANENT DISS</v>
          </cell>
          <cell r="H3398">
            <v>8</v>
          </cell>
          <cell r="I3398" t="str">
            <v>R KUMAR</v>
          </cell>
          <cell r="J3398" t="str">
            <v>S/O D T RAJAPPA,BASAVESHWERA NAGARA</v>
          </cell>
          <cell r="K3398" t="str">
            <v>HT GROUP</v>
          </cell>
          <cell r="L3398">
            <v>1</v>
          </cell>
        </row>
        <row r="3399">
          <cell r="E3399" t="str">
            <v>GCTP923</v>
          </cell>
          <cell r="F3399" t="str">
            <v>LT7(A) - Temporary Supply (28 days &amp; above renewal)</v>
          </cell>
          <cell r="G3399" t="str">
            <v>PERMANENT DISS</v>
          </cell>
          <cell r="H3399">
            <v>8</v>
          </cell>
          <cell r="I3399" t="str">
            <v>VASANTHKUMAR</v>
          </cell>
          <cell r="J3399" t="str">
            <v>S/O MANJEGOWDA,BOMMANAYAKANAHALLY</v>
          </cell>
          <cell r="K3399" t="str">
            <v>M HOSA KOPPALU BHKL</v>
          </cell>
          <cell r="L3399">
            <v>1</v>
          </cell>
        </row>
        <row r="3400">
          <cell r="E3400" t="str">
            <v>GCTP921</v>
          </cell>
          <cell r="F3400" t="str">
            <v>LT7(A) - Temporary Supply (28 days &amp; above renewal)</v>
          </cell>
          <cell r="G3400" t="str">
            <v>PERMANENT DISS</v>
          </cell>
          <cell r="H3400">
            <v>8</v>
          </cell>
          <cell r="I3400" t="str">
            <v>J N PANKAJA</v>
          </cell>
          <cell r="J3400" t="str">
            <v>W/O LATE H T KIRSHNEGOWDA,SANKALAPURA</v>
          </cell>
          <cell r="K3400" t="str">
            <v>CHANNAPATTANA</v>
          </cell>
          <cell r="L3400">
            <v>1</v>
          </cell>
        </row>
        <row r="3401">
          <cell r="E3401" t="str">
            <v>DMTP45</v>
          </cell>
          <cell r="F3401" t="str">
            <v>LT7(A) - Temporary Supply (28 days &amp; above renewal)</v>
          </cell>
          <cell r="G3401" t="str">
            <v>PERMANENT DISS</v>
          </cell>
          <cell r="H3401">
            <v>8</v>
          </cell>
          <cell r="I3401" t="str">
            <v>C A LEENA</v>
          </cell>
          <cell r="J3401" t="str">
            <v>W/O CHARLS,DM HALLY</v>
          </cell>
          <cell r="K3401" t="str">
            <v>DODDAMANDIGANAHALLI L</v>
          </cell>
          <cell r="L3401">
            <v>1</v>
          </cell>
        </row>
        <row r="3402">
          <cell r="E3402" t="str">
            <v>GCTP914</v>
          </cell>
          <cell r="F3402" t="str">
            <v>LT7(A) - Temporary Supply (28 days &amp; above renewal)</v>
          </cell>
          <cell r="G3402" t="str">
            <v>PERMANENT DISS</v>
          </cell>
          <cell r="H3402">
            <v>8</v>
          </cell>
          <cell r="I3402" t="str">
            <v>K NIRMALA</v>
          </cell>
          <cell r="J3402" t="str">
            <v>W/O RAVIKUMAR,CHANNAPTNA</v>
          </cell>
          <cell r="K3402" t="str">
            <v>CHANNAPATTANA</v>
          </cell>
          <cell r="L3402">
            <v>1</v>
          </cell>
        </row>
        <row r="3403">
          <cell r="E3403" t="str">
            <v>GCTP915</v>
          </cell>
          <cell r="F3403" t="str">
            <v>LT7(A) - Temporary Supply (28 days &amp; above renewal)</v>
          </cell>
          <cell r="G3403" t="str">
            <v>PERMANENT DISS</v>
          </cell>
          <cell r="H3403">
            <v>8</v>
          </cell>
          <cell r="I3403" t="str">
            <v>K S GIRISH</v>
          </cell>
          <cell r="J3403" t="str">
            <v>S/O SHAMAIAH,KIADB INDUSTRIAL HN PURA ROAD HASSAN</v>
          </cell>
          <cell r="K3403" t="str">
            <v>KIADB</v>
          </cell>
          <cell r="L3403">
            <v>3</v>
          </cell>
        </row>
        <row r="3404">
          <cell r="E3404" t="str">
            <v>GCTP920</v>
          </cell>
          <cell r="F3404" t="str">
            <v>LT7(A) - Temporary Supply (28 days &amp; above renewal)</v>
          </cell>
          <cell r="G3404" t="str">
            <v>PERMANENT DISS</v>
          </cell>
          <cell r="H3404">
            <v>8</v>
          </cell>
          <cell r="I3404" t="str">
            <v>KESHAVMURTHY M Y</v>
          </cell>
          <cell r="J3404" t="str">
            <v>S/O MANJEGOWDA,CHANNAPATNA</v>
          </cell>
          <cell r="K3404" t="str">
            <v>DEVAMMA LAYOUT, CHANNAPATAN</v>
          </cell>
          <cell r="L3404">
            <v>1</v>
          </cell>
        </row>
        <row r="3405">
          <cell r="E3405" t="str">
            <v>GLTP70</v>
          </cell>
          <cell r="F3405" t="str">
            <v>LT7(A) - Temporary Supply (28 days &amp; above renewal)</v>
          </cell>
          <cell r="G3405" t="str">
            <v>PERMANENT DISS</v>
          </cell>
          <cell r="H3405">
            <v>8</v>
          </cell>
          <cell r="I3405" t="str">
            <v>A N DEVARAJ</v>
          </cell>
          <cell r="J3405" t="str">
            <v>S/O NARAYANASHETTY,ASHOK NAGARA</v>
          </cell>
          <cell r="K3405" t="str">
            <v>ASHOKNAGARA ,HASSAN</v>
          </cell>
          <cell r="L3405">
            <v>1</v>
          </cell>
        </row>
        <row r="3406">
          <cell r="E3406" t="str">
            <v>KKGTP56</v>
          </cell>
          <cell r="F3406" t="str">
            <v>LT7(A) - Temporary Supply (28 days &amp; above renewal)</v>
          </cell>
          <cell r="G3406" t="str">
            <v>PERMANENT DISS</v>
          </cell>
          <cell r="H3406">
            <v>8</v>
          </cell>
          <cell r="I3406" t="str">
            <v>B V JAYARAM</v>
          </cell>
          <cell r="J3406" t="str">
            <v>S/O LATE VENKATEGOWDA,SANKALAPURA  HANUMANTHA</v>
          </cell>
          <cell r="K3406" t="str">
            <v>DEVEGOWDANAGARA</v>
          </cell>
          <cell r="L3406">
            <v>1</v>
          </cell>
        </row>
        <row r="3407">
          <cell r="E3407" t="str">
            <v>KNTP63</v>
          </cell>
          <cell r="F3407" t="str">
            <v>LT7(A) - Temporary Supply (28 days &amp; above renewal)</v>
          </cell>
          <cell r="G3407" t="str">
            <v>PERMANENT DISS</v>
          </cell>
          <cell r="H3407">
            <v>8</v>
          </cell>
          <cell r="I3407" t="str">
            <v>LAKSHMAMMA</v>
          </cell>
          <cell r="J3407" t="str">
            <v>W/O THIMME GOWDA,THIMMANAHALLY</v>
          </cell>
          <cell r="K3407" t="str">
            <v>HOLETIMMANNAHALLI</v>
          </cell>
          <cell r="L3407">
            <v>1</v>
          </cell>
        </row>
        <row r="3408">
          <cell r="E3408" t="str">
            <v>GLTP71</v>
          </cell>
          <cell r="F3408" t="str">
            <v>LT7(A) - Temporary Supply (28 days &amp; above renewal)</v>
          </cell>
          <cell r="G3408" t="str">
            <v>PERMANENT DISS</v>
          </cell>
          <cell r="H3408">
            <v>8</v>
          </cell>
          <cell r="I3408" t="str">
            <v>B S SHANKAR NAG</v>
          </cell>
          <cell r="J3408" t="str">
            <v>S/O B N SUBRAMANNYA,BASAVESHWARANAGARA</v>
          </cell>
          <cell r="K3408" t="str">
            <v>HOOVINA HALLI KAVALU HKL</v>
          </cell>
          <cell r="L3408">
            <v>1</v>
          </cell>
        </row>
        <row r="3409">
          <cell r="E3409" t="str">
            <v>GLTP73</v>
          </cell>
          <cell r="F3409" t="str">
            <v>LT7(A) - Temporary Supply (28 days &amp; above renewal)</v>
          </cell>
          <cell r="G3409" t="str">
            <v>PERMANENT DISS</v>
          </cell>
          <cell r="H3409">
            <v>8</v>
          </cell>
          <cell r="I3409" t="str">
            <v>SHAKUL AHAMADD</v>
          </cell>
          <cell r="J3409" t="str">
            <v>IBDANE NAGARA,HASSAN</v>
          </cell>
          <cell r="K3409" t="str">
            <v>IDHNI</v>
          </cell>
          <cell r="L3409">
            <v>1</v>
          </cell>
        </row>
        <row r="3410">
          <cell r="E3410" t="str">
            <v>GCTP916</v>
          </cell>
          <cell r="F3410" t="str">
            <v>LT7(A) - Temporary Supply (28 days &amp; above renewal)</v>
          </cell>
          <cell r="G3410" t="str">
            <v>PERMANENT DISS</v>
          </cell>
          <cell r="H3410">
            <v>8</v>
          </cell>
          <cell r="I3410" t="str">
            <v>AKKAMHADEVI</v>
          </cell>
          <cell r="J3410" t="str">
            <v>W/O BASAVARAJU,BITTAGOWDANAHALLY</v>
          </cell>
          <cell r="K3410" t="str">
            <v>HULI HALLI</v>
          </cell>
          <cell r="L3410">
            <v>1</v>
          </cell>
        </row>
        <row r="3411">
          <cell r="E3411" t="str">
            <v>GCTP924</v>
          </cell>
          <cell r="F3411" t="str">
            <v>LT7(A) - Temporary Supply (28 days &amp; above renewal)</v>
          </cell>
          <cell r="G3411" t="str">
            <v>PERMANENT DISS</v>
          </cell>
          <cell r="H3411">
            <v>8</v>
          </cell>
          <cell r="I3411" t="str">
            <v>M/S PAGE  INDUSTRIAL L T D</v>
          </cell>
          <cell r="J3411" t="str">
            <v>PLOT NO 208D  OFF H N PURA ROAD,KIADB INDUSTRIAL HN PURA ROAD HASSAN</v>
          </cell>
          <cell r="K3411" t="str">
            <v>KIADB</v>
          </cell>
          <cell r="L3411">
            <v>20</v>
          </cell>
        </row>
        <row r="3412">
          <cell r="E3412" t="str">
            <v>GCTP925</v>
          </cell>
          <cell r="F3412" t="str">
            <v>LT7(A) - Temporary Supply (28 days &amp; above renewal)</v>
          </cell>
          <cell r="G3412" t="str">
            <v>PERMANENT DISS</v>
          </cell>
          <cell r="H3412">
            <v>8</v>
          </cell>
          <cell r="I3412" t="str">
            <v>K S GIRISH</v>
          </cell>
          <cell r="J3412" t="str">
            <v>S/O K M SHAMAIAH,KIADB INDUSTRIAL HN PURA ROAD HASSAN</v>
          </cell>
          <cell r="K3412" t="str">
            <v>KIADB</v>
          </cell>
          <cell r="L3412">
            <v>3</v>
          </cell>
        </row>
        <row r="3413">
          <cell r="E3413" t="str">
            <v>GCTP926</v>
          </cell>
          <cell r="F3413" t="str">
            <v>LT7(A) - Temporary Supply (28 days &amp; above renewal)</v>
          </cell>
          <cell r="G3413" t="str">
            <v>PERMANENT DISS</v>
          </cell>
          <cell r="H3413">
            <v>8</v>
          </cell>
          <cell r="I3413" t="str">
            <v>JANAKI</v>
          </cell>
          <cell r="J3413" t="str">
            <v>W/O TATE SHAMANNA,K HOSAKOPPALU</v>
          </cell>
          <cell r="K3413" t="str">
            <v>K HOSA KOPPALU BHKL</v>
          </cell>
          <cell r="L3413">
            <v>1</v>
          </cell>
        </row>
        <row r="3414">
          <cell r="E3414" t="str">
            <v>GCTP927</v>
          </cell>
          <cell r="F3414" t="str">
            <v>LT7(A) - Temporary Supply (28 days &amp; above renewal)</v>
          </cell>
          <cell r="G3414" t="str">
            <v>PERMANENT DISS</v>
          </cell>
          <cell r="H3414">
            <v>8</v>
          </cell>
          <cell r="I3414" t="str">
            <v>CN KIRSHNEGOWDA</v>
          </cell>
          <cell r="J3414" t="str">
            <v>S/O CP NINGEGOWDA,CHANNAPATNA</v>
          </cell>
          <cell r="K3414" t="str">
            <v>CHANNAPATTANA</v>
          </cell>
          <cell r="L3414">
            <v>1</v>
          </cell>
        </row>
        <row r="3415">
          <cell r="E3415" t="str">
            <v>GCTP928</v>
          </cell>
          <cell r="F3415" t="str">
            <v>LT7(A) - Temporary Supply (28 days &amp; above renewal)</v>
          </cell>
          <cell r="G3415" t="str">
            <v>PERMANENT DISS</v>
          </cell>
          <cell r="H3415">
            <v>8</v>
          </cell>
          <cell r="I3415" t="str">
            <v>BASAVA A SBASAVARAJU</v>
          </cell>
          <cell r="J3415" t="str">
            <v>S/O LEAT CHIKKEGOWDA,BITTAGOWDANAHALLY</v>
          </cell>
          <cell r="K3415" t="str">
            <v>GANDHINAGAR</v>
          </cell>
          <cell r="L3415">
            <v>1</v>
          </cell>
        </row>
        <row r="3416">
          <cell r="E3416" t="str">
            <v>GLTP75</v>
          </cell>
          <cell r="F3416" t="str">
            <v>LT7(A) - Temporary Supply (28 days &amp; above renewal)</v>
          </cell>
          <cell r="G3416" t="str">
            <v>PERMANENT DISS</v>
          </cell>
          <cell r="H3416">
            <v>8</v>
          </cell>
          <cell r="I3416" t="str">
            <v>K J VARADARAJU</v>
          </cell>
          <cell r="J3416" t="str">
            <v>S/O JAVAREGOWDA,ASHOKANAGARA</v>
          </cell>
          <cell r="K3416" t="str">
            <v>HOOVINA HALLI KAVALU HKL</v>
          </cell>
          <cell r="L3416">
            <v>1</v>
          </cell>
        </row>
        <row r="3417">
          <cell r="E3417" t="str">
            <v>GLTP78</v>
          </cell>
          <cell r="F3417" t="str">
            <v>LT7(A) - Temporary Supply (28 days &amp; above renewal)</v>
          </cell>
          <cell r="G3417" t="str">
            <v>PERMANENT DISS</v>
          </cell>
          <cell r="H3417">
            <v>10</v>
          </cell>
          <cell r="I3417" t="str">
            <v>SURESH KUMAR</v>
          </cell>
          <cell r="J3417" t="str">
            <v>S/O LARE LINGAPPAGOWDA,BELURROAD</v>
          </cell>
          <cell r="K3417" t="str">
            <v>GUDDENAHALLI</v>
          </cell>
          <cell r="L3417">
            <v>1</v>
          </cell>
        </row>
        <row r="3418">
          <cell r="E3418" t="str">
            <v>GLTP77</v>
          </cell>
          <cell r="F3418" t="str">
            <v>LT7(A) - Temporary Supply (28 days &amp; above renewal)</v>
          </cell>
          <cell r="G3418" t="str">
            <v>PERMANENT DISS</v>
          </cell>
          <cell r="H3418">
            <v>8</v>
          </cell>
          <cell r="I3418" t="str">
            <v>PRAKASH</v>
          </cell>
          <cell r="J3418" t="str">
            <v>S/O LATE  KENCHEGOWDA,BSAVESWARA NAGARA</v>
          </cell>
          <cell r="K3418" t="str">
            <v>HOOVINA HALLI KAVALU HKL</v>
          </cell>
          <cell r="L3418">
            <v>1</v>
          </cell>
        </row>
        <row r="3419">
          <cell r="E3419" t="str">
            <v>KNTP64</v>
          </cell>
          <cell r="F3419" t="str">
            <v>LT7(A) - Temporary Supply (28 days &amp; above renewal)</v>
          </cell>
          <cell r="G3419" t="str">
            <v>PERMANENT DISS</v>
          </cell>
          <cell r="H3419">
            <v>8</v>
          </cell>
          <cell r="I3419" t="str">
            <v>M/S BHARATH PLYWOOD INDUSTRIES</v>
          </cell>
          <cell r="J3419" t="str">
            <v>DINESHKUMAR CHOPRA,K I A D B  THIMMENAHALLY INDUSTRIAL AREA</v>
          </cell>
          <cell r="K3419" t="str">
            <v>ECHALA HALLI KANDALI</v>
          </cell>
          <cell r="L3419">
            <v>1</v>
          </cell>
        </row>
        <row r="3420">
          <cell r="E3420" t="str">
            <v>GCTP939</v>
          </cell>
          <cell r="F3420" t="str">
            <v>LT7(A) - Temporary Supply (28 days &amp; above renewal)</v>
          </cell>
          <cell r="G3420" t="str">
            <v>PERMANENT DISS</v>
          </cell>
          <cell r="H3420">
            <v>8</v>
          </cell>
          <cell r="I3420" t="str">
            <v>BHOGESH J P</v>
          </cell>
          <cell r="J3420" t="str">
            <v>S/O PUTTASWAMY GOWDA,K HOSAKOPPALU</v>
          </cell>
          <cell r="K3420" t="str">
            <v>K HOSA KOPPALU BHKL</v>
          </cell>
          <cell r="L3420">
            <v>1</v>
          </cell>
        </row>
        <row r="3421">
          <cell r="E3421" t="str">
            <v>KNTP65</v>
          </cell>
          <cell r="F3421" t="str">
            <v>LT7(A) - Temporary Supply (28 days &amp; above renewal)</v>
          </cell>
          <cell r="G3421" t="str">
            <v>PERMANENT DISS</v>
          </cell>
          <cell r="H3421">
            <v>8</v>
          </cell>
          <cell r="I3421" t="str">
            <v>SHASHIKALA</v>
          </cell>
          <cell r="J3421" t="str">
            <v>W/O C V PUTTASWAMI,ANACHIHALLY</v>
          </cell>
          <cell r="K3421" t="str">
            <v>KANDALI KNL</v>
          </cell>
          <cell r="L3421">
            <v>1</v>
          </cell>
        </row>
        <row r="3422">
          <cell r="E3422" t="str">
            <v>GCTP940</v>
          </cell>
          <cell r="F3422" t="str">
            <v>LT7(A) - Temporary Supply (28 days &amp; above renewal)</v>
          </cell>
          <cell r="G3422" t="str">
            <v>PERMANENT DISS</v>
          </cell>
          <cell r="H3422">
            <v>8</v>
          </cell>
          <cell r="I3422" t="str">
            <v>RAJESH H C</v>
          </cell>
          <cell r="J3422" t="str">
            <v>S/O HM LOKESH,SRI RAMANAGARA  KOWSHIKA</v>
          </cell>
          <cell r="K3422" t="str">
            <v>KAUSHIKA</v>
          </cell>
          <cell r="L3422">
            <v>1</v>
          </cell>
        </row>
        <row r="3423">
          <cell r="E3423" t="str">
            <v>HVTP45</v>
          </cell>
          <cell r="F3423" t="str">
            <v>LT7(A) - Temporary Supply (28 days &amp; above renewal)</v>
          </cell>
          <cell r="G3423" t="str">
            <v>PERMANENT DISS</v>
          </cell>
          <cell r="H3423">
            <v>8</v>
          </cell>
          <cell r="I3423" t="str">
            <v>NAYAZULLA B A</v>
          </cell>
          <cell r="J3423" t="str">
            <v>S/O ADDUL  KHADAR,HALUVAGILU CRASS</v>
          </cell>
          <cell r="K3423" t="str">
            <v>DODDAMANDIGANAHALLI L</v>
          </cell>
          <cell r="L3423">
            <v>1</v>
          </cell>
        </row>
        <row r="3424">
          <cell r="E3424" t="str">
            <v>GCTP929</v>
          </cell>
          <cell r="F3424" t="str">
            <v>LT7(A) - Temporary Supply (28 days &amp; above renewal)</v>
          </cell>
          <cell r="G3424" t="str">
            <v>PERMANENT DISS</v>
          </cell>
          <cell r="H3424">
            <v>8</v>
          </cell>
          <cell r="I3424" t="str">
            <v>GSAMPATH KUMAR</v>
          </cell>
          <cell r="J3424" t="str">
            <v>S/O  H V NANJUNDEGOWDA,CHANNAPATNA</v>
          </cell>
          <cell r="K3424" t="str">
            <v>CHANNAPATTANA</v>
          </cell>
          <cell r="L3424">
            <v>1</v>
          </cell>
        </row>
        <row r="3425">
          <cell r="E3425" t="str">
            <v>GCTP933</v>
          </cell>
          <cell r="F3425" t="str">
            <v>LT7(A) - Temporary Supply (28 days &amp; above renewal)</v>
          </cell>
          <cell r="G3425" t="str">
            <v>PERMANENT DISS</v>
          </cell>
          <cell r="H3425">
            <v>8</v>
          </cell>
          <cell r="I3425" t="str">
            <v>GAYATHRI</v>
          </cell>
          <cell r="J3425" t="str">
            <v>W/O KUMAR,BOMMANAYAKANAHALLY</v>
          </cell>
          <cell r="K3425" t="str">
            <v>M HOSA KOPPALU BHKL</v>
          </cell>
          <cell r="L3425">
            <v>1</v>
          </cell>
        </row>
        <row r="3426">
          <cell r="E3426" t="str">
            <v>GCTP949</v>
          </cell>
          <cell r="F3426" t="str">
            <v>LT7(A) - Temporary Supply (28 days &amp; above renewal)</v>
          </cell>
          <cell r="G3426" t="str">
            <v>PERMANENT DISS</v>
          </cell>
          <cell r="H3426">
            <v>8</v>
          </cell>
          <cell r="I3426" t="str">
            <v>J S SURESH</v>
          </cell>
          <cell r="J3426" t="str">
            <v>S/O SAMBE GOWDA,BOMMANAYAKANAHALLY</v>
          </cell>
          <cell r="K3426" t="str">
            <v>CHANNAPATTANA</v>
          </cell>
          <cell r="L3426">
            <v>1</v>
          </cell>
        </row>
        <row r="3427">
          <cell r="E3427" t="str">
            <v>GCTP945</v>
          </cell>
          <cell r="F3427" t="str">
            <v>LT7(A) - Temporary Supply (28 days &amp; above renewal)</v>
          </cell>
          <cell r="G3427" t="str">
            <v>PERMANENT DISS</v>
          </cell>
          <cell r="H3427">
            <v>8</v>
          </cell>
          <cell r="I3427" t="str">
            <v>DHRMAPPA</v>
          </cell>
          <cell r="J3427" t="str">
            <v>S/O MUDLAGIRIGOWDA,CHANNAPATNA</v>
          </cell>
          <cell r="K3427" t="str">
            <v>CHANNAPATTANA</v>
          </cell>
          <cell r="L3427">
            <v>1</v>
          </cell>
        </row>
        <row r="3428">
          <cell r="E3428" t="str">
            <v>GLTP79</v>
          </cell>
          <cell r="F3428" t="str">
            <v>LT7(A) - Temporary Supply (28 days &amp; above renewal)</v>
          </cell>
          <cell r="G3428" t="str">
            <v>PERMANENT DISS</v>
          </cell>
          <cell r="H3428">
            <v>8</v>
          </cell>
          <cell r="I3428" t="str">
            <v>THIMME GOWDA</v>
          </cell>
          <cell r="J3428" t="str">
            <v>S/O RAMEGOWDA,DEVARAYAPATTANA (K E B  KALYNAMANTTAPA  NEAR )</v>
          </cell>
          <cell r="K3428" t="str">
            <v>HOOVINA HALLI KAVALU HKL</v>
          </cell>
          <cell r="L3428">
            <v>1</v>
          </cell>
        </row>
        <row r="3429">
          <cell r="E3429" t="str">
            <v>GCTP947</v>
          </cell>
          <cell r="F3429" t="str">
            <v>LT7(A) - Temporary Supply (28 days &amp; above renewal)</v>
          </cell>
          <cell r="G3429" t="str">
            <v>PERMANENT DISS</v>
          </cell>
          <cell r="H3429">
            <v>8</v>
          </cell>
          <cell r="I3429" t="str">
            <v>RAGHU G R</v>
          </cell>
          <cell r="J3429" t="str">
            <v>S/O RANGEGOWDA,SANKALAPURA</v>
          </cell>
          <cell r="K3429" t="str">
            <v>GANDHINAGAR</v>
          </cell>
          <cell r="L3429">
            <v>1</v>
          </cell>
        </row>
        <row r="3430">
          <cell r="E3430" t="str">
            <v>GCTP943</v>
          </cell>
          <cell r="F3430" t="str">
            <v>LT7(A) - Temporary Supply (28 days &amp; above renewal)</v>
          </cell>
          <cell r="G3430" t="str">
            <v>PERMANENT DISS</v>
          </cell>
          <cell r="H3430">
            <v>8</v>
          </cell>
          <cell r="I3430" t="str">
            <v>SUNANDHA</v>
          </cell>
          <cell r="J3430" t="str">
            <v>W/O RANGASWAMY,GANGINAGARA</v>
          </cell>
          <cell r="K3430" t="str">
            <v>CHANNAPATTANA</v>
          </cell>
          <cell r="L3430">
            <v>1</v>
          </cell>
        </row>
        <row r="3431">
          <cell r="E3431" t="str">
            <v>GLTP81</v>
          </cell>
          <cell r="F3431" t="str">
            <v>LT7(A) - Temporary Supply (28 days &amp; above renewal)</v>
          </cell>
          <cell r="G3431" t="str">
            <v>PERMANENT DISS</v>
          </cell>
          <cell r="H3431">
            <v>8</v>
          </cell>
          <cell r="I3431" t="str">
            <v>LAKSHMI</v>
          </cell>
          <cell r="J3431" t="str">
            <v>W/O MAHESHA H,BASAVESHWERA NAGARA</v>
          </cell>
          <cell r="K3431" t="str">
            <v>HOOVINA HALLI KAVALU HKL</v>
          </cell>
          <cell r="L3431">
            <v>1</v>
          </cell>
        </row>
        <row r="3432">
          <cell r="E3432" t="str">
            <v>HNTP42</v>
          </cell>
          <cell r="F3432" t="str">
            <v>LT7(A) - Temporary Supply (28 days &amp; above renewal)</v>
          </cell>
          <cell r="G3432" t="str">
            <v>PERMANENT DISS</v>
          </cell>
          <cell r="H3432">
            <v>8</v>
          </cell>
          <cell r="I3432" t="str">
            <v>SANNASHETTY</v>
          </cell>
          <cell r="J3432" t="str">
            <v>S/O THIMMASHETTY,HANUMANTHAPURA HASSAN</v>
          </cell>
          <cell r="K3432" t="str">
            <v>HANUMANTHA PURA HNL</v>
          </cell>
          <cell r="L3432">
            <v>1</v>
          </cell>
        </row>
        <row r="3433">
          <cell r="E3433" t="str">
            <v>DMTP47</v>
          </cell>
          <cell r="F3433" t="str">
            <v>LT7(A) - Temporary Supply (28 days &amp; above renewal)</v>
          </cell>
          <cell r="G3433" t="str">
            <v>PERMANENT DISS</v>
          </cell>
          <cell r="H3433">
            <v>8</v>
          </cell>
          <cell r="I3433" t="str">
            <v>RANGAMMA</v>
          </cell>
          <cell r="J3433" t="str">
            <v>W/O LEAT RAJEGOWDA,DEVARAYAPATNA HASSAN</v>
          </cell>
          <cell r="K3433" t="str">
            <v>DODDAMALENAHALLI</v>
          </cell>
          <cell r="L3433">
            <v>1</v>
          </cell>
        </row>
        <row r="3434">
          <cell r="E3434" t="str">
            <v>SKTP1</v>
          </cell>
          <cell r="F3434" t="str">
            <v>LT7(A) - Temporary Supply (28 days &amp; above renewal)</v>
          </cell>
          <cell r="G3434" t="str">
            <v>PERMANENT DISS</v>
          </cell>
          <cell r="H3434">
            <v>8</v>
          </cell>
          <cell r="I3434" t="str">
            <v>VASANTHA KUMAR</v>
          </cell>
          <cell r="J3434" t="str">
            <v>S/O DODDEGOWDA,GOLENAHALLY HASSAN</v>
          </cell>
          <cell r="K3434" t="str">
            <v>GOLLENA HALLI GL</v>
          </cell>
          <cell r="L3434">
            <v>1</v>
          </cell>
        </row>
        <row r="3435">
          <cell r="E3435" t="str">
            <v>GLTP83</v>
          </cell>
          <cell r="F3435" t="str">
            <v>LT7(A) - Temporary Supply (28 days &amp; above renewal)</v>
          </cell>
          <cell r="G3435" t="str">
            <v>PERMANENT DISS</v>
          </cell>
          <cell r="H3435">
            <v>8</v>
          </cell>
          <cell r="I3435" t="str">
            <v>H C KRISHNA</v>
          </cell>
          <cell r="J3435" t="str">
            <v>S/O CHIKKASHETTY,BASAVESHWARANAGARA</v>
          </cell>
          <cell r="K3435" t="str">
            <v>HOOVINA HALLI KAVALU HKL</v>
          </cell>
          <cell r="L3435">
            <v>1</v>
          </cell>
        </row>
        <row r="3436">
          <cell r="E3436" t="str">
            <v>GLTP86</v>
          </cell>
          <cell r="F3436" t="str">
            <v>LT7(A) - Temporary Supply (28 days &amp; above renewal)</v>
          </cell>
          <cell r="G3436" t="str">
            <v>PERMANENT DISS</v>
          </cell>
          <cell r="H3436">
            <v>8</v>
          </cell>
          <cell r="I3436" t="str">
            <v>MAMATHA</v>
          </cell>
          <cell r="J3436" t="str">
            <v>W/O DHARMENDRA,MANACHANAHALLY</v>
          </cell>
          <cell r="K3436" t="str">
            <v>HT GROUP</v>
          </cell>
          <cell r="L3436">
            <v>1</v>
          </cell>
        </row>
        <row r="3437">
          <cell r="E3437" t="str">
            <v>GLTP85</v>
          </cell>
          <cell r="F3437" t="str">
            <v>LT7(A) - Temporary Supply (28 days &amp; above renewal)</v>
          </cell>
          <cell r="G3437" t="str">
            <v>PERMANENT DISS</v>
          </cell>
          <cell r="H3437">
            <v>8</v>
          </cell>
          <cell r="I3437" t="str">
            <v>KENCHEGOWDA</v>
          </cell>
          <cell r="J3437" t="str">
            <v>S/O VENKATEGOWDA,MANACHANAHALLY</v>
          </cell>
          <cell r="K3437" t="str">
            <v>HOOVINA HALLI KAVALU HKL</v>
          </cell>
          <cell r="L3437">
            <v>4</v>
          </cell>
        </row>
        <row r="3438">
          <cell r="E3438" t="str">
            <v>GLTP84</v>
          </cell>
          <cell r="F3438" t="str">
            <v>LT7(A) - Temporary Supply (28 days &amp; above renewal)</v>
          </cell>
          <cell r="G3438" t="str">
            <v>PERMANENT DISS</v>
          </cell>
          <cell r="H3438">
            <v>8</v>
          </cell>
          <cell r="I3438" t="str">
            <v>RAMAKRISHNA IYENGAR</v>
          </cell>
          <cell r="J3438" t="str">
            <v>S/O VENKATACHAR,DODDAGADGAVAHALLY</v>
          </cell>
          <cell r="K3438" t="str">
            <v>DUDDAGADHAVALLY</v>
          </cell>
          <cell r="L3438">
            <v>1</v>
          </cell>
        </row>
        <row r="3439">
          <cell r="E3439" t="str">
            <v>GLTP88</v>
          </cell>
          <cell r="F3439" t="str">
            <v>LT7(A) - Temporary Supply (28 days &amp; above renewal)</v>
          </cell>
          <cell r="G3439" t="str">
            <v>PERMANENT DISS</v>
          </cell>
          <cell r="H3439">
            <v>8</v>
          </cell>
          <cell r="I3439" t="str">
            <v>DHARANI</v>
          </cell>
          <cell r="J3439" t="str">
            <v>S/O PUTTE GOWDA,MANICHANA HALLI</v>
          </cell>
          <cell r="K3439" t="str">
            <v>MANICHANA HALLI MNL</v>
          </cell>
          <cell r="L3439">
            <v>1</v>
          </cell>
        </row>
        <row r="3440">
          <cell r="E3440" t="str">
            <v>HNTP43</v>
          </cell>
          <cell r="F3440" t="str">
            <v>LT7(A) - Temporary Supply (28 days &amp; above renewal)</v>
          </cell>
          <cell r="G3440" t="str">
            <v>PERMANENT DISS</v>
          </cell>
          <cell r="H3440">
            <v>8</v>
          </cell>
          <cell r="I3440" t="str">
            <v>RAMEGOWDA</v>
          </cell>
          <cell r="J3440" t="str">
            <v>S/O LATE THIMMEGOWDA,HANUMANTHA PURA</v>
          </cell>
          <cell r="K3440" t="str">
            <v>KABBINA HALLI</v>
          </cell>
          <cell r="L3440">
            <v>1</v>
          </cell>
        </row>
        <row r="3441">
          <cell r="E3441" t="str">
            <v>GCTP971</v>
          </cell>
          <cell r="F3441" t="str">
            <v>LT7(A) - Temporary Supply (28 days &amp; above renewal)</v>
          </cell>
          <cell r="G3441" t="str">
            <v>PERMANENT DISS</v>
          </cell>
          <cell r="H3441">
            <v>8</v>
          </cell>
          <cell r="I3441" t="str">
            <v>K A YOGISH</v>
          </cell>
          <cell r="J3441" t="str">
            <v>S/O ANNEGOWDA,BOMMANAYAKANA HALLI</v>
          </cell>
          <cell r="K3441" t="str">
            <v>M HOSA KOPPALU BHKL</v>
          </cell>
          <cell r="L3441">
            <v>1</v>
          </cell>
        </row>
        <row r="3442">
          <cell r="E3442" t="str">
            <v>KNTP67</v>
          </cell>
          <cell r="F3442" t="str">
            <v>LT7(A) - Temporary Supply (28 days &amp; above renewal)</v>
          </cell>
          <cell r="G3442" t="str">
            <v>PERMANENT DISS</v>
          </cell>
          <cell r="H3442">
            <v>8</v>
          </cell>
          <cell r="I3442" t="str">
            <v>LUMBER TREATMENT</v>
          </cell>
          <cell r="J3442" t="str">
            <v>PROCESSING INDUSTRICS,PLOT NO 2 PL/A SY NO (S)29P AND 88P    K I A D B</v>
          </cell>
          <cell r="K3442" t="str">
            <v>ECHALA HALLI KANDALI</v>
          </cell>
          <cell r="L3442">
            <v>5</v>
          </cell>
        </row>
        <row r="3443">
          <cell r="E3443" t="str">
            <v>HNTP44</v>
          </cell>
          <cell r="F3443" t="str">
            <v>LT7(A) - Temporary Supply (28 days &amp; above renewal)</v>
          </cell>
          <cell r="G3443" t="str">
            <v>PERMANENT DISS</v>
          </cell>
          <cell r="H3443">
            <v>8</v>
          </cell>
          <cell r="I3443" t="str">
            <v>SHANKARISHA</v>
          </cell>
          <cell r="J3443" t="str">
            <v>S/O RAMEGOWDA,HANUMANTHA PURA</v>
          </cell>
          <cell r="K3443" t="str">
            <v>HANUMANTHA PURA HNL</v>
          </cell>
          <cell r="L3443">
            <v>1</v>
          </cell>
        </row>
        <row r="3444">
          <cell r="E3444" t="str">
            <v>DMTP48</v>
          </cell>
          <cell r="F3444" t="str">
            <v>LT7(A) - Temporary Supply (28 days &amp; above renewal)</v>
          </cell>
          <cell r="G3444" t="str">
            <v>PERMANENT DISS</v>
          </cell>
          <cell r="H3444">
            <v>8</v>
          </cell>
          <cell r="I3444" t="str">
            <v>H S MOHAN</v>
          </cell>
          <cell r="J3444" t="str">
            <v>S/O NANJEGOWDA,DEVARAYAPATTANA (K E B  KALYNAMANTTAPA  NEAR )</v>
          </cell>
          <cell r="K3444" t="str">
            <v>DODDAMANDIGANAHALLI L</v>
          </cell>
          <cell r="L3444">
            <v>1</v>
          </cell>
        </row>
        <row r="3445">
          <cell r="E3445" t="str">
            <v>KNTP66</v>
          </cell>
          <cell r="F3445" t="str">
            <v>LT7(A) - Temporary Supply (28 days &amp; above renewal)</v>
          </cell>
          <cell r="G3445" t="str">
            <v>PERMANENT DISS</v>
          </cell>
          <cell r="H3445">
            <v>8</v>
          </cell>
          <cell r="I3445" t="str">
            <v>GURUSWAMI</v>
          </cell>
          <cell r="J3445" t="str">
            <v>S/O GOVINDAIHA,ANACHIHALLI</v>
          </cell>
          <cell r="K3445" t="str">
            <v>KANDALI KNL</v>
          </cell>
          <cell r="L3445">
            <v>1</v>
          </cell>
        </row>
        <row r="3446">
          <cell r="E3446" t="str">
            <v>GLTP87</v>
          </cell>
          <cell r="F3446" t="str">
            <v>LT7(A) - Temporary Supply (28 days &amp; above renewal)</v>
          </cell>
          <cell r="G3446" t="str">
            <v>PERMANENT DISS</v>
          </cell>
          <cell r="H3446">
            <v>8</v>
          </cell>
          <cell r="I3446" t="str">
            <v>DAYANAND</v>
          </cell>
          <cell r="J3446" t="str">
            <v>S/O B M RAJU,GUDDENAHALLY</v>
          </cell>
          <cell r="K3446" t="str">
            <v>BELUR ROAD L</v>
          </cell>
          <cell r="L3446">
            <v>1</v>
          </cell>
        </row>
        <row r="3447">
          <cell r="E3447" t="str">
            <v>GLTP90</v>
          </cell>
          <cell r="F3447" t="str">
            <v>LT7(A) - Temporary Supply (28 days &amp; above renewal)</v>
          </cell>
          <cell r="G3447" t="str">
            <v>PERMANENT DISS</v>
          </cell>
          <cell r="H3447">
            <v>8</v>
          </cell>
          <cell r="I3447" t="str">
            <v>B NAGESH S/O MARU BASAPPA</v>
          </cell>
          <cell r="J3447" t="str">
            <v>BASAVESHWRA NAGARA,HASSAN</v>
          </cell>
          <cell r="K3447" t="str">
            <v>ASHOKNAGAR</v>
          </cell>
          <cell r="L3447">
            <v>1</v>
          </cell>
        </row>
        <row r="3448">
          <cell r="E3448" t="str">
            <v>GCTP977</v>
          </cell>
          <cell r="F3448" t="str">
            <v>LT7(A) - Temporary Supply (28 days &amp; above renewal)</v>
          </cell>
          <cell r="G3448" t="str">
            <v>PERMANENT DISS</v>
          </cell>
          <cell r="H3448">
            <v>8</v>
          </cell>
          <cell r="I3448" t="str">
            <v>SUDHA G S  W/O MURTHI</v>
          </cell>
          <cell r="J3448" t="str">
            <v>HOLLENAHALLY,HASSAN</v>
          </cell>
          <cell r="K3448" t="str">
            <v>CHANNAPATTANA</v>
          </cell>
          <cell r="L3448">
            <v>1</v>
          </cell>
        </row>
        <row r="3449">
          <cell r="E3449" t="str">
            <v>GCTP985</v>
          </cell>
          <cell r="F3449" t="str">
            <v>LT7(A) - Temporary Supply (28 days &amp; above renewal)</v>
          </cell>
          <cell r="G3449" t="str">
            <v>PERMANENT DISS</v>
          </cell>
          <cell r="H3449">
            <v>8</v>
          </cell>
          <cell r="I3449" t="str">
            <v>SWARNA GOWRI</v>
          </cell>
          <cell r="J3449" t="str">
            <v>W/O MOKSHARAJ K C,SANKALAPARU</v>
          </cell>
          <cell r="K3449" t="str">
            <v>GANDHINAGAR</v>
          </cell>
          <cell r="L3449">
            <v>1</v>
          </cell>
        </row>
        <row r="3450">
          <cell r="E3450" t="str">
            <v>KSTP7</v>
          </cell>
          <cell r="F3450" t="str">
            <v>LT7(A) - Temporary Supply (28 days &amp; above renewal)</v>
          </cell>
          <cell r="G3450" t="str">
            <v>PERMANENT DISS</v>
          </cell>
          <cell r="H3450">
            <v>8</v>
          </cell>
          <cell r="I3450" t="str">
            <v>S R SHIVA</v>
          </cell>
          <cell r="J3450" t="str">
            <v>S/O RANGE GOWDA,SHETTIHALLY</v>
          </cell>
          <cell r="K3450" t="str">
            <v>KAUSHIKA SHETTY HALLI</v>
          </cell>
          <cell r="L3450">
            <v>1</v>
          </cell>
        </row>
        <row r="3451">
          <cell r="E3451" t="str">
            <v>GRTP57</v>
          </cell>
          <cell r="F3451" t="str">
            <v>LT7(A) - Temporary Supply (28 days &amp; above renewal)</v>
          </cell>
          <cell r="G3451" t="str">
            <v>PERMANENT DISS</v>
          </cell>
          <cell r="H3451">
            <v>8</v>
          </cell>
          <cell r="I3451" t="str">
            <v>SRI CHMUNDESHWARI COVINER</v>
          </cell>
          <cell r="J3451" t="str">
            <v>GORUR POST GORUR,HASSAN</v>
          </cell>
          <cell r="K3451" t="str">
            <v>HASSANRURAL2</v>
          </cell>
          <cell r="L3451">
            <v>1</v>
          </cell>
        </row>
        <row r="3452">
          <cell r="E3452" t="str">
            <v>GRTP58</v>
          </cell>
          <cell r="F3452" t="str">
            <v>LT7(A) - Temporary Supply (28 days &amp; above renewal)</v>
          </cell>
          <cell r="G3452" t="str">
            <v>PERMANENT DISS</v>
          </cell>
          <cell r="H3452">
            <v>8</v>
          </cell>
          <cell r="I3452" t="str">
            <v>KIRAN P CONVENIR</v>
          </cell>
          <cell r="J3452" t="str">
            <v>SHREE VATHAPI  YUVA JANA TRUST,GORUR</v>
          </cell>
          <cell r="K3452" t="str">
            <v>GORURHRP</v>
          </cell>
          <cell r="L3452">
            <v>1</v>
          </cell>
        </row>
        <row r="3453">
          <cell r="E3453" t="str">
            <v>GCTP982</v>
          </cell>
          <cell r="F3453" t="str">
            <v>LT7(A) - Temporary Supply (28 days &amp; above renewal)</v>
          </cell>
          <cell r="G3453" t="str">
            <v>PERMANENT DISS</v>
          </cell>
          <cell r="H3453">
            <v>8</v>
          </cell>
          <cell r="I3453" t="str">
            <v>PUTTARAJEGOWDA</v>
          </cell>
          <cell r="J3453" t="str">
            <v>S/O PUTTASWAMIGOWDA,BITTAGOWDANA HALLY</v>
          </cell>
          <cell r="K3453" t="str">
            <v>HULI HALLI</v>
          </cell>
          <cell r="L3453">
            <v>1</v>
          </cell>
        </row>
        <row r="3454">
          <cell r="E3454" t="str">
            <v>GLTP92</v>
          </cell>
          <cell r="F3454" t="str">
            <v>LT7(A) - Temporary Supply (28 days &amp; above renewal)</v>
          </cell>
          <cell r="G3454" t="str">
            <v>PERMANENT DISS</v>
          </cell>
          <cell r="H3454">
            <v>8</v>
          </cell>
          <cell r="I3454" t="str">
            <v>YATHIKALA K V</v>
          </cell>
          <cell r="J3454" t="str">
            <v>W/O H R ACHCHUTHAMURTHI,BASAVESHVARAAGARA</v>
          </cell>
          <cell r="K3454" t="str">
            <v>HOOVINA HALLI KAVALU HKL</v>
          </cell>
          <cell r="L3454">
            <v>1</v>
          </cell>
        </row>
        <row r="3455">
          <cell r="E3455" t="str">
            <v>GLTP91</v>
          </cell>
          <cell r="F3455" t="str">
            <v>LT7(A) - Temporary Supply (28 days &amp; above renewal)</v>
          </cell>
          <cell r="G3455" t="str">
            <v>PERMANENT DISS</v>
          </cell>
          <cell r="H3455">
            <v>8</v>
          </cell>
          <cell r="I3455" t="str">
            <v>SUJATHA</v>
          </cell>
          <cell r="J3455" t="str">
            <v>W/O NARAYANA,CHINNANAHALLY</v>
          </cell>
          <cell r="K3455" t="str">
            <v>CHINNAHALLI</v>
          </cell>
          <cell r="L3455">
            <v>1</v>
          </cell>
        </row>
        <row r="3456">
          <cell r="E3456" t="str">
            <v>GLTP93</v>
          </cell>
          <cell r="F3456" t="str">
            <v>LT7(A) - Temporary Supply (28 days &amp; above renewal)</v>
          </cell>
          <cell r="G3456" t="str">
            <v>PERMANENT DISS</v>
          </cell>
          <cell r="H3456">
            <v>6</v>
          </cell>
          <cell r="I3456" t="str">
            <v>KM PARAMESH</v>
          </cell>
          <cell r="J3456" t="str">
            <v>LAKSHMIPURA,LAKSHMIPURA</v>
          </cell>
          <cell r="K3456" t="str">
            <v>LAXMIPURA USL</v>
          </cell>
          <cell r="L3456">
            <v>3</v>
          </cell>
        </row>
        <row r="3457">
          <cell r="E3457" t="str">
            <v>GCTP992</v>
          </cell>
          <cell r="F3457" t="str">
            <v>LT7(A) - Temporary Supply (28 days &amp; above renewal)</v>
          </cell>
          <cell r="G3457" t="str">
            <v>PERMANENT DISS</v>
          </cell>
          <cell r="H3457">
            <v>8</v>
          </cell>
          <cell r="I3457" t="str">
            <v>BETTE GOWDA</v>
          </cell>
          <cell r="J3457" t="str">
            <v>S/O RANGEGOWDA,HULLENAHALLY HASSAN</v>
          </cell>
          <cell r="K3457" t="str">
            <v>CHANNAPATTANA</v>
          </cell>
          <cell r="L3457">
            <v>1</v>
          </cell>
        </row>
        <row r="3458">
          <cell r="E3458" t="str">
            <v>GLTP94</v>
          </cell>
          <cell r="F3458" t="str">
            <v>LT7(A) - Temporary Supply (28 days &amp; above renewal)</v>
          </cell>
          <cell r="G3458" t="str">
            <v>PERMANENT DISS</v>
          </cell>
          <cell r="H3458">
            <v>8</v>
          </cell>
          <cell r="I3458" t="str">
            <v>SRIDHARA N R</v>
          </cell>
          <cell r="J3458" t="str">
            <v>BASAVESHVARA NAGARA,BASAVESHVARA NAGARA</v>
          </cell>
          <cell r="K3458" t="str">
            <v>HT GROUP</v>
          </cell>
          <cell r="L3458">
            <v>1</v>
          </cell>
        </row>
        <row r="3459">
          <cell r="E3459" t="str">
            <v>GCTP998</v>
          </cell>
          <cell r="F3459" t="str">
            <v>LT7(A) - Temporary Supply (28 days &amp; above renewal)</v>
          </cell>
          <cell r="G3459" t="str">
            <v>PERMANENT DISS</v>
          </cell>
          <cell r="H3459">
            <v>8</v>
          </cell>
          <cell r="I3459" t="str">
            <v>K MANJEGOWDA</v>
          </cell>
          <cell r="J3459" t="str">
            <v>S/OKALEGOWDA,SANKALAPURA HASSAN</v>
          </cell>
          <cell r="K3459" t="str">
            <v>CHANNAPATTANA</v>
          </cell>
          <cell r="L3459">
            <v>1</v>
          </cell>
        </row>
        <row r="3460">
          <cell r="E3460" t="str">
            <v>GCTP996</v>
          </cell>
          <cell r="F3460" t="str">
            <v>LT7(A) - Temporary Supply (28 days &amp; above renewal)</v>
          </cell>
          <cell r="G3460" t="str">
            <v>PERMANENT DISS</v>
          </cell>
          <cell r="H3460">
            <v>1</v>
          </cell>
          <cell r="I3460" t="str">
            <v>WOODPECKER DISTILLERIES &amp;BREWERIES PVT LTD</v>
          </cell>
          <cell r="J3460" t="str">
            <v>DISTILLERIES &amp;BREWERIES PVT LTD,KIADB INDUSTRIAL AREA HASSAN</v>
          </cell>
          <cell r="K3460" t="str">
            <v>CHANNAPATTANA</v>
          </cell>
          <cell r="L3460">
            <v>10</v>
          </cell>
        </row>
        <row r="3461">
          <cell r="E3461" t="str">
            <v>GCTP2</v>
          </cell>
          <cell r="F3461" t="str">
            <v>LT7(A) - Temporary Supply (28 days &amp; above renewal)</v>
          </cell>
          <cell r="G3461" t="str">
            <v>PERMANENT DISS</v>
          </cell>
          <cell r="H3461">
            <v>8</v>
          </cell>
          <cell r="I3461" t="str">
            <v>K JANAKI  RAMA REDDY</v>
          </cell>
          <cell r="J3461" t="str">
            <v>S/OCHANNAPPA REDDY,KIADB INDUSTRIAL AREA HASSAN</v>
          </cell>
          <cell r="K3461" t="str">
            <v>DHANANAYAKANAHALLY</v>
          </cell>
          <cell r="L3461">
            <v>3</v>
          </cell>
        </row>
        <row r="3462">
          <cell r="E3462" t="str">
            <v>KNTP69</v>
          </cell>
          <cell r="F3462" t="str">
            <v>LT7(A) - Temporary Supply (28 days &amp; above renewal)</v>
          </cell>
          <cell r="G3462" t="str">
            <v>PERMANENT DISS</v>
          </cell>
          <cell r="H3462">
            <v>6</v>
          </cell>
          <cell r="I3462" t="str">
            <v>PRESIDENT</v>
          </cell>
          <cell r="J3462" t="str">
            <v>SOORY KIRANA CHARITABLE TRUST,KIADB INDUSTRIAL AREA HASSAN</v>
          </cell>
          <cell r="K3462" t="str">
            <v>VIDYA PEETA</v>
          </cell>
          <cell r="L3462">
            <v>3</v>
          </cell>
        </row>
        <row r="3463">
          <cell r="E3463" t="str">
            <v>KNTP68</v>
          </cell>
          <cell r="F3463" t="str">
            <v>LT7(A) - Temporary Supply (28 days &amp; above renewal)</v>
          </cell>
          <cell r="G3463" t="str">
            <v>PERMANENT DISS</v>
          </cell>
          <cell r="H3463">
            <v>6</v>
          </cell>
          <cell r="I3463" t="str">
            <v>PRESIDENT</v>
          </cell>
          <cell r="J3463" t="str">
            <v>SOORY KIRANA CHARITABLE TRUST,KIADB INDUSTRIAL AREA HASSAN</v>
          </cell>
          <cell r="K3463" t="str">
            <v>KANDALI KNL</v>
          </cell>
          <cell r="L3463">
            <v>2</v>
          </cell>
        </row>
        <row r="3464">
          <cell r="E3464" t="str">
            <v>GCTP01</v>
          </cell>
          <cell r="F3464" t="str">
            <v>LT7(A) - Temporary Supply (28 days &amp; above renewal)</v>
          </cell>
          <cell r="G3464" t="str">
            <v>PERMANENT DISS</v>
          </cell>
          <cell r="H3464">
            <v>8</v>
          </cell>
          <cell r="I3464" t="str">
            <v>RAMESH</v>
          </cell>
          <cell r="J3464" t="str">
            <v>S/O PADMANABA,CHANNAPATNA HASSAN</v>
          </cell>
          <cell r="K3464" t="str">
            <v>KIADB</v>
          </cell>
          <cell r="L3464">
            <v>1</v>
          </cell>
        </row>
        <row r="3465">
          <cell r="E3465" t="str">
            <v>GCTP1001</v>
          </cell>
          <cell r="F3465" t="str">
            <v>LT7(A) - Temporary Supply (28 days &amp; above renewal)</v>
          </cell>
          <cell r="G3465" t="str">
            <v>PERMANENT DISS</v>
          </cell>
          <cell r="H3465">
            <v>8</v>
          </cell>
          <cell r="I3465" t="str">
            <v>RAMESH</v>
          </cell>
          <cell r="J3465" t="str">
            <v>S/O PADMAPRABHA,CHANNAPATNA</v>
          </cell>
          <cell r="K3465" t="str">
            <v>KIADB</v>
          </cell>
          <cell r="L3465">
            <v>1</v>
          </cell>
        </row>
        <row r="3466">
          <cell r="E3466" t="str">
            <v>GRTP59</v>
          </cell>
          <cell r="F3466" t="str">
            <v>LT7(A) - Temporary Supply (28 days &amp; above renewal)</v>
          </cell>
          <cell r="G3466" t="str">
            <v>PERMANENT DISS</v>
          </cell>
          <cell r="H3466">
            <v>8</v>
          </cell>
          <cell r="I3466" t="str">
            <v>PUTTATHAYAMMA</v>
          </cell>
          <cell r="J3466" t="str">
            <v>S/O PUTTARAJU,GORUR</v>
          </cell>
          <cell r="K3466" t="str">
            <v>GORUR</v>
          </cell>
          <cell r="L3466">
            <v>1</v>
          </cell>
        </row>
        <row r="3467">
          <cell r="E3467" t="str">
            <v>GLTP99</v>
          </cell>
          <cell r="F3467" t="str">
            <v>LT7(A) - Temporary Supply (28 days &amp; above renewal)</v>
          </cell>
          <cell r="G3467" t="str">
            <v>PERMANENT DISS</v>
          </cell>
          <cell r="H3467">
            <v>8</v>
          </cell>
          <cell r="I3467" t="str">
            <v>B V NAVEEN</v>
          </cell>
          <cell r="J3467" t="str">
            <v>S/O VENKATESH,BASAVESHWARA NAGARA HASSAN</v>
          </cell>
          <cell r="K3467" t="str">
            <v>HOOVINA HALLI KAVALU HKL</v>
          </cell>
          <cell r="L3467">
            <v>1</v>
          </cell>
        </row>
        <row r="3468">
          <cell r="E3468" t="str">
            <v>GLTP100</v>
          </cell>
          <cell r="F3468" t="str">
            <v>LT7(A) - Temporary Supply (28 days &amp; above renewal)</v>
          </cell>
          <cell r="G3468" t="str">
            <v>PERMANENT DISS</v>
          </cell>
          <cell r="H3468">
            <v>5</v>
          </cell>
          <cell r="I3468" t="str">
            <v>SHANTHAMANI</v>
          </cell>
          <cell r="J3468" t="str">
            <v>W/O SHIVAPPA,ASHOKA NAGARA H KAVAL</v>
          </cell>
          <cell r="K3468" t="str">
            <v>ASHOKNAGAR</v>
          </cell>
          <cell r="L3468">
            <v>1</v>
          </cell>
        </row>
        <row r="3469">
          <cell r="E3469" t="str">
            <v>GCTP1010</v>
          </cell>
          <cell r="F3469" t="str">
            <v>LT7(A) - Temporary Supply (28 days &amp; above renewal)</v>
          </cell>
          <cell r="G3469" t="str">
            <v>PERMANENT DISS</v>
          </cell>
          <cell r="H3469">
            <v>17</v>
          </cell>
          <cell r="I3469" t="str">
            <v>A V MEENAKSHI</v>
          </cell>
          <cell r="J3469" t="str">
            <v>W/O  B V GANGADARA,BITTAGOWDANAHALLI</v>
          </cell>
          <cell r="K3469" t="str">
            <v>BITTAGOWDANAHALLY</v>
          </cell>
          <cell r="L3469">
            <v>1</v>
          </cell>
        </row>
        <row r="3470">
          <cell r="E3470" t="str">
            <v>GLTP104</v>
          </cell>
          <cell r="F3470" t="str">
            <v>LT7(A) - Temporary Supply (28 days &amp; above renewal)</v>
          </cell>
          <cell r="G3470" t="str">
            <v>PERMANENT DISS</v>
          </cell>
          <cell r="H3470">
            <v>8</v>
          </cell>
          <cell r="I3470" t="str">
            <v>B V VISHWANATHA SHETTY</v>
          </cell>
          <cell r="J3470" t="str">
            <v>S/O GOVINDA SHETTY,MANACHANAHALLI</v>
          </cell>
          <cell r="K3470" t="str">
            <v>MANICHANA HALLI MNL</v>
          </cell>
          <cell r="L3470">
            <v>1</v>
          </cell>
        </row>
        <row r="3471">
          <cell r="E3471" t="str">
            <v>GLTP105</v>
          </cell>
          <cell r="F3471" t="str">
            <v>LT7(A) - Temporary Supply (28 days &amp; above renewal)</v>
          </cell>
          <cell r="G3471" t="str">
            <v>PERMANENT DISS</v>
          </cell>
          <cell r="H3471">
            <v>8</v>
          </cell>
          <cell r="I3471" t="str">
            <v>PRAKASH</v>
          </cell>
          <cell r="J3471" t="str">
            <v>S/O LATE KENCHEGOWDA,BASAVESHWARA NAGARA</v>
          </cell>
          <cell r="K3471" t="str">
            <v>HOOVINA HALLI KAVALU HKL</v>
          </cell>
          <cell r="L3471">
            <v>1</v>
          </cell>
        </row>
        <row r="3472">
          <cell r="E3472" t="str">
            <v>GCTP1013</v>
          </cell>
          <cell r="F3472" t="str">
            <v>LT7(A) - Temporary Supply (28 days &amp; above renewal)</v>
          </cell>
          <cell r="G3472" t="str">
            <v>PERMANENT DISS</v>
          </cell>
          <cell r="H3472">
            <v>8</v>
          </cell>
          <cell r="I3472" t="str">
            <v>CK RAMESH</v>
          </cell>
          <cell r="J3472" t="str">
            <v>S/O LATE KALEGOWDA,CHANNAPATNA</v>
          </cell>
          <cell r="K3472" t="str">
            <v>CHANNAPATTANA</v>
          </cell>
          <cell r="L3472">
            <v>1</v>
          </cell>
        </row>
        <row r="3473">
          <cell r="E3473" t="str">
            <v>HVTP1011</v>
          </cell>
          <cell r="F3473" t="str">
            <v>LT7(A) - Temporary Supply (28 days &amp; above renewal)</v>
          </cell>
          <cell r="G3473" t="str">
            <v>PERMANENT DISS</v>
          </cell>
          <cell r="H3473">
            <v>15</v>
          </cell>
          <cell r="I3473" t="str">
            <v>RELIANCE JIO INFOCOMM LTD</v>
          </cell>
          <cell r="J3473" t="str">
            <v>RELIANCE JIO INFOCOMM LTD,TATTEKERE</v>
          </cell>
          <cell r="K3473" t="str">
            <v>THATTEKERE THAL</v>
          </cell>
          <cell r="L3473">
            <v>5</v>
          </cell>
        </row>
        <row r="3474">
          <cell r="E3474" t="str">
            <v>DMTP1012</v>
          </cell>
          <cell r="F3474" t="str">
            <v>LT7(A) - Temporary Supply (28 days &amp; above renewal)</v>
          </cell>
          <cell r="G3474" t="str">
            <v>PERMANENT DISS</v>
          </cell>
          <cell r="H3474">
            <v>8</v>
          </cell>
          <cell r="I3474" t="str">
            <v>RELIANCE JIO INFOCOMM LTD</v>
          </cell>
          <cell r="J3474" t="str">
            <v>RELIANCE JIO INFOCOMM LTD,DODDAMANDIGANAHALLI</v>
          </cell>
          <cell r="K3474" t="str">
            <v>DODDAMANDIGANAHALLI L</v>
          </cell>
          <cell r="L3474">
            <v>5</v>
          </cell>
        </row>
        <row r="3475">
          <cell r="E3475" t="str">
            <v>GCTP1020</v>
          </cell>
          <cell r="F3475" t="str">
            <v>LT7(A) - Temporary Supply (28 days &amp; above renewal)</v>
          </cell>
          <cell r="G3475" t="str">
            <v>PERMANENT DISS</v>
          </cell>
          <cell r="H3475">
            <v>4</v>
          </cell>
          <cell r="I3475" t="str">
            <v>HN RAMESH</v>
          </cell>
          <cell r="J3475" t="str">
            <v>S/O HM NAGARAJU,DEVAMMABADAVANE</v>
          </cell>
          <cell r="K3475" t="str">
            <v>CHANNAPATTANA</v>
          </cell>
          <cell r="L3475">
            <v>1</v>
          </cell>
        </row>
        <row r="3476">
          <cell r="E3476" t="str">
            <v>GCTP1016</v>
          </cell>
          <cell r="F3476" t="str">
            <v>LT7(A) - Temporary Supply (28 days &amp; above renewal)</v>
          </cell>
          <cell r="G3476" t="str">
            <v>PERMANENT DISS</v>
          </cell>
          <cell r="H3476">
            <v>8</v>
          </cell>
          <cell r="I3476" t="str">
            <v>RUPA</v>
          </cell>
          <cell r="J3476" t="str">
            <v>W/O GOPALE GOWDA,SANKALAPURA</v>
          </cell>
          <cell r="K3476" t="str">
            <v>GANDHINAGAR</v>
          </cell>
          <cell r="L3476">
            <v>1</v>
          </cell>
        </row>
        <row r="3477">
          <cell r="E3477" t="str">
            <v>GCTP1024</v>
          </cell>
          <cell r="F3477" t="str">
            <v>LT7(A) - Temporary Supply (28 days &amp; above renewal)</v>
          </cell>
          <cell r="G3477" t="str">
            <v>PERMANENT DISS</v>
          </cell>
          <cell r="H3477">
            <v>8</v>
          </cell>
          <cell r="I3477" t="str">
            <v>RANGEGOWDA</v>
          </cell>
          <cell r="J3477" t="str">
            <v>S/O YALAKKI GOWDA,K HOSA KOPPALU</v>
          </cell>
          <cell r="K3477" t="str">
            <v>K HOSA KOPPALU BHKL</v>
          </cell>
          <cell r="L3477">
            <v>1</v>
          </cell>
        </row>
        <row r="3478">
          <cell r="E3478" t="str">
            <v>GCTP1022</v>
          </cell>
          <cell r="F3478" t="str">
            <v>LT7(A) - Temporary Supply (28 days &amp; above renewal)</v>
          </cell>
          <cell r="G3478" t="str">
            <v>PERMANENT DISS</v>
          </cell>
          <cell r="H3478">
            <v>8</v>
          </cell>
          <cell r="I3478" t="str">
            <v>ASSISTANT EXCUTIVE  ENG</v>
          </cell>
          <cell r="J3478" t="str">
            <v>CONSTRUTION  OF OFFICE,KIADB</v>
          </cell>
          <cell r="K3478" t="str">
            <v>KIADB</v>
          </cell>
          <cell r="L3478">
            <v>5</v>
          </cell>
        </row>
        <row r="3479">
          <cell r="E3479" t="str">
            <v>GLTP107</v>
          </cell>
          <cell r="F3479" t="str">
            <v>LT7(A) - Temporary Supply (28 days &amp; above renewal)</v>
          </cell>
          <cell r="G3479" t="str">
            <v>PERMANENT DISS</v>
          </cell>
          <cell r="H3479">
            <v>8</v>
          </cell>
          <cell r="I3479" t="str">
            <v>B M YOGISH</v>
          </cell>
          <cell r="J3479" t="str">
            <v>S/O L BASAPPA,BASAVESHWARA NAGARA</v>
          </cell>
          <cell r="K3479" t="str">
            <v>HOOVINA HALLI KAVALU HKL</v>
          </cell>
          <cell r="L3479">
            <v>1</v>
          </cell>
        </row>
        <row r="3480">
          <cell r="E3480" t="str">
            <v>GCTP1028</v>
          </cell>
          <cell r="F3480" t="str">
            <v>LT7(A) - Temporary Supply (28 days &amp; above renewal)</v>
          </cell>
          <cell r="G3480" t="str">
            <v>PERMANENT DISS</v>
          </cell>
          <cell r="H3480">
            <v>8</v>
          </cell>
          <cell r="I3480" t="str">
            <v>NAGALAKSHMI</v>
          </cell>
          <cell r="J3480" t="str">
            <v>D/O LKSHMEGOWDA,CHANNAPATTANA</v>
          </cell>
          <cell r="K3480" t="str">
            <v>CHANNAPATTANA</v>
          </cell>
          <cell r="L3480">
            <v>1</v>
          </cell>
        </row>
        <row r="3481">
          <cell r="E3481" t="str">
            <v>GCTP1029</v>
          </cell>
          <cell r="F3481" t="str">
            <v>LT7(A) - Temporary Supply (28 days &amp; above renewal)</v>
          </cell>
          <cell r="G3481" t="str">
            <v>PERMANENT DISS</v>
          </cell>
          <cell r="H3481">
            <v>8</v>
          </cell>
          <cell r="I3481" t="str">
            <v>K S GIRISH</v>
          </cell>
          <cell r="J3481" t="str">
            <v>S/O M SHAMAIAH,KIADB</v>
          </cell>
          <cell r="K3481" t="str">
            <v>DHANANAYAKANAHALLY</v>
          </cell>
          <cell r="L3481">
            <v>5</v>
          </cell>
        </row>
        <row r="3482">
          <cell r="E3482" t="str">
            <v>GCTP1030</v>
          </cell>
          <cell r="F3482" t="str">
            <v>LT7(A) - Temporary Supply (28 days &amp; above renewal)</v>
          </cell>
          <cell r="G3482" t="str">
            <v>PERMANENT DISS</v>
          </cell>
          <cell r="H3482">
            <v>8</v>
          </cell>
          <cell r="I3482" t="str">
            <v>RAME GOWDA</v>
          </cell>
          <cell r="J3482" t="str">
            <v>S/O RANGE GOWDA,BITTAGOWDANAHALLI</v>
          </cell>
          <cell r="K3482" t="str">
            <v>CHANNAPATTANA</v>
          </cell>
          <cell r="L3482">
            <v>1</v>
          </cell>
        </row>
        <row r="3483">
          <cell r="E3483" t="str">
            <v>GCTP1033</v>
          </cell>
          <cell r="F3483" t="str">
            <v>LT7(A) - Temporary Supply (28 days &amp; above renewal)</v>
          </cell>
          <cell r="G3483" t="str">
            <v>PERMANENT DISS</v>
          </cell>
          <cell r="H3483">
            <v>8</v>
          </cell>
          <cell r="I3483" t="str">
            <v>PROPRICTOR  MM PRABHA</v>
          </cell>
          <cell r="J3483" t="str">
            <v>M/S JAISHRE KRISHNA STEEL WORKS  PVT LTD,KIADB</v>
          </cell>
          <cell r="K3483" t="str">
            <v>HANUMANTHA PURA HNL</v>
          </cell>
          <cell r="L3483">
            <v>3</v>
          </cell>
        </row>
        <row r="3484">
          <cell r="E3484" t="str">
            <v>GCTP1027</v>
          </cell>
          <cell r="F3484" t="str">
            <v>LT7(A) - Temporary Supply (28 days &amp; above renewal)</v>
          </cell>
          <cell r="G3484" t="str">
            <v>PERMANENT DISS</v>
          </cell>
          <cell r="H3484">
            <v>8</v>
          </cell>
          <cell r="I3484" t="str">
            <v>H G SURESH</v>
          </cell>
          <cell r="J3484" t="str">
            <v>S/O JAVAREGOWDA,CHANNAPATNA</v>
          </cell>
          <cell r="K3484" t="str">
            <v>CHANNAPATTANA</v>
          </cell>
          <cell r="L3484">
            <v>1</v>
          </cell>
        </row>
        <row r="3485">
          <cell r="E3485" t="str">
            <v>GCTP1042</v>
          </cell>
          <cell r="F3485" t="str">
            <v>LT7(A) - Temporary Supply (28 days &amp; above renewal)</v>
          </cell>
          <cell r="G3485" t="str">
            <v>PERMANENT DISS</v>
          </cell>
          <cell r="H3485">
            <v>17</v>
          </cell>
          <cell r="I3485" t="str">
            <v>RAVI</v>
          </cell>
          <cell r="J3485" t="str">
            <v>S/O LATE  HONNE GOWDA,BITTAGOWDANAHALLI</v>
          </cell>
          <cell r="K3485" t="str">
            <v>BITTAGOWDANAHALLY</v>
          </cell>
          <cell r="L3485">
            <v>1</v>
          </cell>
        </row>
        <row r="3486">
          <cell r="E3486" t="str">
            <v>HNTP1044</v>
          </cell>
          <cell r="F3486" t="str">
            <v>LT7(A) - Temporary Supply (28 days &amp; above renewal)</v>
          </cell>
          <cell r="G3486" t="str">
            <v>PERMANENT DISS</v>
          </cell>
          <cell r="H3486">
            <v>8</v>
          </cell>
          <cell r="I3486" t="str">
            <v>UMESHA</v>
          </cell>
          <cell r="J3486" t="str">
            <v>S/O ERAJEGOWDA,SINGA PATNA</v>
          </cell>
          <cell r="K3486" t="str">
            <v>HANUMANTHA PURA HNL</v>
          </cell>
          <cell r="L3486">
            <v>1</v>
          </cell>
        </row>
        <row r="3487">
          <cell r="E3487" t="str">
            <v>GCTP1037</v>
          </cell>
          <cell r="F3487" t="str">
            <v>LT7(A) - Temporary Supply (28 days &amp; above renewal)</v>
          </cell>
          <cell r="G3487" t="str">
            <v>PERMANENT DISS</v>
          </cell>
          <cell r="H3487">
            <v>8</v>
          </cell>
          <cell r="I3487" t="str">
            <v>T PREMA</v>
          </cell>
          <cell r="J3487" t="str">
            <v>W/O THIMAPPA,CHANNAPATNA</v>
          </cell>
          <cell r="K3487" t="str">
            <v>DHANANAYAKANAHALLY</v>
          </cell>
          <cell r="L3487">
            <v>1</v>
          </cell>
        </row>
        <row r="3488">
          <cell r="E3488" t="str">
            <v>GCTP1047</v>
          </cell>
          <cell r="F3488" t="str">
            <v>LT7(A) - Temporary Supply (28 days &amp; above renewal)</v>
          </cell>
          <cell r="G3488" t="str">
            <v>PERMANENT DISS</v>
          </cell>
          <cell r="H3488">
            <v>8</v>
          </cell>
          <cell r="I3488" t="str">
            <v>YATHISHA</v>
          </cell>
          <cell r="J3488" t="str">
            <v>S/O GANGE GOWDA,M  HOSAKOPPALU</v>
          </cell>
          <cell r="K3488" t="str">
            <v>CHANNAPATTANA</v>
          </cell>
          <cell r="L3488">
            <v>1</v>
          </cell>
        </row>
        <row r="3489">
          <cell r="E3489" t="str">
            <v>GCTP1048</v>
          </cell>
          <cell r="F3489" t="str">
            <v>LT7(A) - Temporary Supply (28 days &amp; above renewal)</v>
          </cell>
          <cell r="G3489" t="str">
            <v>PERMANENT DISS</v>
          </cell>
          <cell r="H3489">
            <v>8</v>
          </cell>
          <cell r="I3489" t="str">
            <v>PARVATHAMMA</v>
          </cell>
          <cell r="J3489" t="str">
            <v>W/O LAKSHME GOWDA,CHANNAPATTANA</v>
          </cell>
          <cell r="K3489" t="str">
            <v>CHANNAPATTANA</v>
          </cell>
          <cell r="L3489">
            <v>1</v>
          </cell>
        </row>
        <row r="3490">
          <cell r="E3490" t="str">
            <v>GCTP1049</v>
          </cell>
          <cell r="F3490" t="str">
            <v>LT7(A) - Temporary Supply (28 days &amp; above renewal)</v>
          </cell>
          <cell r="G3490" t="str">
            <v>PERMANENT DISS</v>
          </cell>
          <cell r="H3490">
            <v>8</v>
          </cell>
          <cell r="I3490" t="str">
            <v>C V AKSHYA</v>
          </cell>
          <cell r="J3490" t="str">
            <v>S/O VIJAY KUMAR,DEVAMMABADAVANE</v>
          </cell>
          <cell r="K3490" t="str">
            <v>CHANNAPATTANA</v>
          </cell>
          <cell r="L3490">
            <v>1</v>
          </cell>
        </row>
        <row r="3491">
          <cell r="E3491" t="str">
            <v>GCTP1039</v>
          </cell>
          <cell r="F3491" t="str">
            <v>LT7(A) - Temporary Supply (28 days &amp; above renewal)</v>
          </cell>
          <cell r="G3491" t="str">
            <v>PERMANENT DISS</v>
          </cell>
          <cell r="H3491">
            <v>1</v>
          </cell>
          <cell r="I3491" t="str">
            <v>WOODPECKER  DISTILLERIES</v>
          </cell>
          <cell r="J3491" t="str">
            <v>WOODPECKER  DISTILLERIES &amp; BREWERIES PVT LTD,KIADB</v>
          </cell>
          <cell r="K3491" t="str">
            <v>CHANNAPATTANA</v>
          </cell>
          <cell r="L3491">
            <v>30</v>
          </cell>
        </row>
        <row r="3492">
          <cell r="E3492" t="str">
            <v>GLTP112</v>
          </cell>
          <cell r="F3492" t="str">
            <v>LT7(A) - Temporary Supply (28 days &amp; above renewal)</v>
          </cell>
          <cell r="G3492" t="str">
            <v>PERMANENT DISS</v>
          </cell>
          <cell r="H3492">
            <v>8</v>
          </cell>
          <cell r="I3492" t="str">
            <v>ASHOK KUMAR</v>
          </cell>
          <cell r="J3492" t="str">
            <v>S/O KESHAVAMURTHI,BASAVESHWARA NAGARA</v>
          </cell>
          <cell r="K3492" t="str">
            <v>HOOVINA HALLI KAVALU HKL</v>
          </cell>
          <cell r="L3492">
            <v>1</v>
          </cell>
        </row>
        <row r="3493">
          <cell r="E3493" t="str">
            <v>GLTP114</v>
          </cell>
          <cell r="F3493" t="str">
            <v>LT7(A) - Temporary Supply (28 days &amp; above renewal)</v>
          </cell>
          <cell r="G3493" t="str">
            <v>PERMANENT DISS</v>
          </cell>
          <cell r="H3493">
            <v>1</v>
          </cell>
          <cell r="I3493" t="str">
            <v>CHANDRE GOWDA</v>
          </cell>
          <cell r="J3493" t="str">
            <v>S/O DASE GOWDA,HARALA HALLI</v>
          </cell>
          <cell r="K3493" t="str">
            <v>HARALA HALLI AKHL</v>
          </cell>
          <cell r="L3493">
            <v>1</v>
          </cell>
        </row>
        <row r="3494">
          <cell r="E3494" t="str">
            <v>GCTP1050</v>
          </cell>
          <cell r="F3494" t="str">
            <v>LT7(A) - Temporary Supply (28 days &amp; above renewal)</v>
          </cell>
          <cell r="G3494" t="str">
            <v>PERMANENT DISS</v>
          </cell>
          <cell r="H3494">
            <v>8</v>
          </cell>
          <cell r="I3494" t="str">
            <v>HEMAVATHI</v>
          </cell>
          <cell r="J3494" t="str">
            <v>W/O SHIVAKUMARA,BIMMANAYAKANA HALLI</v>
          </cell>
          <cell r="K3494" t="str">
            <v>K HOSA KOPPALU BHKL</v>
          </cell>
          <cell r="L3494">
            <v>1</v>
          </cell>
        </row>
        <row r="3495">
          <cell r="E3495" t="str">
            <v>GCTP1051</v>
          </cell>
          <cell r="F3495" t="str">
            <v>LT7(A) - Temporary Supply (28 days &amp; above renewal)</v>
          </cell>
          <cell r="G3495" t="str">
            <v>PERMANENT DISS</v>
          </cell>
          <cell r="H3495">
            <v>17</v>
          </cell>
          <cell r="I3495" t="str">
            <v>K H SUDHA</v>
          </cell>
          <cell r="J3495" t="str">
            <v>W/O MANJUNATHA,TATTEKERE</v>
          </cell>
          <cell r="K3495" t="str">
            <v>BITTAGOWDANAHALLY</v>
          </cell>
          <cell r="L3495">
            <v>1</v>
          </cell>
        </row>
        <row r="3496">
          <cell r="E3496" t="str">
            <v>GCTP1054</v>
          </cell>
          <cell r="F3496" t="str">
            <v>LT7(A) - Temporary Supply (28 days &amp; above renewal)</v>
          </cell>
          <cell r="G3496" t="str">
            <v>PERMANENT DISS</v>
          </cell>
          <cell r="H3496">
            <v>4</v>
          </cell>
          <cell r="I3496" t="str">
            <v>H N LOKESH</v>
          </cell>
          <cell r="J3496" t="str">
            <v>S/O NANJUNDACHAR,BOMMANAYAKANA HALLI</v>
          </cell>
          <cell r="K3496" t="str">
            <v>BOMMANAYAKANA HALLI BHKL</v>
          </cell>
          <cell r="L3496">
            <v>1</v>
          </cell>
        </row>
        <row r="3497">
          <cell r="E3497" t="str">
            <v>GLTP117</v>
          </cell>
          <cell r="F3497" t="str">
            <v>LT7(A) - Temporary Supply (28 days &amp; above renewal)</v>
          </cell>
          <cell r="G3497" t="str">
            <v>PERMANENT DISS</v>
          </cell>
          <cell r="H3497">
            <v>8</v>
          </cell>
          <cell r="I3497" t="str">
            <v>B NAMITHA KUMARI</v>
          </cell>
          <cell r="J3497" t="str">
            <v>W/O R RAMESHA,MANACHANAHALLI</v>
          </cell>
          <cell r="K3497" t="str">
            <v>ASHOKNAGAR</v>
          </cell>
          <cell r="L3497">
            <v>1</v>
          </cell>
        </row>
        <row r="3498">
          <cell r="E3498" t="str">
            <v>GLTP116</v>
          </cell>
          <cell r="F3498" t="str">
            <v>LT7(A) - Temporary Supply (28 days &amp; above renewal)</v>
          </cell>
          <cell r="G3498" t="str">
            <v>PERMANENT DISS</v>
          </cell>
          <cell r="H3498">
            <v>8</v>
          </cell>
          <cell r="I3498" t="str">
            <v>ASHOK KUMAR</v>
          </cell>
          <cell r="J3498" t="str">
            <v>S/O LATE M SIDDAPPA,BASAVESHWARA NAGARA</v>
          </cell>
          <cell r="K3498" t="str">
            <v>HOOVINA HALLI KAVALU HKL</v>
          </cell>
          <cell r="L3498">
            <v>1</v>
          </cell>
        </row>
        <row r="3499">
          <cell r="E3499" t="str">
            <v>GLTP115</v>
          </cell>
          <cell r="F3499" t="str">
            <v>LT7(A) - Temporary Supply (28 days &amp; above renewal)</v>
          </cell>
          <cell r="G3499" t="str">
            <v>PERMANENT DISS</v>
          </cell>
          <cell r="H3499">
            <v>1</v>
          </cell>
          <cell r="I3499" t="str">
            <v>S R LAKSHMANA</v>
          </cell>
          <cell r="J3499" t="str">
            <v>S/O RAMEGOWDA,UDDUR</v>
          </cell>
          <cell r="K3499" t="str">
            <v>KORAHALLI</v>
          </cell>
          <cell r="L3499">
            <v>2</v>
          </cell>
        </row>
        <row r="3500">
          <cell r="E3500" t="str">
            <v>GRTP63</v>
          </cell>
          <cell r="F3500" t="str">
            <v>LT7(A) - Temporary Supply (28 days &amp; above renewal)</v>
          </cell>
          <cell r="G3500" t="str">
            <v>PERMANENT DISS</v>
          </cell>
          <cell r="H3500">
            <v>11</v>
          </cell>
          <cell r="I3500" t="str">
            <v>VEERABHADRAPPA</v>
          </cell>
          <cell r="J3500" t="str">
            <v>CONVINIER OF SHREE RAMESHWARA TEMPLE,KATTAYA</v>
          </cell>
          <cell r="K3500" t="str">
            <v>HASSANRURAL2</v>
          </cell>
          <cell r="L3500">
            <v>2</v>
          </cell>
        </row>
        <row r="3501">
          <cell r="E3501" t="str">
            <v>HNTP1065</v>
          </cell>
          <cell r="F3501" t="str">
            <v>LT7(A) - Temporary Supply (28 days &amp; above renewal)</v>
          </cell>
          <cell r="G3501" t="str">
            <v>PERMANENT DISS</v>
          </cell>
          <cell r="H3501">
            <v>8</v>
          </cell>
          <cell r="I3501" t="str">
            <v>BHADRAMMA</v>
          </cell>
          <cell r="J3501" t="str">
            <v>W/O MALESHA GOWDA,HANUMANTHA PURA</v>
          </cell>
          <cell r="K3501" t="str">
            <v>HANUMANTHA PURA HNL</v>
          </cell>
          <cell r="L3501">
            <v>1</v>
          </cell>
        </row>
        <row r="3502">
          <cell r="E3502" t="str">
            <v>GCTP1064</v>
          </cell>
          <cell r="F3502" t="str">
            <v>LT7(A) - Temporary Supply (28 days &amp; above renewal)</v>
          </cell>
          <cell r="G3502" t="str">
            <v>PERMANENT DISS</v>
          </cell>
          <cell r="H3502">
            <v>10</v>
          </cell>
          <cell r="I3502" t="str">
            <v>JAVARE GOWDA</v>
          </cell>
          <cell r="J3502" t="str">
            <v>S/O SIDDE GOWDA,K HOSA KOPPALU</v>
          </cell>
          <cell r="K3502" t="str">
            <v>K HOSA KOPPALU BHKL</v>
          </cell>
          <cell r="L3502">
            <v>1</v>
          </cell>
        </row>
        <row r="3503">
          <cell r="E3503" t="str">
            <v>GCTP10</v>
          </cell>
          <cell r="F3503" t="str">
            <v>LT7(A) - Temporary Supply (28 days &amp; above renewal)</v>
          </cell>
          <cell r="G3503" t="str">
            <v>PERMANENT DISS</v>
          </cell>
          <cell r="H3503">
            <v>8</v>
          </cell>
          <cell r="I3503" t="str">
            <v>MANJULA</v>
          </cell>
          <cell r="J3503" t="str">
            <v>C/O CHANDRA SHEKARA,K HOSAKOPPALU</v>
          </cell>
          <cell r="K3503" t="str">
            <v>CHANNAPATTANA</v>
          </cell>
          <cell r="L3503">
            <v>1</v>
          </cell>
        </row>
        <row r="3504">
          <cell r="E3504" t="str">
            <v>GCTP1062</v>
          </cell>
          <cell r="F3504" t="str">
            <v>LT7(A) - Temporary Supply (28 days &amp; above renewal)</v>
          </cell>
          <cell r="G3504" t="str">
            <v>PERMANENT DISS</v>
          </cell>
          <cell r="H3504">
            <v>8</v>
          </cell>
          <cell r="I3504" t="str">
            <v>P DASARATHA RAMA REDDY</v>
          </cell>
          <cell r="J3504" t="str">
            <v>KIADB,KIADB</v>
          </cell>
          <cell r="K3504" t="str">
            <v>HANUMANTHA PURA HNL</v>
          </cell>
          <cell r="L3504">
            <v>3</v>
          </cell>
        </row>
        <row r="3505">
          <cell r="E3505" t="str">
            <v>GCTP1068</v>
          </cell>
          <cell r="F3505" t="str">
            <v>LT7(A) - Temporary Supply (28 days &amp; above renewal)</v>
          </cell>
          <cell r="G3505" t="str">
            <v>PERMANENT DISS</v>
          </cell>
          <cell r="H3505">
            <v>8</v>
          </cell>
          <cell r="I3505" t="str">
            <v>HANUMAMMA</v>
          </cell>
          <cell r="J3505" t="str">
            <v>W/O VENKATE GOWDA,SANKALAPURA</v>
          </cell>
          <cell r="K3505" t="str">
            <v>CHANNAPATTANA</v>
          </cell>
          <cell r="L3505">
            <v>2</v>
          </cell>
        </row>
        <row r="3506">
          <cell r="E3506" t="str">
            <v>GCTP1063</v>
          </cell>
          <cell r="F3506" t="str">
            <v>LT7(A) - Temporary Supply (28 days &amp; above renewal)</v>
          </cell>
          <cell r="G3506" t="str">
            <v>PERMANENT DISS</v>
          </cell>
          <cell r="H3506">
            <v>8</v>
          </cell>
          <cell r="I3506" t="str">
            <v>MANJULA</v>
          </cell>
          <cell r="J3506" t="str">
            <v>S/O CHANDRASHEKA,K HOSAKOPPALU</v>
          </cell>
          <cell r="K3506" t="str">
            <v>CHANNAPATTANA</v>
          </cell>
          <cell r="L3506">
            <v>1</v>
          </cell>
        </row>
        <row r="3507">
          <cell r="E3507" t="str">
            <v>GCTP1067</v>
          </cell>
          <cell r="F3507" t="str">
            <v>LT7(A) - Temporary Supply (28 days &amp; above renewal)</v>
          </cell>
          <cell r="G3507" t="str">
            <v>PERMANENT DISS</v>
          </cell>
          <cell r="H3507">
            <v>4</v>
          </cell>
          <cell r="I3507" t="str">
            <v>H S MAHESHA</v>
          </cell>
          <cell r="J3507" t="str">
            <v>S/O SAMPATHKUMAR,BOMMANAYAKANA HALLI</v>
          </cell>
          <cell r="K3507" t="str">
            <v>BOMMANAYAKANA HALLI BHKL</v>
          </cell>
          <cell r="L3507">
            <v>1</v>
          </cell>
        </row>
        <row r="3508">
          <cell r="E3508" t="str">
            <v>GCTP1069</v>
          </cell>
          <cell r="F3508" t="str">
            <v>LT7(A) - Temporary Supply (28 days &amp; above renewal)</v>
          </cell>
          <cell r="G3508" t="str">
            <v>PERMANENT DISS</v>
          </cell>
          <cell r="H3508">
            <v>8</v>
          </cell>
          <cell r="I3508" t="str">
            <v>S THAMMAIAH</v>
          </cell>
          <cell r="J3508" t="str">
            <v>S/O SAMBEGOWDA,CHANNAPATTANA</v>
          </cell>
          <cell r="K3508" t="str">
            <v>K HOSA KOPPALU BHKL</v>
          </cell>
          <cell r="L3508">
            <v>1</v>
          </cell>
        </row>
        <row r="3509">
          <cell r="E3509" t="str">
            <v>GCTP1070</v>
          </cell>
          <cell r="F3509" t="str">
            <v>LT7(A) - Temporary Supply (28 days &amp; above renewal)</v>
          </cell>
          <cell r="G3509" t="str">
            <v>PERMANENT DISS</v>
          </cell>
          <cell r="H3509">
            <v>8</v>
          </cell>
          <cell r="I3509" t="str">
            <v>NAGARAJU</v>
          </cell>
          <cell r="J3509" t="str">
            <v>MUDDIGIRI GOWDA,BITTAGOWDANAHALLI</v>
          </cell>
          <cell r="K3509" t="str">
            <v>CHANNAPATTANA</v>
          </cell>
          <cell r="L3509">
            <v>1</v>
          </cell>
        </row>
        <row r="3510">
          <cell r="E3510" t="str">
            <v>GCTP1072</v>
          </cell>
          <cell r="F3510" t="str">
            <v>LT7(A) - Temporary Supply (28 days &amp; above renewal)</v>
          </cell>
          <cell r="G3510" t="str">
            <v>PERMANENT DISS</v>
          </cell>
          <cell r="H3510">
            <v>8</v>
          </cell>
          <cell r="I3510" t="str">
            <v>VANAJAKSHI</v>
          </cell>
          <cell r="J3510" t="str">
            <v>W/O SHIVAKUMAR,K HOSAKOPPALU</v>
          </cell>
          <cell r="K3510" t="str">
            <v>CHANNAPATTANA</v>
          </cell>
          <cell r="L3510">
            <v>1</v>
          </cell>
        </row>
        <row r="3511">
          <cell r="E3511" t="str">
            <v>GCTP1075</v>
          </cell>
          <cell r="F3511" t="str">
            <v>LT7(A) - Temporary Supply (28 days &amp; above renewal)</v>
          </cell>
          <cell r="G3511" t="str">
            <v>PERMANENT DISS</v>
          </cell>
          <cell r="H3511">
            <v>8</v>
          </cell>
          <cell r="I3511" t="str">
            <v>GEETHA</v>
          </cell>
          <cell r="J3511" t="str">
            <v>W/O RANGA SWAMY,M HOSAKOPPALU</v>
          </cell>
          <cell r="K3511" t="str">
            <v>CHANNAPATTANA</v>
          </cell>
          <cell r="L3511">
            <v>1</v>
          </cell>
        </row>
        <row r="3512">
          <cell r="E3512" t="str">
            <v>GCTP1076</v>
          </cell>
          <cell r="F3512" t="str">
            <v>LT7(A) - Temporary Supply (28 days &amp; above renewal)</v>
          </cell>
          <cell r="G3512" t="str">
            <v>PERMANENT DISS</v>
          </cell>
          <cell r="H3512">
            <v>3</v>
          </cell>
          <cell r="I3512" t="str">
            <v>H C VASANTHA</v>
          </cell>
          <cell r="J3512" t="str">
            <v>W/O A PANDU,CHANNAPATTANA</v>
          </cell>
          <cell r="K3512" t="str">
            <v>CHANNAPATTANA</v>
          </cell>
          <cell r="L3512">
            <v>1</v>
          </cell>
        </row>
        <row r="3513">
          <cell r="E3513" t="str">
            <v>DMTP1077</v>
          </cell>
          <cell r="F3513" t="str">
            <v>LT7(A) - Temporary Supply (28 days &amp; above renewal)</v>
          </cell>
          <cell r="G3513" t="str">
            <v>PERMANENT DISS</v>
          </cell>
          <cell r="H3513">
            <v>8</v>
          </cell>
          <cell r="I3513" t="str">
            <v>DYAVAMMA</v>
          </cell>
          <cell r="J3513" t="str">
            <v>W/O VENKATEGOWDA,DODDAMANDIGANAHALLI</v>
          </cell>
          <cell r="K3513" t="str">
            <v>DODDAMANDIGANAHALLI L</v>
          </cell>
          <cell r="L3513">
            <v>1</v>
          </cell>
        </row>
        <row r="3514">
          <cell r="E3514" t="str">
            <v>HNTP1080</v>
          </cell>
          <cell r="F3514" t="str">
            <v>LT7(A) - Temporary Supply (28 days &amp; above renewal)</v>
          </cell>
          <cell r="G3514" t="str">
            <v>PERMANENT DISS</v>
          </cell>
          <cell r="H3514">
            <v>10</v>
          </cell>
          <cell r="I3514" t="str">
            <v>HM SHIVE GOWDA</v>
          </cell>
          <cell r="J3514" t="str">
            <v>S/O MALLE GOWDA,HANUMATHA PURA</v>
          </cell>
          <cell r="K3514" t="str">
            <v>HANUMANTHA PURA HNL</v>
          </cell>
          <cell r="L3514">
            <v>1</v>
          </cell>
        </row>
        <row r="3515">
          <cell r="E3515" t="str">
            <v>GLTP122</v>
          </cell>
          <cell r="F3515" t="str">
            <v>LT7(A) - Temporary Supply (28 days &amp; above renewal)</v>
          </cell>
          <cell r="G3515" t="str">
            <v>PERMANENT DISS</v>
          </cell>
          <cell r="H3515">
            <v>8</v>
          </cell>
          <cell r="I3515" t="str">
            <v>JAMIL AHAMAD</v>
          </cell>
          <cell r="J3515" t="str">
            <v>S/O JAHNGIR KHAN,MANACHANALLI</v>
          </cell>
          <cell r="K3515" t="str">
            <v>HOOVINA HALLI KAVALU HKL</v>
          </cell>
          <cell r="L3515">
            <v>1</v>
          </cell>
        </row>
        <row r="3516">
          <cell r="E3516" t="str">
            <v>GLTP121</v>
          </cell>
          <cell r="F3516" t="str">
            <v>LT7(A) - Temporary Supply (28 days &amp; above renewal)</v>
          </cell>
          <cell r="G3516" t="str">
            <v>PERMANENT DISS</v>
          </cell>
          <cell r="H3516">
            <v>8</v>
          </cell>
          <cell r="I3516" t="str">
            <v>A C ANOOP</v>
          </cell>
          <cell r="J3516" t="str">
            <v>S/O CHANNAKESHAVA MURTHI,MANACHANALLI</v>
          </cell>
          <cell r="K3516" t="str">
            <v>ASHOKNAGAR</v>
          </cell>
          <cell r="L3516">
            <v>2</v>
          </cell>
        </row>
        <row r="3517">
          <cell r="E3517" t="str">
            <v>GLTP119</v>
          </cell>
          <cell r="F3517" t="str">
            <v>LT7(A) - Temporary Supply (28 days &amp; above renewal)</v>
          </cell>
          <cell r="G3517" t="str">
            <v>PERMANENT DISS</v>
          </cell>
          <cell r="H3517">
            <v>8</v>
          </cell>
          <cell r="I3517" t="str">
            <v>M R ANNAPPA</v>
          </cell>
          <cell r="J3517" t="str">
            <v>S/O RANGE GOWDA,BASAVESHVARA NAGARA</v>
          </cell>
          <cell r="K3517" t="str">
            <v>UDHUR URL</v>
          </cell>
          <cell r="L3517">
            <v>1</v>
          </cell>
        </row>
        <row r="3518">
          <cell r="E3518" t="str">
            <v>GCTP1086</v>
          </cell>
          <cell r="F3518" t="str">
            <v>LT7(A) - Temporary Supply (28 days &amp; above renewal)</v>
          </cell>
          <cell r="G3518" t="str">
            <v>PERMANENT DISS</v>
          </cell>
          <cell r="H3518">
            <v>8</v>
          </cell>
          <cell r="I3518" t="str">
            <v>ROOPA</v>
          </cell>
          <cell r="J3518" t="str">
            <v>W/O APPANNA,BITTAGOWDANAHALLI</v>
          </cell>
          <cell r="K3518" t="str">
            <v>CHANNAPATTANA</v>
          </cell>
          <cell r="L3518">
            <v>1</v>
          </cell>
        </row>
        <row r="3519">
          <cell r="E3519" t="str">
            <v>GCTP1085</v>
          </cell>
          <cell r="F3519" t="str">
            <v>LT7(A) - Temporary Supply (28 days &amp; above renewal)</v>
          </cell>
          <cell r="G3519" t="str">
            <v>PERMANENT DISS</v>
          </cell>
          <cell r="H3519">
            <v>8</v>
          </cell>
          <cell r="I3519" t="str">
            <v>SRI MANJUNATHA HOTEL VENTCHER</v>
          </cell>
          <cell r="J3519" t="str">
            <v>SRI MANJUNATHA HOTEL VENTCHER,KIADB</v>
          </cell>
          <cell r="K3519" t="str">
            <v>CHANNAPATTANA</v>
          </cell>
          <cell r="L3519">
            <v>5</v>
          </cell>
        </row>
        <row r="3520">
          <cell r="E3520" t="str">
            <v>GCTP1083</v>
          </cell>
          <cell r="F3520" t="str">
            <v>LT7(A) - Temporary Supply (28 days &amp; above renewal)</v>
          </cell>
          <cell r="G3520" t="str">
            <v>PERMANENT DISS</v>
          </cell>
          <cell r="H3520">
            <v>8</v>
          </cell>
          <cell r="I3520" t="str">
            <v>KUMUDA</v>
          </cell>
          <cell r="J3520" t="str">
            <v>W/O MANJUNATHA,CHANNAPATTANA</v>
          </cell>
          <cell r="K3520" t="str">
            <v>KAUSHIKA</v>
          </cell>
          <cell r="L3520">
            <v>1</v>
          </cell>
        </row>
        <row r="3521">
          <cell r="E3521" t="str">
            <v>HNTP1092</v>
          </cell>
          <cell r="F3521" t="str">
            <v>LT7(A) - Temporary Supply (28 days &amp; above renewal)</v>
          </cell>
          <cell r="G3521" t="str">
            <v>PERMANENT DISS</v>
          </cell>
          <cell r="H3521">
            <v>8</v>
          </cell>
          <cell r="I3521" t="str">
            <v>H R SUNITHA</v>
          </cell>
          <cell r="J3521" t="str">
            <v>W/O H M LOHITHA,HANUMATHA PURA</v>
          </cell>
          <cell r="K3521" t="str">
            <v>KABBINA HALLI</v>
          </cell>
          <cell r="L3521">
            <v>1</v>
          </cell>
        </row>
        <row r="3522">
          <cell r="E3522" t="str">
            <v>GCTP1087</v>
          </cell>
          <cell r="F3522" t="str">
            <v>LT7(A) - Temporary Supply (28 days &amp; above renewal)</v>
          </cell>
          <cell r="G3522" t="str">
            <v>PERMANENT DISS</v>
          </cell>
          <cell r="H3522">
            <v>4</v>
          </cell>
          <cell r="I3522" t="str">
            <v>C M MANJE GOWDA</v>
          </cell>
          <cell r="J3522" t="str">
            <v>S/O MALLE GOWDA,BOMMANAYAKANAHALLY, HASSAN</v>
          </cell>
          <cell r="K3522" t="str">
            <v>DEVAMMA LAYOUT, CHANNAPATAN</v>
          </cell>
          <cell r="L3522">
            <v>1</v>
          </cell>
        </row>
        <row r="3523">
          <cell r="E3523" t="str">
            <v>GLTP124</v>
          </cell>
          <cell r="F3523" t="str">
            <v>LT7(A) - Temporary Supply (28 days &amp; above renewal)</v>
          </cell>
          <cell r="G3523" t="str">
            <v>PERMANENT DISS</v>
          </cell>
          <cell r="H3523">
            <v>8</v>
          </cell>
          <cell r="I3523" t="str">
            <v>PRABHAKAR</v>
          </cell>
          <cell r="J3523" t="str">
            <v>S/O LINGE GOWDA,BASAWESHVARA NAGARA</v>
          </cell>
          <cell r="K3523" t="str">
            <v>ASHOKNAGAR</v>
          </cell>
          <cell r="L3523">
            <v>1</v>
          </cell>
        </row>
        <row r="3524">
          <cell r="E3524" t="str">
            <v>GCTP1088</v>
          </cell>
          <cell r="F3524" t="str">
            <v>LT7(A) - Temporary Supply (28 days &amp; above renewal)</v>
          </cell>
          <cell r="G3524" t="str">
            <v>PERMANENT DISS</v>
          </cell>
          <cell r="H3524">
            <v>8</v>
          </cell>
          <cell r="I3524" t="str">
            <v>SWARNAGOWRI</v>
          </cell>
          <cell r="J3524" t="str">
            <v>W/O MOKSHIRAJA,SANKALAPURA</v>
          </cell>
          <cell r="K3524" t="str">
            <v>GANDHINAGAR</v>
          </cell>
          <cell r="L3524">
            <v>1</v>
          </cell>
        </row>
        <row r="3525">
          <cell r="E3525" t="str">
            <v>MHTP58</v>
          </cell>
          <cell r="F3525" t="str">
            <v>LT7(A) - Temporary Supply (28 days &amp; above renewal)</v>
          </cell>
          <cell r="G3525" t="str">
            <v>PERMANENT DISS</v>
          </cell>
          <cell r="H3525">
            <v>4</v>
          </cell>
          <cell r="I3525" t="str">
            <v>GIDDE GOWDA</v>
          </cell>
          <cell r="J3525" t="str">
            <v>S/O PUTTE GOWDA,MUTHIGE</v>
          </cell>
          <cell r="K3525" t="str">
            <v>MUTTIGE</v>
          </cell>
          <cell r="L3525">
            <v>1</v>
          </cell>
        </row>
        <row r="3526">
          <cell r="E3526" t="str">
            <v>GCTP1096</v>
          </cell>
          <cell r="F3526" t="str">
            <v>LT7(A) - Temporary Supply (28 days &amp; above renewal)</v>
          </cell>
          <cell r="G3526" t="str">
            <v>PERMANENT DISS</v>
          </cell>
          <cell r="H3526">
            <v>8</v>
          </cell>
          <cell r="I3526" t="str">
            <v>RATHNAMMA</v>
          </cell>
          <cell r="J3526" t="str">
            <v>W/O RANGA SWAMY,SRIRAMANAGARA</v>
          </cell>
          <cell r="K3526" t="str">
            <v>KAUSHIKA</v>
          </cell>
          <cell r="L3526">
            <v>1</v>
          </cell>
        </row>
        <row r="3527">
          <cell r="E3527" t="str">
            <v>GCTP1095</v>
          </cell>
          <cell r="F3527" t="str">
            <v>LT7(A) - Temporary Supply (28 days &amp; above renewal)</v>
          </cell>
          <cell r="G3527" t="str">
            <v>PERMANENT DISS</v>
          </cell>
          <cell r="H3527">
            <v>8</v>
          </cell>
          <cell r="I3527" t="str">
            <v>LAKSHMINARAYANA</v>
          </cell>
          <cell r="J3527" t="str">
            <v>S/O NINGE GOWDA,M HOSAKOPPALU</v>
          </cell>
          <cell r="K3527" t="str">
            <v>M HOSA KOPPALU BHKL</v>
          </cell>
          <cell r="L3527">
            <v>1</v>
          </cell>
        </row>
        <row r="3528">
          <cell r="E3528" t="str">
            <v>GCTP1094</v>
          </cell>
          <cell r="F3528" t="str">
            <v>LT7(A) - Temporary Supply (28 days &amp; above renewal)</v>
          </cell>
          <cell r="G3528" t="str">
            <v>PERMANENT DISS</v>
          </cell>
          <cell r="H3528">
            <v>4</v>
          </cell>
          <cell r="I3528" t="str">
            <v>H B VENKATESH</v>
          </cell>
          <cell r="J3528" t="str">
            <v>S/O BEVURE GOWDA,BOMMANAYAKANA HALLI</v>
          </cell>
          <cell r="K3528" t="str">
            <v>CHANNAPATTANA</v>
          </cell>
          <cell r="L3528">
            <v>1</v>
          </cell>
        </row>
        <row r="3529">
          <cell r="E3529" t="str">
            <v>GCTP1108</v>
          </cell>
          <cell r="F3529" t="str">
            <v>LT7(A) - Temporary Supply (28 days &amp; above renewal)</v>
          </cell>
          <cell r="G3529" t="str">
            <v>PERMANENT DISS</v>
          </cell>
          <cell r="H3529">
            <v>7</v>
          </cell>
          <cell r="I3529" t="str">
            <v>R D RADHA MANI</v>
          </cell>
          <cell r="J3529" t="str">
            <v>W/O H M RANGA SWAMY,SRIRAMANAGARA</v>
          </cell>
          <cell r="K3529" t="str">
            <v>PLL NAGARA PLL</v>
          </cell>
          <cell r="L3529">
            <v>1</v>
          </cell>
        </row>
        <row r="3530">
          <cell r="E3530" t="str">
            <v>GCTP1109</v>
          </cell>
          <cell r="F3530" t="str">
            <v>LT7(A) - Temporary Supply (28 days &amp; above renewal)</v>
          </cell>
          <cell r="G3530" t="str">
            <v>PERMANENT DISS</v>
          </cell>
          <cell r="H3530">
            <v>8</v>
          </cell>
          <cell r="I3530" t="str">
            <v>K R NATESH KUMAR</v>
          </cell>
          <cell r="J3530" t="str">
            <v>S/O RANGE GOWDA,CHANNAPATTANA</v>
          </cell>
          <cell r="K3530" t="str">
            <v>CHANNAPATTANA</v>
          </cell>
          <cell r="L3530">
            <v>1</v>
          </cell>
        </row>
        <row r="3531">
          <cell r="E3531" t="str">
            <v>MHTP59</v>
          </cell>
          <cell r="F3531" t="str">
            <v>LT7(A) - Temporary Supply (28 days &amp; above renewal)</v>
          </cell>
          <cell r="G3531" t="str">
            <v>PERMANENT DISS</v>
          </cell>
          <cell r="H3531">
            <v>11</v>
          </cell>
          <cell r="I3531" t="str">
            <v>CHANDRE GOWDA</v>
          </cell>
          <cell r="J3531" t="str">
            <v>S/O HANUMANTHE GOWDA,KONTA GOWDANA HALLI</v>
          </cell>
          <cell r="K3531" t="str">
            <v>KONTA GOWDANA HALLI</v>
          </cell>
          <cell r="L3531">
            <v>1</v>
          </cell>
        </row>
        <row r="3532">
          <cell r="E3532" t="str">
            <v>GCTP1098</v>
          </cell>
          <cell r="F3532" t="str">
            <v>LT7(A) - Temporary Supply (28 days &amp; above renewal)</v>
          </cell>
          <cell r="G3532" t="str">
            <v>PERMANENT DISS</v>
          </cell>
          <cell r="H3532">
            <v>8</v>
          </cell>
          <cell r="I3532" t="str">
            <v>KG PUSHPA</v>
          </cell>
          <cell r="J3532" t="str">
            <v>W/O M B CHANDRASHEKARA,CHANNAPATTANA</v>
          </cell>
          <cell r="K3532" t="str">
            <v>GANDHINAGAR</v>
          </cell>
          <cell r="L3532">
            <v>1</v>
          </cell>
        </row>
        <row r="3533">
          <cell r="E3533" t="str">
            <v>GCTP1104</v>
          </cell>
          <cell r="F3533" t="str">
            <v>LT7(A) - Temporary Supply (28 days &amp; above renewal)</v>
          </cell>
          <cell r="G3533" t="str">
            <v>PERMANENT DISS</v>
          </cell>
          <cell r="H3533">
            <v>8</v>
          </cell>
          <cell r="I3533" t="str">
            <v>ASHA</v>
          </cell>
          <cell r="J3533" t="str">
            <v>W/O GIRISH,CHANNAPATANA</v>
          </cell>
          <cell r="K3533" t="str">
            <v>CHANNAPATTANA</v>
          </cell>
          <cell r="L3533">
            <v>2</v>
          </cell>
        </row>
        <row r="3534">
          <cell r="E3534" t="str">
            <v>GCTP1100</v>
          </cell>
          <cell r="F3534" t="str">
            <v>LT7(A) - Temporary Supply (28 days &amp; above renewal)</v>
          </cell>
          <cell r="G3534" t="str">
            <v>PERMANENT DISS</v>
          </cell>
          <cell r="H3534">
            <v>8</v>
          </cell>
          <cell r="I3534" t="str">
            <v>SWEETHA</v>
          </cell>
          <cell r="J3534" t="str">
            <v>W/O H PRASANA,M HOSAKOPPALU</v>
          </cell>
          <cell r="K3534" t="str">
            <v>CHANNAPATTANA</v>
          </cell>
          <cell r="L3534">
            <v>1</v>
          </cell>
        </row>
        <row r="3535">
          <cell r="E3535" t="str">
            <v>GCTP1097</v>
          </cell>
          <cell r="F3535" t="str">
            <v>LT7(A) - Temporary Supply (28 days &amp; above renewal)</v>
          </cell>
          <cell r="G3535" t="str">
            <v>PERMANENT DISS</v>
          </cell>
          <cell r="H3535">
            <v>4</v>
          </cell>
          <cell r="I3535" t="str">
            <v>MALLIKA C K</v>
          </cell>
          <cell r="J3535" t="str">
            <v>W/O DEVARAJE GOWDA,CHANNAPATTANA</v>
          </cell>
          <cell r="K3535" t="str">
            <v>CHANNAPATTANA</v>
          </cell>
          <cell r="L3535">
            <v>1</v>
          </cell>
        </row>
        <row r="3536">
          <cell r="E3536" t="str">
            <v>GCTP1105</v>
          </cell>
          <cell r="F3536" t="str">
            <v>LT7(A) - Temporary Supply (28 days &amp; above renewal)</v>
          </cell>
          <cell r="G3536" t="str">
            <v>PERMANENT DISS</v>
          </cell>
          <cell r="H3536">
            <v>8</v>
          </cell>
          <cell r="I3536" t="str">
            <v>T Y SUMITHRA</v>
          </cell>
          <cell r="J3536" t="str">
            <v>D/O THAGYAMMA,CHANNAPATTANA</v>
          </cell>
          <cell r="K3536" t="str">
            <v>KIADB</v>
          </cell>
          <cell r="L3536">
            <v>1</v>
          </cell>
        </row>
        <row r="3537">
          <cell r="E3537" t="str">
            <v>GCTP1103</v>
          </cell>
          <cell r="F3537" t="str">
            <v>LT7(A) - Temporary Supply (28 days &amp; above renewal)</v>
          </cell>
          <cell r="G3537" t="str">
            <v>PERMANENT DISS</v>
          </cell>
          <cell r="H3537">
            <v>8</v>
          </cell>
          <cell r="I3537" t="str">
            <v>WOODPECKER DISTILLRIES &amp;BREWERIES</v>
          </cell>
          <cell r="J3537" t="str">
            <v>WOODPECKER DISTILLRIES &amp;BREWERIES,KIADB</v>
          </cell>
          <cell r="K3537" t="str">
            <v>KIADB</v>
          </cell>
          <cell r="L3537">
            <v>48</v>
          </cell>
        </row>
        <row r="3538">
          <cell r="E3538" t="str">
            <v>GCTP1117</v>
          </cell>
          <cell r="F3538" t="str">
            <v>LT7(A) - Temporary Supply (28 days &amp; above renewal)</v>
          </cell>
          <cell r="G3538" t="str">
            <v>PERMANENT DISS</v>
          </cell>
          <cell r="H3538">
            <v>8</v>
          </cell>
          <cell r="I3538" t="str">
            <v>YOGEGOWDA V S</v>
          </cell>
          <cell r="J3538" t="str">
            <v>S/O SHEVEGOWDA,CHANNAPATTANA</v>
          </cell>
          <cell r="K3538" t="str">
            <v>CHANNAPATTANA</v>
          </cell>
          <cell r="L3538">
            <v>1</v>
          </cell>
        </row>
        <row r="3539">
          <cell r="E3539" t="str">
            <v>GCTP1119</v>
          </cell>
          <cell r="F3539" t="str">
            <v>LT7(A) - Temporary Supply (28 days &amp; above renewal)</v>
          </cell>
          <cell r="G3539" t="str">
            <v>PERMANENT DISS</v>
          </cell>
          <cell r="H3539">
            <v>8</v>
          </cell>
          <cell r="I3539" t="str">
            <v>S NAGAMMA</v>
          </cell>
          <cell r="J3539" t="str">
            <v>W/O KESHAVE GOWDA,BOMMANAYAKANA HALLI</v>
          </cell>
          <cell r="K3539" t="str">
            <v>BOMMANAYAKANA HALLI BHKL</v>
          </cell>
          <cell r="L3539">
            <v>1</v>
          </cell>
        </row>
        <row r="3540">
          <cell r="E3540" t="str">
            <v>GCTP1126</v>
          </cell>
          <cell r="F3540" t="str">
            <v>LT7(A) - Temporary Supply (28 days &amp; above renewal)</v>
          </cell>
          <cell r="G3540" t="str">
            <v>PERMANENT DISS</v>
          </cell>
          <cell r="H3540">
            <v>17</v>
          </cell>
          <cell r="I3540" t="str">
            <v>SANNAMMA</v>
          </cell>
          <cell r="J3540" t="str">
            <v>W/O RANGE GOWDA,NAGAVATHAHALLI</v>
          </cell>
          <cell r="K3540" t="str">
            <v>BITTAGOWDANAHALLY</v>
          </cell>
          <cell r="L3540">
            <v>1</v>
          </cell>
        </row>
        <row r="3541">
          <cell r="E3541" t="str">
            <v>GCTP1130</v>
          </cell>
          <cell r="F3541" t="str">
            <v>LT7(A) - Temporary Supply (28 days &amp; above renewal)</v>
          </cell>
          <cell r="G3541" t="str">
            <v>PERMANENT DISS</v>
          </cell>
          <cell r="H3541">
            <v>9</v>
          </cell>
          <cell r="I3541" t="str">
            <v>RATHNA</v>
          </cell>
          <cell r="J3541" t="str">
            <v>W/O SHRINIVASA,K HOSA KOPPALU</v>
          </cell>
          <cell r="K3541" t="str">
            <v>K HOSA KOPPALU BHKL</v>
          </cell>
          <cell r="L3541">
            <v>1</v>
          </cell>
        </row>
        <row r="3542">
          <cell r="E3542" t="str">
            <v>KKGTP1132</v>
          </cell>
          <cell r="F3542" t="str">
            <v>LT7(A) - Temporary Supply (28 days &amp; above renewal)</v>
          </cell>
          <cell r="G3542" t="str">
            <v>PERMANENT DISS</v>
          </cell>
          <cell r="H3542">
            <v>17</v>
          </cell>
          <cell r="I3542" t="str">
            <v>GIDDE GOWDA</v>
          </cell>
          <cell r="J3542" t="str">
            <v>S/O RAME GOWDA,MARIGUDIKOPPALU</v>
          </cell>
          <cell r="K3542" t="str">
            <v>KOKKANNA GHATTA</v>
          </cell>
          <cell r="L3542">
            <v>1</v>
          </cell>
        </row>
        <row r="3543">
          <cell r="E3543" t="str">
            <v>GLTP130</v>
          </cell>
          <cell r="F3543" t="str">
            <v>LT7(A) - Temporary Supply (28 days &amp; above renewal)</v>
          </cell>
          <cell r="G3543" t="str">
            <v>PERMANENT DISS</v>
          </cell>
          <cell r="H3543">
            <v>8</v>
          </cell>
          <cell r="I3543" t="str">
            <v>M S YALAKI GOWDA</v>
          </cell>
          <cell r="J3543" t="str">
            <v>S/O LATE SANNE GOWDA,MANACHANAHALLI</v>
          </cell>
          <cell r="K3543" t="str">
            <v>MANICHANA HALLI MNL</v>
          </cell>
          <cell r="L3543">
            <v>1</v>
          </cell>
        </row>
        <row r="3544">
          <cell r="E3544" t="str">
            <v>KKGTP1134</v>
          </cell>
          <cell r="F3544" t="str">
            <v>LT7(A) - Temporary Supply (28 days &amp; above renewal)</v>
          </cell>
          <cell r="G3544" t="str">
            <v>PERMANENT DISS</v>
          </cell>
          <cell r="H3544">
            <v>8</v>
          </cell>
          <cell r="I3544" t="str">
            <v>K SUNDRESH</v>
          </cell>
          <cell r="J3544" t="str">
            <v>S/O THIMMEGOWDA,KOKKANAGATTA</v>
          </cell>
          <cell r="K3544" t="str">
            <v>HANUMANTHA PURA HNL</v>
          </cell>
          <cell r="L3544">
            <v>1</v>
          </cell>
        </row>
        <row r="3545">
          <cell r="E3545" t="str">
            <v>GCTP1136</v>
          </cell>
          <cell r="F3545" t="str">
            <v>LT7(A) - Temporary Supply (28 days &amp; above renewal)</v>
          </cell>
          <cell r="G3545" t="str">
            <v>PERMANENT DISS</v>
          </cell>
          <cell r="H3545">
            <v>8</v>
          </cell>
          <cell r="I3545" t="str">
            <v>RATHAMMA</v>
          </cell>
          <cell r="J3545" t="str">
            <v>W/O LATE KJ KRISHNE GOWDA,DYAVAMMA BADAVANE</v>
          </cell>
          <cell r="K3545" t="str">
            <v>BOMMANAYAKANA HALLI BHKL</v>
          </cell>
          <cell r="L3545">
            <v>1</v>
          </cell>
        </row>
        <row r="3546">
          <cell r="E3546" t="str">
            <v>GCTP1137</v>
          </cell>
          <cell r="F3546" t="str">
            <v>LT7(A) - Temporary Supply (28 days &amp; above renewal)</v>
          </cell>
          <cell r="G3546" t="str">
            <v>PERMANENT DISS</v>
          </cell>
          <cell r="H3546">
            <v>7</v>
          </cell>
          <cell r="I3546" t="str">
            <v>JAYAMMA</v>
          </cell>
          <cell r="J3546" t="str">
            <v>W/O LATE THAMME GOWDA,SRIRAMA NAGARA</v>
          </cell>
          <cell r="K3546" t="str">
            <v>PLL NAGARA PLL</v>
          </cell>
          <cell r="L3546">
            <v>1</v>
          </cell>
        </row>
        <row r="3547">
          <cell r="E3547" t="str">
            <v>HNTP1141</v>
          </cell>
          <cell r="F3547" t="str">
            <v>LT7(A) - Temporary Supply (28 days &amp; above renewal)</v>
          </cell>
          <cell r="G3547" t="str">
            <v>PERMANENT DISS</v>
          </cell>
          <cell r="H3547">
            <v>8</v>
          </cell>
          <cell r="I3547" t="str">
            <v>H M SHIVE GOWDA</v>
          </cell>
          <cell r="J3547" t="str">
            <v>S/O MALE GOWDA,HANUMANTHAPURA</v>
          </cell>
          <cell r="K3547" t="str">
            <v>HANUMANTHA PURA HNL</v>
          </cell>
          <cell r="L3547">
            <v>3</v>
          </cell>
        </row>
        <row r="3548">
          <cell r="E3548" t="str">
            <v>GCTP1140</v>
          </cell>
          <cell r="F3548" t="str">
            <v>LT7(A) - Temporary Supply (28 days &amp; above renewal)</v>
          </cell>
          <cell r="G3548" t="str">
            <v>PERMANENT DISS</v>
          </cell>
          <cell r="H3548">
            <v>17</v>
          </cell>
          <cell r="I3548" t="str">
            <v>MT RANGA SWAMI</v>
          </cell>
          <cell r="J3548" t="str">
            <v>S/O THAYAPPA,CHANNAPATTANA</v>
          </cell>
          <cell r="K3548" t="str">
            <v>BITTAGOWDANAHALLY</v>
          </cell>
          <cell r="L3548">
            <v>1</v>
          </cell>
        </row>
        <row r="3549">
          <cell r="E3549" t="str">
            <v>GCTP1142</v>
          </cell>
          <cell r="F3549" t="str">
            <v>LT7(A) - Temporary Supply (28 days &amp; above renewal)</v>
          </cell>
          <cell r="G3549" t="str">
            <v>PERMANENT DISS</v>
          </cell>
          <cell r="H3549">
            <v>17</v>
          </cell>
          <cell r="I3549" t="str">
            <v>CHANDRASHEKARA</v>
          </cell>
          <cell r="J3549" t="str">
            <v>S/O HANUMANTHAIAH,K  HOSAKOPALU</v>
          </cell>
          <cell r="K3549" t="str">
            <v>BITTAGOWDANAHALLY</v>
          </cell>
          <cell r="L3549">
            <v>1</v>
          </cell>
        </row>
        <row r="3550">
          <cell r="E3550" t="str">
            <v>MHTP61</v>
          </cell>
          <cell r="F3550" t="str">
            <v>LT7(A) - Temporary Supply (28 days &amp; above renewal)</v>
          </cell>
          <cell r="G3550" t="str">
            <v>PERMANENT DISS</v>
          </cell>
          <cell r="H3550">
            <v>9</v>
          </cell>
          <cell r="I3550" t="str">
            <v>SANNE GOWDA</v>
          </cell>
          <cell r="J3550" t="str">
            <v>S/O NINGE GOWDA,MARENAHALLI</v>
          </cell>
          <cell r="K3550" t="str">
            <v>MARENAHALLI</v>
          </cell>
          <cell r="L3550">
            <v>1</v>
          </cell>
        </row>
        <row r="3551">
          <cell r="E3551" t="str">
            <v>GCTP1145</v>
          </cell>
          <cell r="F3551" t="str">
            <v>LT7(A) - Temporary Supply (28 days &amp; above renewal)</v>
          </cell>
          <cell r="G3551" t="str">
            <v>PERMANENT DISS</v>
          </cell>
          <cell r="H3551">
            <v>8</v>
          </cell>
          <cell r="I3551" t="str">
            <v>HK NAGARATHNA</v>
          </cell>
          <cell r="J3551" t="str">
            <v>C/O K MANJE GOWDA,M HOSAKOPPALU</v>
          </cell>
          <cell r="K3551" t="str">
            <v>K HOSA KOPPALU BHKL</v>
          </cell>
          <cell r="L3551">
            <v>1</v>
          </cell>
        </row>
        <row r="3552">
          <cell r="E3552" t="str">
            <v>GCTP1146</v>
          </cell>
          <cell r="F3552" t="str">
            <v>LT7(A) - Temporary Supply (28 days &amp; above renewal)</v>
          </cell>
          <cell r="G3552" t="str">
            <v>PERMANENT DISS</v>
          </cell>
          <cell r="H3552">
            <v>8</v>
          </cell>
          <cell r="I3552" t="str">
            <v>PROP SRI SHARATH CHANDRA KUMAR</v>
          </cell>
          <cell r="J3552" t="str">
            <v>M/S MALTOWN ELE PVT LTD,KIADB</v>
          </cell>
          <cell r="K3552" t="str">
            <v>CHANNAPATTANA</v>
          </cell>
          <cell r="L3552">
            <v>3</v>
          </cell>
        </row>
        <row r="3553">
          <cell r="E3553" t="str">
            <v>GCTP1147</v>
          </cell>
          <cell r="F3553" t="str">
            <v>LT7(A) - Temporary Supply (28 days &amp; above renewal)</v>
          </cell>
          <cell r="G3553" t="str">
            <v>PERMANENT DISS</v>
          </cell>
          <cell r="H3553">
            <v>8</v>
          </cell>
          <cell r="I3553" t="str">
            <v>KRISHNA MURTHI</v>
          </cell>
          <cell r="J3553" t="str">
            <v>S/O PUTTASWAMI GOWDA,BITTAGOWDANAHALLI</v>
          </cell>
          <cell r="K3553" t="str">
            <v>CHANNAPATTANA</v>
          </cell>
          <cell r="L3553">
            <v>1</v>
          </cell>
        </row>
        <row r="3554">
          <cell r="E3554" t="str">
            <v>GCTP1148</v>
          </cell>
          <cell r="F3554" t="str">
            <v>LT7(A) - Temporary Supply (28 days &amp; above renewal)</v>
          </cell>
          <cell r="G3554" t="str">
            <v>PERMANENT DISS</v>
          </cell>
          <cell r="H3554">
            <v>8</v>
          </cell>
          <cell r="I3554" t="str">
            <v>CD SATHISHA</v>
          </cell>
          <cell r="J3554" t="str">
            <v>S/O DEVE GOWDA,NAGATHAVALLI</v>
          </cell>
          <cell r="K3554" t="str">
            <v>K HOSA KOPPALU BHKL</v>
          </cell>
          <cell r="L3554">
            <v>3</v>
          </cell>
        </row>
        <row r="3555">
          <cell r="E3555" t="str">
            <v>GCTP1149</v>
          </cell>
          <cell r="F3555" t="str">
            <v>LT7(A) - Temporary Supply (28 days &amp; above renewal)</v>
          </cell>
          <cell r="G3555" t="str">
            <v>PERMANENT DISS</v>
          </cell>
          <cell r="H3555">
            <v>9</v>
          </cell>
          <cell r="I3555" t="str">
            <v>NAGESH</v>
          </cell>
          <cell r="J3555" t="str">
            <v>S/O JAVARE GOWDA,K HOSAKOPPALU</v>
          </cell>
          <cell r="K3555" t="str">
            <v>CHANNAPATTANA</v>
          </cell>
          <cell r="L3555">
            <v>1</v>
          </cell>
        </row>
        <row r="3556">
          <cell r="E3556" t="str">
            <v>GCTP1152</v>
          </cell>
          <cell r="F3556" t="str">
            <v>LT7(A) - Temporary Supply (28 days &amp; above renewal)</v>
          </cell>
          <cell r="G3556" t="str">
            <v>PERMANENT DISS</v>
          </cell>
          <cell r="H3556">
            <v>8</v>
          </cell>
          <cell r="I3556" t="str">
            <v>TP EREGOWDA</v>
          </cell>
          <cell r="J3556" t="str">
            <v>S/O PUTTE GOWDA,CHANNAPATNA</v>
          </cell>
          <cell r="K3556" t="str">
            <v>CHANNAPATTANA</v>
          </cell>
          <cell r="L3556">
            <v>1</v>
          </cell>
        </row>
        <row r="3557">
          <cell r="E3557" t="str">
            <v>GCTP1153</v>
          </cell>
          <cell r="F3557" t="str">
            <v>LT7(A) - Temporary Supply (28 days &amp; above renewal)</v>
          </cell>
          <cell r="G3557" t="str">
            <v>PERMANENT DISS</v>
          </cell>
          <cell r="H3557">
            <v>8</v>
          </cell>
          <cell r="I3557" t="str">
            <v>MADHU</v>
          </cell>
          <cell r="J3557" t="str">
            <v>S/O NAGARAJU,BITTAGOWDANAHALLI</v>
          </cell>
          <cell r="K3557" t="str">
            <v>K HOSA KOPPALU BHKL</v>
          </cell>
          <cell r="L3557">
            <v>1</v>
          </cell>
        </row>
        <row r="3558">
          <cell r="E3558" t="str">
            <v>GLTP135</v>
          </cell>
          <cell r="F3558" t="str">
            <v>LT7(A) - Temporary Supply (28 days &amp; above renewal)</v>
          </cell>
          <cell r="G3558" t="str">
            <v>PERMANENT DISS</v>
          </cell>
          <cell r="H3558">
            <v>8</v>
          </cell>
          <cell r="I3558" t="str">
            <v>H K ROOPA</v>
          </cell>
          <cell r="J3558" t="str">
            <v>W/O G R RAMESH,BASAVESHVARA NAGARA</v>
          </cell>
          <cell r="K3558" t="str">
            <v>HOOVINA HALLI KAVALU HKL</v>
          </cell>
          <cell r="L3558">
            <v>1</v>
          </cell>
        </row>
        <row r="3559">
          <cell r="E3559" t="str">
            <v>GRTP67</v>
          </cell>
          <cell r="F3559" t="str">
            <v>LT7(A) - Temporary Supply (28 days &amp; above renewal)</v>
          </cell>
          <cell r="G3559" t="str">
            <v>PERMANENT DISS</v>
          </cell>
          <cell r="H3559">
            <v>9</v>
          </cell>
          <cell r="I3559" t="str">
            <v>K B SRIDHARA</v>
          </cell>
          <cell r="J3559" t="str">
            <v>S/O BANGARI GOWDA,KALLARE KOPPALU</v>
          </cell>
          <cell r="K3559" t="str">
            <v>BALLEKERE</v>
          </cell>
          <cell r="L3559">
            <v>1</v>
          </cell>
        </row>
        <row r="3560">
          <cell r="E3560" t="str">
            <v>GCTP1157</v>
          </cell>
          <cell r="F3560" t="str">
            <v>LT7(A) - Temporary Supply (28 days &amp; above renewal)</v>
          </cell>
          <cell r="G3560" t="str">
            <v>PERMANENT DISS</v>
          </cell>
          <cell r="H3560">
            <v>8</v>
          </cell>
          <cell r="I3560" t="str">
            <v>THIMAMMA</v>
          </cell>
          <cell r="J3560" t="str">
            <v>W/O KALASAIAH,CHANNAPATNA</v>
          </cell>
          <cell r="K3560" t="str">
            <v>K HOSA KOPPALU BHKL</v>
          </cell>
          <cell r="L3560">
            <v>1</v>
          </cell>
        </row>
        <row r="3561">
          <cell r="E3561" t="str">
            <v>HNTP1158</v>
          </cell>
          <cell r="F3561" t="str">
            <v>LT7(A) - Temporary Supply (28 days &amp; above renewal)</v>
          </cell>
          <cell r="G3561" t="str">
            <v>PERMANENT DISS</v>
          </cell>
          <cell r="H3561">
            <v>8</v>
          </cell>
          <cell r="I3561" t="str">
            <v>H G MAHAMAD SARVAR</v>
          </cell>
          <cell r="J3561" t="str">
            <v>S/O ABBDUL GHANI,YAREBARE KAVALU HASSAN</v>
          </cell>
          <cell r="K3561" t="str">
            <v>HANUMANTHA PURA HNL</v>
          </cell>
          <cell r="L3561">
            <v>3</v>
          </cell>
        </row>
        <row r="3562">
          <cell r="E3562" t="str">
            <v>HNTP1159</v>
          </cell>
          <cell r="F3562" t="str">
            <v>LT7(A) - Temporary Supply (28 days &amp; above renewal)</v>
          </cell>
          <cell r="G3562" t="str">
            <v>PERMANENT DISS</v>
          </cell>
          <cell r="H3562">
            <v>8</v>
          </cell>
          <cell r="I3562" t="str">
            <v>M T MANJE GOWDA</v>
          </cell>
          <cell r="J3562" t="str">
            <v>S/O THIMME GOWDA,HANUMANTHAPURA</v>
          </cell>
          <cell r="K3562" t="str">
            <v>HANUMANTHA PURA HNL</v>
          </cell>
          <cell r="L3562">
            <v>1</v>
          </cell>
        </row>
        <row r="3563">
          <cell r="E3563" t="str">
            <v>GCTP1160</v>
          </cell>
          <cell r="F3563" t="str">
            <v>LT7(A) - Temporary Supply (28 days &amp; above renewal)</v>
          </cell>
          <cell r="G3563" t="str">
            <v>PERMANENT DISS</v>
          </cell>
          <cell r="H3563">
            <v>8</v>
          </cell>
          <cell r="I3563" t="str">
            <v>MAHESH D</v>
          </cell>
          <cell r="J3563" t="str">
            <v>S/O DYAVE GOWDA,CHANNAPATNA</v>
          </cell>
          <cell r="K3563" t="str">
            <v>K HOSA KOPPALU BHKL</v>
          </cell>
          <cell r="L3563">
            <v>1</v>
          </cell>
        </row>
        <row r="3564">
          <cell r="E3564" t="str">
            <v>GCTP1143</v>
          </cell>
          <cell r="F3564" t="str">
            <v>LT7(A) - Temporary Supply (28 days &amp; above renewal)</v>
          </cell>
          <cell r="G3564" t="str">
            <v>PERMANENT DISS</v>
          </cell>
          <cell r="H3564">
            <v>8</v>
          </cell>
          <cell r="I3564" t="str">
            <v>SANNAIAH</v>
          </cell>
          <cell r="J3564" t="str">
            <v>S/O HANUMANTHAIAH,K HOSAKOPPALU</v>
          </cell>
          <cell r="K3564" t="str">
            <v>CHANNAPATTANA</v>
          </cell>
          <cell r="L3564">
            <v>1</v>
          </cell>
        </row>
        <row r="3565">
          <cell r="E3565" t="str">
            <v>HNTP1162</v>
          </cell>
          <cell r="F3565" t="str">
            <v>LT7(A) - Temporary Supply (28 days &amp; above renewal)</v>
          </cell>
          <cell r="G3565" t="str">
            <v>PERMANENT DISS</v>
          </cell>
          <cell r="H3565">
            <v>8</v>
          </cell>
          <cell r="I3565" t="str">
            <v>P NINGE GOWDA</v>
          </cell>
          <cell r="J3565" t="str">
            <v>S/O MALE GOWDA,PIRAMENAHALLI</v>
          </cell>
          <cell r="K3565" t="str">
            <v>HANUMANTHA PURA HNL</v>
          </cell>
          <cell r="L3565">
            <v>1</v>
          </cell>
        </row>
        <row r="3566">
          <cell r="E3566" t="str">
            <v>GCTP1163</v>
          </cell>
          <cell r="F3566" t="str">
            <v>LT7(A) - Temporary Supply (28 days &amp; above renewal)</v>
          </cell>
          <cell r="G3566" t="str">
            <v>PERMANENT DISS</v>
          </cell>
          <cell r="H3566">
            <v>8</v>
          </cell>
          <cell r="I3566" t="str">
            <v>ASST EXECUTIVE ENGG</v>
          </cell>
          <cell r="J3566" t="str">
            <v>CONTRUCTION OFFICE CUM GODOWN,KIADB</v>
          </cell>
          <cell r="K3566" t="str">
            <v>DHANANAYAKANAHALLY</v>
          </cell>
          <cell r="L3566">
            <v>5</v>
          </cell>
        </row>
        <row r="3567">
          <cell r="E3567" t="str">
            <v>GCTP1164</v>
          </cell>
          <cell r="F3567" t="str">
            <v>LT7(A) - Temporary Supply (28 days &amp; above renewal)</v>
          </cell>
          <cell r="G3567" t="str">
            <v>PERMANENT DISS</v>
          </cell>
          <cell r="H3567">
            <v>8</v>
          </cell>
          <cell r="I3567" t="str">
            <v>T KAMALAMMA</v>
          </cell>
          <cell r="J3567" t="str">
            <v>W/O KANCHE GOWDA,BITTAGOWDANAHALLI</v>
          </cell>
          <cell r="K3567" t="str">
            <v>CHANNAPATTANA</v>
          </cell>
          <cell r="L3567">
            <v>1</v>
          </cell>
        </row>
        <row r="3568">
          <cell r="E3568" t="str">
            <v>GCTP1165</v>
          </cell>
          <cell r="F3568" t="str">
            <v>LT7(A) - Temporary Supply (28 days &amp; above renewal)</v>
          </cell>
          <cell r="G3568" t="str">
            <v>PERMANENT DISS</v>
          </cell>
          <cell r="H3568">
            <v>9</v>
          </cell>
          <cell r="I3568" t="str">
            <v>VEERBHADRAIAH</v>
          </cell>
          <cell r="J3568" t="str">
            <v>S/O MAIGAIAH,BOMMANAYAKANAHALLI</v>
          </cell>
          <cell r="K3568" t="str">
            <v>K HOSA KOPPALU BHKL</v>
          </cell>
          <cell r="L3568">
            <v>1</v>
          </cell>
        </row>
        <row r="3569">
          <cell r="E3569" t="str">
            <v>GCTP1166</v>
          </cell>
          <cell r="F3569" t="str">
            <v>LT7(A) - Temporary Supply (28 days &amp; above renewal)</v>
          </cell>
          <cell r="G3569" t="str">
            <v>PERMANENT DISS</v>
          </cell>
          <cell r="H3569">
            <v>8</v>
          </cell>
          <cell r="I3569" t="str">
            <v>GIRISH</v>
          </cell>
          <cell r="J3569" t="str">
            <v>S/O BELURE GOWDA,DEVAMMA BADAVANE</v>
          </cell>
          <cell r="K3569" t="str">
            <v>DHANANAYAKANAHALLY</v>
          </cell>
          <cell r="L3569">
            <v>1</v>
          </cell>
        </row>
        <row r="3570">
          <cell r="E3570" t="str">
            <v>GLTP136</v>
          </cell>
          <cell r="F3570" t="str">
            <v>LT7(A) - Temporary Supply (28 days &amp; above renewal)</v>
          </cell>
          <cell r="G3570" t="str">
            <v>PERMANENT DISS</v>
          </cell>
          <cell r="H3570">
            <v>8</v>
          </cell>
          <cell r="I3570" t="str">
            <v>MAMATHA</v>
          </cell>
          <cell r="J3570" t="str">
            <v>W/O MANJU RAMU,ASHOKA NAGARA HASSAN</v>
          </cell>
          <cell r="K3570" t="str">
            <v>ASHOKNAGARA ,HASSAN</v>
          </cell>
          <cell r="L3570">
            <v>1</v>
          </cell>
        </row>
        <row r="3571">
          <cell r="E3571" t="str">
            <v>HNTP1168</v>
          </cell>
          <cell r="F3571" t="str">
            <v>LT7(A) - Temporary Supply (28 days &amp; above renewal)</v>
          </cell>
          <cell r="G3571" t="str">
            <v>PERMANENT DISS</v>
          </cell>
          <cell r="H3571">
            <v>8</v>
          </cell>
          <cell r="I3571" t="str">
            <v>DHARME GOWDA</v>
          </cell>
          <cell r="J3571" t="str">
            <v>S/O KENGE GOWDA,HANUMANTHAPURA</v>
          </cell>
          <cell r="K3571" t="str">
            <v>HANUMANTHA PURA HNL</v>
          </cell>
          <cell r="L3571">
            <v>1</v>
          </cell>
        </row>
        <row r="3572">
          <cell r="E3572" t="str">
            <v>GCTP1175</v>
          </cell>
          <cell r="F3572" t="str">
            <v>LT7(A) - Temporary Supply (28 days &amp; above renewal)</v>
          </cell>
          <cell r="G3572" t="str">
            <v>PERMANENT DISS</v>
          </cell>
          <cell r="H3572">
            <v>8</v>
          </cell>
          <cell r="I3572" t="str">
            <v>SHRUTHI</v>
          </cell>
          <cell r="J3572" t="str">
            <v>W/O S J YOGESH,BOMMANAYAKANAHALLY</v>
          </cell>
          <cell r="K3572" t="str">
            <v>M HOSA KOPPALU BHKL</v>
          </cell>
          <cell r="L3572">
            <v>1</v>
          </cell>
        </row>
        <row r="3573">
          <cell r="E3573" t="str">
            <v>GCTP1177</v>
          </cell>
          <cell r="F3573" t="str">
            <v>LT7(A) - Temporary Supply (28 days &amp; above renewal)</v>
          </cell>
          <cell r="G3573" t="str">
            <v>PERMANENT DISS</v>
          </cell>
          <cell r="H3573">
            <v>8</v>
          </cell>
          <cell r="I3573" t="str">
            <v>RANGEGOWDA</v>
          </cell>
          <cell r="J3573" t="str">
            <v>S/O YALAKKI GOWDA,K HOSAKOPPALU</v>
          </cell>
          <cell r="K3573" t="str">
            <v>K HOSA KOPPALU BHKL</v>
          </cell>
          <cell r="L3573">
            <v>1</v>
          </cell>
        </row>
        <row r="3574">
          <cell r="E3574" t="str">
            <v>KKGTP1176</v>
          </cell>
          <cell r="F3574" t="str">
            <v>LT7(A) - Temporary Supply (28 days &amp; above renewal)</v>
          </cell>
          <cell r="G3574" t="str">
            <v>PERMANENT DISS</v>
          </cell>
          <cell r="H3574">
            <v>8</v>
          </cell>
          <cell r="I3574" t="str">
            <v>VENKATAPHANESH KUMAR ATLURI</v>
          </cell>
          <cell r="J3574" t="str">
            <v>S/O VENKATA RANGA RAO ATLURI,KOKKANAGATTA</v>
          </cell>
          <cell r="K3574" t="str">
            <v>KOKKANNA GHATTA</v>
          </cell>
          <cell r="L3574">
            <v>3</v>
          </cell>
        </row>
        <row r="3575">
          <cell r="E3575" t="str">
            <v>GCTP1179</v>
          </cell>
          <cell r="F3575" t="str">
            <v>LT7(A) - Temporary Supply (28 days &amp; above renewal)</v>
          </cell>
          <cell r="G3575" t="str">
            <v>PERMANENT DISS</v>
          </cell>
          <cell r="H3575">
            <v>9</v>
          </cell>
          <cell r="I3575" t="str">
            <v>S A SHARADAMMA</v>
          </cell>
          <cell r="J3575" t="str">
            <v>W/O VEERUPAKSHA,K HOSAKOPPALU</v>
          </cell>
          <cell r="K3575" t="str">
            <v>K HOSA KOPPALU BHKL</v>
          </cell>
          <cell r="L3575">
            <v>1</v>
          </cell>
        </row>
        <row r="3576">
          <cell r="E3576" t="str">
            <v>GLTP138</v>
          </cell>
          <cell r="F3576" t="str">
            <v>LT7(A) - Temporary Supply (28 days &amp; above renewal)</v>
          </cell>
          <cell r="G3576" t="str">
            <v>PERMANENT DISS</v>
          </cell>
          <cell r="H3576">
            <v>5</v>
          </cell>
          <cell r="I3576" t="str">
            <v>AR NARAYANA</v>
          </cell>
          <cell r="J3576" t="str">
            <v>S/OJ K RAMAKRISHNA AIYYANGAR,ASHOKA NAGARA</v>
          </cell>
          <cell r="K3576" t="str">
            <v>ASHOKNAGAR</v>
          </cell>
          <cell r="L3576">
            <v>2</v>
          </cell>
        </row>
        <row r="3577">
          <cell r="E3577" t="str">
            <v>GCTP1181</v>
          </cell>
          <cell r="F3577" t="str">
            <v>LT7(A) - Temporary Supply (28 days &amp; above renewal)</v>
          </cell>
          <cell r="G3577" t="str">
            <v>PERMANENT DISS</v>
          </cell>
          <cell r="H3577">
            <v>8</v>
          </cell>
          <cell r="I3577" t="str">
            <v>UMESHA G R</v>
          </cell>
          <cell r="J3577" t="str">
            <v>S/O RANGE GOWDA,BOMMANAYAKANAHALLI</v>
          </cell>
          <cell r="K3577" t="str">
            <v>K HOSA KOPPALU BHKL</v>
          </cell>
          <cell r="L3577">
            <v>2</v>
          </cell>
        </row>
        <row r="3578">
          <cell r="E3578" t="str">
            <v>DMTP1180</v>
          </cell>
          <cell r="F3578" t="str">
            <v>LT7(A) - Temporary Supply (28 days &amp; above renewal)</v>
          </cell>
          <cell r="G3578" t="str">
            <v>PERMANENT DISS</v>
          </cell>
          <cell r="H3578">
            <v>8</v>
          </cell>
          <cell r="I3578" t="str">
            <v>SIDDE GOWDA</v>
          </cell>
          <cell r="J3578" t="str">
            <v>S/O SAMBE GOWDA,DODDAMANDIGANAHALLI</v>
          </cell>
          <cell r="K3578" t="str">
            <v>DODDAMANDIGANAHALLI L</v>
          </cell>
          <cell r="L3578">
            <v>1</v>
          </cell>
        </row>
        <row r="3579">
          <cell r="E3579" t="str">
            <v>GLTP137</v>
          </cell>
          <cell r="F3579" t="str">
            <v>LT7(A) - Temporary Supply (28 days &amp; above renewal)</v>
          </cell>
          <cell r="G3579" t="str">
            <v>PERMANENT DISS</v>
          </cell>
          <cell r="H3579">
            <v>6</v>
          </cell>
          <cell r="I3579" t="str">
            <v>Y C MANJESHA</v>
          </cell>
          <cell r="J3579" t="str">
            <v>S/O CHIKKEGOWDA,YAREHALLI</v>
          </cell>
          <cell r="K3579" t="str">
            <v>0</v>
          </cell>
          <cell r="L3579">
            <v>1</v>
          </cell>
        </row>
        <row r="3580">
          <cell r="E3580" t="str">
            <v>HNTP1167</v>
          </cell>
          <cell r="F3580" t="str">
            <v>LT7(A) - Temporary Supply (28 days &amp; above renewal)</v>
          </cell>
          <cell r="G3580" t="str">
            <v>PERMANENT DISS</v>
          </cell>
          <cell r="H3580">
            <v>8</v>
          </cell>
          <cell r="I3580" t="str">
            <v>DEVARAJU HT</v>
          </cell>
          <cell r="J3580" t="str">
            <v>S/O THIMMA SHETTY,HANUMANTHAPURA</v>
          </cell>
          <cell r="K3580" t="str">
            <v>HANUMANTHA PURA HNL</v>
          </cell>
          <cell r="L3580">
            <v>1</v>
          </cell>
        </row>
        <row r="3581">
          <cell r="E3581" t="str">
            <v>GLTP139</v>
          </cell>
          <cell r="F3581" t="str">
            <v>LT7(A) - Temporary Supply (28 days &amp; above renewal)</v>
          </cell>
          <cell r="G3581" t="str">
            <v>PERMANENT DISS</v>
          </cell>
          <cell r="H3581">
            <v>5</v>
          </cell>
          <cell r="I3581" t="str">
            <v>D MAHESHA</v>
          </cell>
          <cell r="J3581" t="str">
            <v>S/O KK DHARMAPPA,ASHOKA NAGARA HASSAN</v>
          </cell>
          <cell r="K3581" t="str">
            <v>ASHOKNAGAR</v>
          </cell>
          <cell r="L3581">
            <v>1</v>
          </cell>
        </row>
        <row r="3582">
          <cell r="E3582" t="str">
            <v>GRTP69</v>
          </cell>
          <cell r="F3582" t="str">
            <v>LT7(A) - Temporary Supply (28 days &amp; above renewal)</v>
          </cell>
          <cell r="G3582" t="str">
            <v>PERMANENT DISS</v>
          </cell>
          <cell r="H3582">
            <v>8</v>
          </cell>
          <cell r="I3582" t="str">
            <v>KUMARASHAN</v>
          </cell>
          <cell r="J3582" t="str">
            <v>S/O BALASUBRAMANYAM,ARALIKATE GORUR</v>
          </cell>
          <cell r="K3582" t="str">
            <v>GORUR</v>
          </cell>
          <cell r="L3582">
            <v>1</v>
          </cell>
        </row>
        <row r="3583">
          <cell r="E3583" t="str">
            <v>MHTP64</v>
          </cell>
          <cell r="F3583" t="str">
            <v>LT7(A) - Temporary Supply (28 days &amp; above renewal)</v>
          </cell>
          <cell r="G3583" t="str">
            <v>PERMANENT DISS</v>
          </cell>
          <cell r="H3583">
            <v>3</v>
          </cell>
          <cell r="I3583" t="str">
            <v>YASHAVANTH A S</v>
          </cell>
          <cell r="J3583" t="str">
            <v>S/O ARYAN CONSTRUCTION,M H HALLY</v>
          </cell>
          <cell r="K3583" t="str">
            <v>A. GUDAGANA HALLY</v>
          </cell>
          <cell r="L3583">
            <v>6</v>
          </cell>
        </row>
        <row r="3584">
          <cell r="E3584" t="str">
            <v>GCTP1195</v>
          </cell>
          <cell r="F3584" t="str">
            <v>LT7(A) - Temporary Supply (28 days &amp; above renewal)</v>
          </cell>
          <cell r="G3584" t="str">
            <v>PERMANENT DISS</v>
          </cell>
          <cell r="H3584">
            <v>9</v>
          </cell>
          <cell r="I3584" t="str">
            <v>H S VENKATESH</v>
          </cell>
          <cell r="J3584" t="str">
            <v>S/O SANNASWAMY,M HOSAKOPPALU</v>
          </cell>
          <cell r="K3584" t="str">
            <v>K HOSA KOPPALU BHKL</v>
          </cell>
          <cell r="L3584">
            <v>1</v>
          </cell>
        </row>
        <row r="3585">
          <cell r="E3585" t="str">
            <v>GLTP141</v>
          </cell>
          <cell r="F3585" t="str">
            <v>LT7(A) - Temporary Supply (28 days &amp; above renewal)</v>
          </cell>
          <cell r="G3585" t="str">
            <v>PERMANENT DISS</v>
          </cell>
          <cell r="H3585">
            <v>5</v>
          </cell>
          <cell r="I3585" t="str">
            <v>N G RAGHU</v>
          </cell>
          <cell r="J3585" t="str">
            <v>S/O GUNDAPPA,DEVARAYA PATTANA</v>
          </cell>
          <cell r="K3585" t="str">
            <v>KANDALI WW</v>
          </cell>
          <cell r="L3585">
            <v>1</v>
          </cell>
        </row>
        <row r="3586">
          <cell r="E3586" t="str">
            <v>GCTP1190</v>
          </cell>
          <cell r="F3586" t="str">
            <v>LT7(A) - Temporary Supply (28 days &amp; above renewal)</v>
          </cell>
          <cell r="G3586" t="str">
            <v>PERMANENT DISS</v>
          </cell>
          <cell r="H3586">
            <v>10</v>
          </cell>
          <cell r="I3586" t="str">
            <v>SS RAGHU GOWDA</v>
          </cell>
          <cell r="J3586" t="str">
            <v>S/O SRINIVASA GOWDA,K HOSAKOPPALU</v>
          </cell>
          <cell r="K3586" t="str">
            <v>K HOSA KOPPALU BHKL</v>
          </cell>
          <cell r="L3586">
            <v>3</v>
          </cell>
        </row>
        <row r="3587">
          <cell r="E3587" t="str">
            <v>GLTP142</v>
          </cell>
          <cell r="F3587" t="str">
            <v>LT7(A) - Temporary Supply (28 days &amp; above renewal)</v>
          </cell>
          <cell r="G3587" t="str">
            <v>PERMANENT DISS</v>
          </cell>
          <cell r="H3587">
            <v>6</v>
          </cell>
          <cell r="I3587" t="str">
            <v>PUTTA RAJU</v>
          </cell>
          <cell r="J3587" t="str">
            <v>S/O RAMA SHETTI,YAREHALLI</v>
          </cell>
          <cell r="K3587" t="str">
            <v>0</v>
          </cell>
          <cell r="L3587">
            <v>1</v>
          </cell>
        </row>
        <row r="3588">
          <cell r="E3588" t="str">
            <v>GCTP1201</v>
          </cell>
          <cell r="F3588" t="str">
            <v>LT7(A) - Temporary Supply (28 days &amp; above renewal)</v>
          </cell>
          <cell r="G3588" t="str">
            <v>PERMANENT DISS</v>
          </cell>
          <cell r="H3588">
            <v>8</v>
          </cell>
          <cell r="I3588" t="str">
            <v>GEETHA</v>
          </cell>
          <cell r="J3588" t="str">
            <v>W/O HANUME GOWDA,NAGATHAVALLI</v>
          </cell>
          <cell r="K3588" t="str">
            <v>CHANNAPATTANA</v>
          </cell>
          <cell r="L3588">
            <v>1</v>
          </cell>
        </row>
        <row r="3589">
          <cell r="E3589" t="str">
            <v>GCTP1199</v>
          </cell>
          <cell r="F3589" t="str">
            <v>LT7(A) - Temporary Supply (28 days &amp; above renewal)</v>
          </cell>
          <cell r="G3589" t="str">
            <v>PERMANENT DISS</v>
          </cell>
          <cell r="H3589">
            <v>8</v>
          </cell>
          <cell r="I3589" t="str">
            <v>EREGOWDA</v>
          </cell>
          <cell r="J3589" t="str">
            <v>S/O RANGE GOWDA,CHANNAPATNA</v>
          </cell>
          <cell r="K3589" t="str">
            <v>CHANNAPATTANA</v>
          </cell>
          <cell r="L3589">
            <v>1</v>
          </cell>
        </row>
        <row r="3590">
          <cell r="E3590" t="str">
            <v>GCTP1197</v>
          </cell>
          <cell r="F3590" t="str">
            <v>LT7(A) - Temporary Supply (28 days &amp; above renewal)</v>
          </cell>
          <cell r="G3590" t="str">
            <v>PERMANENT DISS</v>
          </cell>
          <cell r="H3590">
            <v>8</v>
          </cell>
          <cell r="I3590" t="str">
            <v>B M BEBY</v>
          </cell>
          <cell r="J3590" t="str">
            <v>W/O RANGASWAMY,BHANASHANKARI LAYOUT</v>
          </cell>
          <cell r="K3590" t="str">
            <v>CHANNAPATTANA</v>
          </cell>
          <cell r="L3590">
            <v>2</v>
          </cell>
        </row>
        <row r="3591">
          <cell r="E3591" t="str">
            <v>HNTP1205</v>
          </cell>
          <cell r="F3591" t="str">
            <v>LT7(A) - Temporary Supply (28 days &amp; above renewal)</v>
          </cell>
          <cell r="G3591" t="str">
            <v>PERMANENT DISS</v>
          </cell>
          <cell r="H3591">
            <v>8</v>
          </cell>
          <cell r="I3591" t="str">
            <v>JAYALAKSHMI</v>
          </cell>
          <cell r="J3591" t="str">
            <v>W/O VENKATE GOWDA,HANUMANTHAPURA</v>
          </cell>
          <cell r="K3591" t="str">
            <v>HANUMANTHA PURA HNL</v>
          </cell>
          <cell r="L3591">
            <v>1</v>
          </cell>
        </row>
        <row r="3592">
          <cell r="E3592" t="str">
            <v>HVTP1207</v>
          </cell>
          <cell r="F3592" t="str">
            <v>LT7(A) - Temporary Supply (28 days &amp; above renewal)</v>
          </cell>
          <cell r="G3592" t="str">
            <v>PERMANENT DISS</v>
          </cell>
          <cell r="H3592">
            <v>13</v>
          </cell>
          <cell r="I3592" t="str">
            <v>N G KUMARA</v>
          </cell>
          <cell r="J3592" t="str">
            <v>S/O GIDDE GOWDA,NARIHALLY</v>
          </cell>
          <cell r="K3592" t="str">
            <v>MARIGUDIKOPPALU</v>
          </cell>
          <cell r="L3592">
            <v>1</v>
          </cell>
        </row>
        <row r="3593">
          <cell r="E3593" t="str">
            <v>GCTP1210</v>
          </cell>
          <cell r="F3593" t="str">
            <v>LT7(A) - Temporary Supply (28 days &amp; above renewal)</v>
          </cell>
          <cell r="G3593" t="str">
            <v>PERMANENT DISS</v>
          </cell>
          <cell r="H3593">
            <v>7</v>
          </cell>
          <cell r="I3593" t="str">
            <v>PUTTE GOWDA</v>
          </cell>
          <cell r="J3593" t="str">
            <v>S/O LATE BORE GOWDA,CHIKKA BASAVANAHALLI</v>
          </cell>
          <cell r="K3593" t="str">
            <v>PLL NAGARA PLL</v>
          </cell>
          <cell r="L3593">
            <v>1</v>
          </cell>
        </row>
        <row r="3594">
          <cell r="E3594" t="str">
            <v>GCTP1211</v>
          </cell>
          <cell r="F3594" t="str">
            <v>LT7(A) - Temporary Supply (28 days &amp; above renewal)</v>
          </cell>
          <cell r="G3594" t="str">
            <v>PERMANENT DISS</v>
          </cell>
          <cell r="H3594">
            <v>8</v>
          </cell>
          <cell r="I3594" t="str">
            <v>K R DHANALAKSHMI</v>
          </cell>
          <cell r="J3594" t="str">
            <v>C/O NARASHIMMA RAJU,K HOSAKOPPALU</v>
          </cell>
          <cell r="K3594" t="str">
            <v>CHANNAPATTANA</v>
          </cell>
          <cell r="L3594">
            <v>1</v>
          </cell>
        </row>
        <row r="3595">
          <cell r="E3595" t="str">
            <v>GLTP144</v>
          </cell>
          <cell r="F3595" t="str">
            <v>LT7(A) - Temporary Supply (28 days &amp; above renewal)</v>
          </cell>
          <cell r="G3595" t="str">
            <v>PERMANENT DISS</v>
          </cell>
          <cell r="H3595">
            <v>8</v>
          </cell>
          <cell r="I3595" t="str">
            <v>YOGISHA</v>
          </cell>
          <cell r="J3595" t="str">
            <v>S/O KRISHNE GOWDA,MANACHANAHALLI</v>
          </cell>
          <cell r="K3595" t="str">
            <v>HOOVINA HALLI KAVALU HKL</v>
          </cell>
          <cell r="L3595">
            <v>1</v>
          </cell>
        </row>
        <row r="3596">
          <cell r="E3596" t="str">
            <v>GCTP1214</v>
          </cell>
          <cell r="F3596" t="str">
            <v>LT7(A) - Temporary Supply (28 days &amp; above renewal)</v>
          </cell>
          <cell r="G3596" t="str">
            <v>PERMANENT DISS</v>
          </cell>
          <cell r="H3596">
            <v>8</v>
          </cell>
          <cell r="I3596" t="str">
            <v>RAJE GOWDA</v>
          </cell>
          <cell r="J3596" t="str">
            <v>S/O LAKKE GOWDA,BITTAGOWDANAHALLI</v>
          </cell>
          <cell r="K3596" t="str">
            <v>CHANNAPATTANA</v>
          </cell>
          <cell r="L3596">
            <v>1</v>
          </cell>
        </row>
        <row r="3597">
          <cell r="E3597" t="str">
            <v>GCTP1212</v>
          </cell>
          <cell r="F3597" t="str">
            <v>LT7(A) - Temporary Supply (28 days &amp; above renewal)</v>
          </cell>
          <cell r="G3597" t="str">
            <v>PERMANENT DISS</v>
          </cell>
          <cell r="H3597">
            <v>8</v>
          </cell>
          <cell r="I3597" t="str">
            <v>N K NARAYANA</v>
          </cell>
          <cell r="J3597" t="str">
            <v>S/O KRISHNE GOWDA,SANKALAPURA</v>
          </cell>
          <cell r="K3597" t="str">
            <v>GANDHINAGAR</v>
          </cell>
          <cell r="L3597">
            <v>1</v>
          </cell>
        </row>
        <row r="3598">
          <cell r="E3598" t="str">
            <v>GLTP145</v>
          </cell>
          <cell r="F3598" t="str">
            <v>LT7(A) - Temporary Supply (28 days &amp; above renewal)</v>
          </cell>
          <cell r="G3598" t="str">
            <v>PERMANENT DISS</v>
          </cell>
          <cell r="H3598">
            <v>8</v>
          </cell>
          <cell r="I3598" t="str">
            <v>MADHU</v>
          </cell>
          <cell r="J3598" t="str">
            <v>S/O PARAMESHA,MANACHANAHALLI</v>
          </cell>
          <cell r="K3598" t="str">
            <v>INDUSTRIAL</v>
          </cell>
          <cell r="L3598">
            <v>1</v>
          </cell>
        </row>
        <row r="3599">
          <cell r="E3599" t="str">
            <v>GLTP146</v>
          </cell>
          <cell r="F3599" t="str">
            <v>LT7(A) - Temporary Supply (28 days &amp; above renewal)</v>
          </cell>
          <cell r="G3599" t="str">
            <v>PERMANENT DISS</v>
          </cell>
          <cell r="H3599">
            <v>8</v>
          </cell>
          <cell r="I3599" t="str">
            <v>B R LOKESH</v>
          </cell>
          <cell r="J3599" t="str">
            <v>S/O RANGE GOWDA,GUDDENAHALLI</v>
          </cell>
          <cell r="K3599" t="str">
            <v>MANICHANA HALLI MNL</v>
          </cell>
          <cell r="L3599">
            <v>2</v>
          </cell>
        </row>
        <row r="3600">
          <cell r="E3600" t="str">
            <v>KKGTP1225</v>
          </cell>
          <cell r="F3600" t="str">
            <v>LT7(A) - Temporary Supply (28 days &amp; above renewal)</v>
          </cell>
          <cell r="G3600" t="str">
            <v>PERMANENT DISS</v>
          </cell>
          <cell r="H3600">
            <v>8</v>
          </cell>
          <cell r="I3600" t="str">
            <v>M RANGE GOWDA</v>
          </cell>
          <cell r="J3600" t="str">
            <v>S/O MALLE GOWDA,TATTEKERE</v>
          </cell>
          <cell r="K3600" t="str">
            <v>KOKKANNA GHATTA</v>
          </cell>
          <cell r="L3600">
            <v>1</v>
          </cell>
        </row>
        <row r="3601">
          <cell r="E3601" t="str">
            <v>GCTP1223</v>
          </cell>
          <cell r="F3601" t="str">
            <v>LT7(A) - Temporary Supply (28 days &amp; above renewal)</v>
          </cell>
          <cell r="G3601" t="str">
            <v>PERMANENT DISS</v>
          </cell>
          <cell r="H3601">
            <v>8</v>
          </cell>
          <cell r="I3601" t="str">
            <v>VEERUPAKSHA</v>
          </cell>
          <cell r="J3601" t="str">
            <v>S/O DEVARAJE GOWDA,BITTAGOWDANAHALLI</v>
          </cell>
          <cell r="K3601" t="str">
            <v>CHANNAPATTANA</v>
          </cell>
          <cell r="L3601">
            <v>1</v>
          </cell>
        </row>
        <row r="3602">
          <cell r="E3602" t="str">
            <v>KKGTP1222</v>
          </cell>
          <cell r="F3602" t="str">
            <v>LT7(A) - Temporary Supply (28 days &amp; above renewal)</v>
          </cell>
          <cell r="G3602" t="str">
            <v>PERMANENT DISS</v>
          </cell>
          <cell r="H3602">
            <v>8</v>
          </cell>
          <cell r="I3602" t="str">
            <v>LILLI</v>
          </cell>
          <cell r="J3602" t="str">
            <v>W/O CHINNAPPA JOTHI KUMAR,TATTEKERE</v>
          </cell>
          <cell r="K3602" t="str">
            <v>KOKKANNA GHATTA</v>
          </cell>
          <cell r="L3602">
            <v>1</v>
          </cell>
        </row>
        <row r="3603">
          <cell r="E3603" t="str">
            <v>HNTP1219</v>
          </cell>
          <cell r="F3603" t="str">
            <v>LT7(A) - Temporary Supply (28 days &amp; above renewal)</v>
          </cell>
          <cell r="G3603" t="str">
            <v>PERMANENT DISS</v>
          </cell>
          <cell r="H3603">
            <v>8</v>
          </cell>
          <cell r="I3603" t="str">
            <v>DEVARAJU</v>
          </cell>
          <cell r="J3603" t="str">
            <v>S/O THIMMA SHETTI,HANUMANTHAPURA</v>
          </cell>
          <cell r="K3603" t="str">
            <v>HANUMANTHA PURA HNL</v>
          </cell>
          <cell r="L3603">
            <v>1</v>
          </cell>
        </row>
        <row r="3604">
          <cell r="E3604" t="str">
            <v>GCTP1217</v>
          </cell>
          <cell r="F3604" t="str">
            <v>LT7(A) - Temporary Supply (28 days &amp; above renewal)</v>
          </cell>
          <cell r="G3604" t="str">
            <v>PERMANENT DISS</v>
          </cell>
          <cell r="H3604">
            <v>8</v>
          </cell>
          <cell r="I3604" t="str">
            <v>VEERA BHADRE GOWDA</v>
          </cell>
          <cell r="J3604" t="str">
            <v>S/N LATE KEMPE GOWDA,CHANNAPATNA</v>
          </cell>
          <cell r="K3604" t="str">
            <v>KAUSHIKA</v>
          </cell>
          <cell r="L3604">
            <v>1</v>
          </cell>
        </row>
        <row r="3605">
          <cell r="E3605" t="str">
            <v>GCTP1230</v>
          </cell>
          <cell r="F3605" t="str">
            <v>LT7(A) - Temporary Supply (28 days &amp; above renewal)</v>
          </cell>
          <cell r="G3605" t="str">
            <v>PERMANENT DISS</v>
          </cell>
          <cell r="H3605">
            <v>8</v>
          </cell>
          <cell r="I3605" t="str">
            <v>HM SURESH KUMAR</v>
          </cell>
          <cell r="J3605" t="str">
            <v>S/I MALLE GOWDA,CHANNAPATNA</v>
          </cell>
          <cell r="K3605" t="str">
            <v>CHANNAPATTANA</v>
          </cell>
          <cell r="L3605">
            <v>2</v>
          </cell>
        </row>
        <row r="3606">
          <cell r="E3606" t="str">
            <v>GCTP1231</v>
          </cell>
          <cell r="F3606" t="str">
            <v>LT7(A) - Temporary Supply (28 days &amp; above renewal)</v>
          </cell>
          <cell r="G3606" t="str">
            <v>PERMANENT DISS</v>
          </cell>
          <cell r="H3606">
            <v>8</v>
          </cell>
          <cell r="I3606" t="str">
            <v>M  MOHAN</v>
          </cell>
          <cell r="J3606" t="str">
            <v>M/S RAGHAVENDRA INDUSTRIES,KIADB HASSAN</v>
          </cell>
          <cell r="K3606" t="str">
            <v>KIADB</v>
          </cell>
          <cell r="L3606">
            <v>1</v>
          </cell>
        </row>
        <row r="3607">
          <cell r="E3607" t="str">
            <v>GCTP1232</v>
          </cell>
          <cell r="F3607" t="str">
            <v>LT7(A) - Temporary Supply (28 days &amp; above renewal)</v>
          </cell>
          <cell r="G3607" t="str">
            <v>PERMANENT DISS</v>
          </cell>
          <cell r="H3607">
            <v>8</v>
          </cell>
          <cell r="I3607" t="str">
            <v>SUSHILA B K</v>
          </cell>
          <cell r="J3607" t="str">
            <v>W/O ANNAPPA B S,DEVAMMA BADAVANE</v>
          </cell>
          <cell r="K3607" t="str">
            <v>CHANNAPATTANA</v>
          </cell>
          <cell r="L3607">
            <v>1</v>
          </cell>
        </row>
        <row r="3608">
          <cell r="E3608" t="str">
            <v>DMTP1229</v>
          </cell>
          <cell r="F3608" t="str">
            <v>LT7(A) - Temporary Supply (28 days &amp; above renewal)</v>
          </cell>
          <cell r="G3608" t="str">
            <v>PERMANENT DISS</v>
          </cell>
          <cell r="H3608">
            <v>8</v>
          </cell>
          <cell r="I3608" t="str">
            <v>NAGAMMA</v>
          </cell>
          <cell r="J3608" t="str">
            <v>W/O MAHESHA,DEVAMMA BADAVANE</v>
          </cell>
          <cell r="K3608" t="str">
            <v>DODDAMALENAHALLI</v>
          </cell>
          <cell r="L3608">
            <v>1</v>
          </cell>
        </row>
        <row r="3609">
          <cell r="E3609" t="str">
            <v>HNTP1228</v>
          </cell>
          <cell r="F3609" t="str">
            <v>LT7(A) - Temporary Supply (28 days &amp; above renewal)</v>
          </cell>
          <cell r="G3609" t="str">
            <v>PERMANENT DISS</v>
          </cell>
          <cell r="H3609">
            <v>8</v>
          </cell>
          <cell r="I3609" t="str">
            <v>ANITHA</v>
          </cell>
          <cell r="J3609" t="str">
            <v>W/O SATISHA,HANUMANTHAPURA</v>
          </cell>
          <cell r="K3609" t="str">
            <v>HANUMANTHA PURA HNL</v>
          </cell>
          <cell r="L3609">
            <v>1</v>
          </cell>
        </row>
        <row r="3610">
          <cell r="E3610" t="str">
            <v>GRTP73</v>
          </cell>
          <cell r="F3610" t="str">
            <v>LT7(A) - Temporary Supply (28 days &amp; above renewal)</v>
          </cell>
          <cell r="G3610" t="str">
            <v>PERMANENT DISS</v>
          </cell>
          <cell r="H3610">
            <v>8</v>
          </cell>
          <cell r="I3610" t="str">
            <v>GKC  PROJECT LTD</v>
          </cell>
          <cell r="J3610" t="str">
            <v>GKC  PROJECT LTD,GORUR</v>
          </cell>
          <cell r="K3610" t="str">
            <v>SATHIGARAHALLI KOPPAL</v>
          </cell>
          <cell r="L3610">
            <v>1</v>
          </cell>
        </row>
        <row r="3611">
          <cell r="E3611" t="str">
            <v>GCTP1233</v>
          </cell>
          <cell r="F3611" t="str">
            <v>LT7(A) - Temporary Supply (28 days &amp; above renewal)</v>
          </cell>
          <cell r="G3611" t="str">
            <v>PERMANENT DISS</v>
          </cell>
          <cell r="H3611">
            <v>8</v>
          </cell>
          <cell r="I3611" t="str">
            <v>RANGE GOWDA</v>
          </cell>
          <cell r="J3611" t="str">
            <v>S/O LAKSHME GOWDA,KOWSHIKA</v>
          </cell>
          <cell r="K3611" t="str">
            <v>CHANNAPATTANA</v>
          </cell>
          <cell r="L3611">
            <v>1</v>
          </cell>
        </row>
        <row r="3612">
          <cell r="E3612" t="str">
            <v>GCTP1235</v>
          </cell>
          <cell r="F3612" t="str">
            <v>LT7(A) - Temporary Supply (28 days &amp; above renewal)</v>
          </cell>
          <cell r="G3612" t="str">
            <v>PERMANENT DISS</v>
          </cell>
          <cell r="H3612">
            <v>8</v>
          </cell>
          <cell r="I3612" t="str">
            <v>K  PRAVEEN</v>
          </cell>
          <cell r="J3612" t="str">
            <v>S/O LATE KRISHA MURUTHI,KIADB HASSAN</v>
          </cell>
          <cell r="K3612" t="str">
            <v>HANUMANTHA PURA HNL</v>
          </cell>
          <cell r="L3612">
            <v>4</v>
          </cell>
        </row>
        <row r="3613">
          <cell r="E3613" t="str">
            <v>KKGTP1236</v>
          </cell>
          <cell r="F3613" t="str">
            <v>LT7(A) - Temporary Supply (28 days &amp; above renewal)</v>
          </cell>
          <cell r="G3613" t="str">
            <v>PERMANENT DISS</v>
          </cell>
          <cell r="H3613">
            <v>8</v>
          </cell>
          <cell r="I3613" t="str">
            <v>REENA KUMARI</v>
          </cell>
          <cell r="J3613" t="str">
            <v>W/O NABARTA DESILVA,KOKKANAGATTA</v>
          </cell>
          <cell r="K3613" t="str">
            <v>KOKKANNA GHATTA</v>
          </cell>
          <cell r="L3613">
            <v>1</v>
          </cell>
        </row>
        <row r="3614">
          <cell r="E3614" t="str">
            <v>GCTP1240</v>
          </cell>
          <cell r="F3614" t="str">
            <v>LT7(A) - Temporary Supply (28 days &amp; above renewal)</v>
          </cell>
          <cell r="G3614" t="str">
            <v>PERMANENT DISS</v>
          </cell>
          <cell r="H3614">
            <v>9</v>
          </cell>
          <cell r="I3614" t="str">
            <v>LATHAMANI</v>
          </cell>
          <cell r="J3614" t="str">
            <v>W/O RANGE GOWDA,NAGATHAVALLI</v>
          </cell>
          <cell r="K3614" t="str">
            <v>K HOSA KOPPALU BHKL</v>
          </cell>
          <cell r="L3614">
            <v>1</v>
          </cell>
        </row>
        <row r="3615">
          <cell r="E3615" t="str">
            <v>GLTP152</v>
          </cell>
          <cell r="F3615" t="str">
            <v>LT7(A) - Temporary Supply (28 days &amp; above renewal)</v>
          </cell>
          <cell r="G3615" t="str">
            <v>PERMANENT DISS</v>
          </cell>
          <cell r="H3615">
            <v>8</v>
          </cell>
          <cell r="I3615" t="str">
            <v>PRASANNA</v>
          </cell>
          <cell r="J3615" t="str">
            <v>S/O ANNAPPASHETTI,ASHOKA NAGARA</v>
          </cell>
          <cell r="K3615" t="str">
            <v>HOOVINA HALLI KAVALU HKL</v>
          </cell>
          <cell r="L3615">
            <v>1</v>
          </cell>
        </row>
        <row r="3616">
          <cell r="E3616" t="str">
            <v>GLTP151</v>
          </cell>
          <cell r="F3616" t="str">
            <v>LT7(A) - Temporary Supply (28 days &amp; above renewal)</v>
          </cell>
          <cell r="G3616" t="str">
            <v>PERMANENT DISS</v>
          </cell>
          <cell r="H3616">
            <v>8</v>
          </cell>
          <cell r="I3616" t="str">
            <v>P C THAMAS</v>
          </cell>
          <cell r="J3616" t="str">
            <v>INDIAN OIL CORPORATION LTD,IBDANE</v>
          </cell>
          <cell r="K3616" t="str">
            <v>IDHNI</v>
          </cell>
          <cell r="L3616">
            <v>1</v>
          </cell>
        </row>
        <row r="3617">
          <cell r="E3617" t="str">
            <v>GCTP1241</v>
          </cell>
          <cell r="F3617" t="str">
            <v>LT7(A) - Temporary Supply (28 days &amp; above renewal)</v>
          </cell>
          <cell r="G3617" t="str">
            <v>PERMANENT DISS</v>
          </cell>
          <cell r="H3617">
            <v>3</v>
          </cell>
          <cell r="I3617" t="str">
            <v>J K MANJUNATHA</v>
          </cell>
          <cell r="J3617" t="str">
            <v>S/O KASHINATHA J K,CHANNAPATTANA, HASSAN</v>
          </cell>
          <cell r="K3617" t="str">
            <v>CHANNAPATTANA</v>
          </cell>
          <cell r="L3617">
            <v>1</v>
          </cell>
        </row>
        <row r="3618">
          <cell r="E3618" t="str">
            <v>KKGTP1248</v>
          </cell>
          <cell r="F3618" t="str">
            <v>LT7(A) - Temporary Supply (28 days &amp; above renewal)</v>
          </cell>
          <cell r="G3618" t="str">
            <v>PERMANENT DISS</v>
          </cell>
          <cell r="H3618">
            <v>8</v>
          </cell>
          <cell r="I3618" t="str">
            <v>MAHENDRA A T</v>
          </cell>
          <cell r="J3618" t="str">
            <v>S/O THAMMANNA GOWDA,KOKKANAGATTA</v>
          </cell>
          <cell r="K3618" t="str">
            <v>KOKKANNA GHATTA</v>
          </cell>
          <cell r="L3618">
            <v>1</v>
          </cell>
        </row>
        <row r="3619">
          <cell r="E3619" t="str">
            <v>GCTP1249</v>
          </cell>
          <cell r="F3619" t="str">
            <v>LT7(A) - Temporary Supply (28 days &amp; above renewal)</v>
          </cell>
          <cell r="G3619" t="str">
            <v>PERMANENT DISS</v>
          </cell>
          <cell r="H3619">
            <v>8</v>
          </cell>
          <cell r="I3619" t="str">
            <v>PUTTE GOWDA</v>
          </cell>
          <cell r="J3619" t="str">
            <v>S/O CHANDRE GOWDA,CHANNAPATNA. HASSAN</v>
          </cell>
          <cell r="K3619" t="str">
            <v>K HOSA KOPPALU BHKL</v>
          </cell>
          <cell r="L3619">
            <v>1</v>
          </cell>
        </row>
        <row r="3620">
          <cell r="E3620" t="str">
            <v>GCTP1245</v>
          </cell>
          <cell r="F3620" t="str">
            <v>LT7(A) - Temporary Supply (28 days &amp; above renewal)</v>
          </cell>
          <cell r="G3620" t="str">
            <v>PERMANENT DISS</v>
          </cell>
          <cell r="H3620">
            <v>10</v>
          </cell>
          <cell r="I3620" t="str">
            <v>SANNEGOWDA</v>
          </cell>
          <cell r="J3620" t="str">
            <v>S/O THIMMEGOWDA,M SANNEGOWDA</v>
          </cell>
          <cell r="K3620" t="str">
            <v>M HOSAKOPPALU</v>
          </cell>
          <cell r="L3620">
            <v>1</v>
          </cell>
        </row>
        <row r="3621">
          <cell r="E3621" t="str">
            <v>GCTP1246</v>
          </cell>
          <cell r="F3621" t="str">
            <v>LT7(A) - Temporary Supply (28 days &amp; above renewal)</v>
          </cell>
          <cell r="G3621" t="str">
            <v>PERMANENT DISS</v>
          </cell>
          <cell r="H3621">
            <v>8</v>
          </cell>
          <cell r="I3621" t="str">
            <v>AJJEGOWDA</v>
          </cell>
          <cell r="J3621" t="str">
            <v>S/O LT KEMPEGOWDA,CHANNAPATNA. HASSAN</v>
          </cell>
          <cell r="K3621" t="str">
            <v>DHANANAYAKANAHALLY</v>
          </cell>
          <cell r="L3621">
            <v>1</v>
          </cell>
        </row>
        <row r="3622">
          <cell r="E3622" t="str">
            <v>GLTP153</v>
          </cell>
          <cell r="F3622" t="str">
            <v>LT7(A) - Temporary Supply (28 days &amp; above renewal)</v>
          </cell>
          <cell r="G3622" t="str">
            <v>PERMANENT DISS</v>
          </cell>
          <cell r="H3622">
            <v>3</v>
          </cell>
          <cell r="I3622" t="str">
            <v>SHABBENA THAJ</v>
          </cell>
          <cell r="J3622" t="str">
            <v>W/O MEHABBOB PASHA,DEVEGOWDNAGAR</v>
          </cell>
          <cell r="K3622" t="str">
            <v>DEVEGOWDANAHALLY</v>
          </cell>
          <cell r="L3622">
            <v>1</v>
          </cell>
        </row>
        <row r="3623">
          <cell r="E3623" t="str">
            <v>GLTP155</v>
          </cell>
          <cell r="F3623" t="str">
            <v>LT7(A) - Temporary Supply (28 days &amp; above renewal)</v>
          </cell>
          <cell r="G3623" t="str">
            <v>PERMANENT DISS</v>
          </cell>
          <cell r="H3623">
            <v>8</v>
          </cell>
          <cell r="I3623" t="str">
            <v>NEMARAJU</v>
          </cell>
          <cell r="J3623" t="str">
            <v>S/O MALLEGOWDA,BASAWESHVARA NAGARA, BELUR ROAD</v>
          </cell>
          <cell r="K3623" t="str">
            <v>ASHOKNAGAR</v>
          </cell>
          <cell r="L3623">
            <v>1</v>
          </cell>
        </row>
        <row r="3624">
          <cell r="E3624" t="str">
            <v>GRTP74</v>
          </cell>
          <cell r="F3624" t="str">
            <v>LT7(A) - Temporary Supply (28 days &amp; above renewal)</v>
          </cell>
          <cell r="G3624" t="str">
            <v>PERMANENT DISS</v>
          </cell>
          <cell r="H3624">
            <v>15</v>
          </cell>
          <cell r="I3624" t="str">
            <v>M/S GKS PROJECT LTD</v>
          </cell>
          <cell r="J3624" t="str">
            <v>GORUR TO HASSAN DRINKING,WATER SUPLAY PIPELINE WORK</v>
          </cell>
          <cell r="K3624" t="str">
            <v>HASSANRURAL2</v>
          </cell>
          <cell r="L3624">
            <v>8</v>
          </cell>
        </row>
        <row r="3625">
          <cell r="E3625" t="str">
            <v>GCTP1256</v>
          </cell>
          <cell r="F3625" t="str">
            <v>LT7(A) - Temporary Supply (28 days &amp; above renewal)</v>
          </cell>
          <cell r="G3625" t="str">
            <v>PERMANENT DISS</v>
          </cell>
          <cell r="H3625">
            <v>8</v>
          </cell>
          <cell r="I3625" t="str">
            <v>D R KUMAR</v>
          </cell>
          <cell r="J3625" t="str">
            <v>S/O LATE RAMANNA,CHANNAPATTANA</v>
          </cell>
          <cell r="K3625" t="str">
            <v>CHANNAPATTANA</v>
          </cell>
          <cell r="L3625">
            <v>1</v>
          </cell>
        </row>
        <row r="3626">
          <cell r="E3626" t="str">
            <v>GCTP1257</v>
          </cell>
          <cell r="F3626" t="str">
            <v>LT7(A) - Temporary Supply (28 days &amp; above renewal)</v>
          </cell>
          <cell r="G3626" t="str">
            <v>PERMANENT DISS</v>
          </cell>
          <cell r="H3626">
            <v>17</v>
          </cell>
          <cell r="I3626" t="str">
            <v>CHINAPPA</v>
          </cell>
          <cell r="J3626" t="str">
            <v>S/O CHORAPPA,BITTAGOWDANAHALLI</v>
          </cell>
          <cell r="K3626" t="str">
            <v>BITTAGOWDANAHALLY</v>
          </cell>
          <cell r="L3626">
            <v>1</v>
          </cell>
        </row>
        <row r="3627">
          <cell r="E3627" t="str">
            <v>GCTP1268</v>
          </cell>
          <cell r="F3627" t="str">
            <v>LT7(A) - Temporary Supply (28 days &amp; above renewal)</v>
          </cell>
          <cell r="G3627" t="str">
            <v>PERMANENT DISS</v>
          </cell>
          <cell r="H3627">
            <v>8</v>
          </cell>
          <cell r="I3627" t="str">
            <v>PANKAJAMMA</v>
          </cell>
          <cell r="J3627" t="str">
            <v>W/O RAJEGOWDA,DYAVAMMA BADAVANE, CHANNAPATTANA</v>
          </cell>
          <cell r="K3627" t="str">
            <v>DYAVAMMA BADAVANE, CHANNAPATTANA</v>
          </cell>
          <cell r="L3627">
            <v>1</v>
          </cell>
        </row>
        <row r="3628">
          <cell r="E3628" t="str">
            <v>GCTP1267</v>
          </cell>
          <cell r="F3628" t="str">
            <v>LT7(A) - Temporary Supply (28 days &amp; above renewal)</v>
          </cell>
          <cell r="G3628" t="str">
            <v>PERMANENT DISS</v>
          </cell>
          <cell r="H3628">
            <v>8</v>
          </cell>
          <cell r="I3628" t="str">
            <v>NAGARATHNA</v>
          </cell>
          <cell r="J3628" t="str">
            <v>W/O DODDEGOWDA,DYAVAMMA BADAVANE, CHANNAPATTANA</v>
          </cell>
          <cell r="K3628" t="str">
            <v>K HOSA KOPPALU BHKL</v>
          </cell>
          <cell r="L3628">
            <v>1</v>
          </cell>
        </row>
        <row r="3629">
          <cell r="E3629" t="str">
            <v>GCTP1266</v>
          </cell>
          <cell r="F3629" t="str">
            <v>LT7(A) - Temporary Supply (28 days &amp; above renewal)</v>
          </cell>
          <cell r="G3629" t="str">
            <v>PERMANENT DISS</v>
          </cell>
          <cell r="H3629">
            <v>8</v>
          </cell>
          <cell r="I3629" t="str">
            <v>SMT  DEVAMMA</v>
          </cell>
          <cell r="J3629" t="str">
            <v>W/O LT LAKKAPPA,CHANNAPATNA. HASSAN</v>
          </cell>
          <cell r="K3629" t="str">
            <v>CHANNAPATTANA</v>
          </cell>
          <cell r="L3629">
            <v>1</v>
          </cell>
        </row>
        <row r="3630">
          <cell r="E3630" t="str">
            <v>GCTP1259</v>
          </cell>
          <cell r="F3630" t="str">
            <v>LT7(A) - Temporary Supply (28 days &amp; above renewal)</v>
          </cell>
          <cell r="G3630" t="str">
            <v>PERMANENT DISS</v>
          </cell>
          <cell r="H3630">
            <v>8</v>
          </cell>
          <cell r="I3630" t="str">
            <v>PARASHARA MURTHI</v>
          </cell>
          <cell r="J3630" t="str">
            <v>S/O SANJIVAIAH,CHANNAPATNA</v>
          </cell>
          <cell r="K3630" t="str">
            <v>KIADB</v>
          </cell>
          <cell r="L3630">
            <v>1</v>
          </cell>
        </row>
        <row r="3631">
          <cell r="E3631" t="str">
            <v>GCTP1260</v>
          </cell>
          <cell r="F3631" t="str">
            <v>LT7(A) - Temporary Supply (28 days &amp; above renewal)</v>
          </cell>
          <cell r="G3631" t="str">
            <v>PERMANENT DISS</v>
          </cell>
          <cell r="H3631">
            <v>8</v>
          </cell>
          <cell r="I3631" t="str">
            <v>MURTHI</v>
          </cell>
          <cell r="J3631" t="str">
            <v>S/O GANGE GOWDA,M HOSAKOPPALU</v>
          </cell>
          <cell r="K3631" t="str">
            <v>K HOSA KOPPALU BHKL</v>
          </cell>
          <cell r="L3631">
            <v>1</v>
          </cell>
        </row>
        <row r="3632">
          <cell r="E3632" t="str">
            <v>GCTP1262</v>
          </cell>
          <cell r="F3632" t="str">
            <v>LT7(A) - Temporary Supply (28 days &amp; above renewal)</v>
          </cell>
          <cell r="G3632" t="str">
            <v>PERMANENT DISS</v>
          </cell>
          <cell r="H3632">
            <v>8</v>
          </cell>
          <cell r="I3632" t="str">
            <v>SAVITHA T R</v>
          </cell>
          <cell r="J3632" t="str">
            <v>W/O MANJESH,CHIKKABASAVANAHALLI</v>
          </cell>
          <cell r="K3632" t="str">
            <v>PLL NAGARA PLL</v>
          </cell>
          <cell r="L3632">
            <v>1</v>
          </cell>
        </row>
        <row r="3633">
          <cell r="E3633" t="str">
            <v>GCTP1263</v>
          </cell>
          <cell r="F3633" t="str">
            <v>LT7(A) - Temporary Supply (28 days &amp; above renewal)</v>
          </cell>
          <cell r="G3633" t="str">
            <v>PERMANENT DISS</v>
          </cell>
          <cell r="H3633">
            <v>8</v>
          </cell>
          <cell r="I3633" t="str">
            <v>NANDINI</v>
          </cell>
          <cell r="J3633" t="str">
            <v>D/O MUKUNDAIAH,BITTAGOWDANAHALLI</v>
          </cell>
          <cell r="K3633" t="str">
            <v>KAUSHIKA</v>
          </cell>
          <cell r="L3633">
            <v>1</v>
          </cell>
        </row>
        <row r="3634">
          <cell r="E3634" t="str">
            <v>HNTP1272</v>
          </cell>
          <cell r="F3634" t="str">
            <v>LT7(A) - Temporary Supply (28 days &amp; above renewal)</v>
          </cell>
          <cell r="G3634" t="str">
            <v>PERMANENT DISS</v>
          </cell>
          <cell r="H3634">
            <v>8</v>
          </cell>
          <cell r="I3634" t="str">
            <v>KRISHNE GOWDA</v>
          </cell>
          <cell r="J3634" t="str">
            <v>S/O MANJE GOWDA,HANUMANTHAPURA</v>
          </cell>
          <cell r="K3634" t="str">
            <v>HANUMANTHA PURA HNL</v>
          </cell>
          <cell r="L3634">
            <v>1</v>
          </cell>
        </row>
        <row r="3635">
          <cell r="E3635" t="str">
            <v>GLTP158</v>
          </cell>
          <cell r="F3635" t="str">
            <v>LT7(A) - Temporary Supply (28 days &amp; above renewal)</v>
          </cell>
          <cell r="G3635" t="str">
            <v>PERMANENT DISS</v>
          </cell>
          <cell r="H3635">
            <v>5</v>
          </cell>
          <cell r="I3635" t="str">
            <v>DINESH B R</v>
          </cell>
          <cell r="J3635" t="str">
            <v>S/O RUDRAPPA,BASAVESHWARA NAGAR</v>
          </cell>
          <cell r="K3635" t="str">
            <v>BASAVESHWARA NAGAR</v>
          </cell>
          <cell r="L3635">
            <v>1</v>
          </cell>
        </row>
        <row r="3636">
          <cell r="E3636" t="str">
            <v>GLTP159</v>
          </cell>
          <cell r="F3636" t="str">
            <v>LT7(A) - Temporary Supply (28 days &amp; above renewal)</v>
          </cell>
          <cell r="G3636" t="str">
            <v>PERMANENT DISS</v>
          </cell>
          <cell r="H3636">
            <v>8</v>
          </cell>
          <cell r="I3636" t="str">
            <v>R PRAKASHA S/O RAJAPPA</v>
          </cell>
          <cell r="J3636" t="str">
            <v>MANACHANAHALLI,0</v>
          </cell>
          <cell r="K3636" t="str">
            <v>HOOVINA HALLI KAVALU HKL</v>
          </cell>
          <cell r="L3636">
            <v>1</v>
          </cell>
        </row>
        <row r="3637">
          <cell r="E3637" t="str">
            <v>GLTP160</v>
          </cell>
          <cell r="F3637" t="str">
            <v>LT7(A) - Temporary Supply (28 days &amp; above renewal)</v>
          </cell>
          <cell r="G3637" t="str">
            <v>PERMANENT DISS</v>
          </cell>
          <cell r="H3637">
            <v>5</v>
          </cell>
          <cell r="I3637" t="str">
            <v>JAYAMMA W/O CHANDREGOWDA</v>
          </cell>
          <cell r="J3637" t="str">
            <v>MANACHANAHALLI,0</v>
          </cell>
          <cell r="K3637" t="str">
            <v>BASAVESHWARA NAGAR</v>
          </cell>
          <cell r="L3637">
            <v>1</v>
          </cell>
        </row>
        <row r="3638">
          <cell r="E3638" t="str">
            <v>GCTP1275</v>
          </cell>
          <cell r="F3638" t="str">
            <v>LT7(A) - Temporary Supply (28 days &amp; above renewal)</v>
          </cell>
          <cell r="G3638" t="str">
            <v>PERMANENT DISS</v>
          </cell>
          <cell r="H3638">
            <v>8</v>
          </cell>
          <cell r="I3638" t="str">
            <v xml:space="preserve">H S SHIVAPRAKASH  S/O </v>
          </cell>
          <cell r="J3638" t="str">
            <v>H N SHIVALINGEGOWDA,CHANNAPATNA</v>
          </cell>
          <cell r="K3638" t="str">
            <v>K HOSA KOPPALU BHKL</v>
          </cell>
          <cell r="L3638">
            <v>1</v>
          </cell>
        </row>
        <row r="3639">
          <cell r="E3639" t="str">
            <v>GCTP1282</v>
          </cell>
          <cell r="F3639" t="str">
            <v>LT7(A) - Temporary Supply (28 days &amp; above renewal)</v>
          </cell>
          <cell r="G3639" t="str">
            <v>PERMANENT DISS</v>
          </cell>
          <cell r="H3639">
            <v>8</v>
          </cell>
          <cell r="I3639" t="str">
            <v xml:space="preserve">JIVAN K </v>
          </cell>
          <cell r="J3639" t="str">
            <v>S/O KUMARA N ,DEVEGOWDA NAGARA</v>
          </cell>
          <cell r="K3639" t="str">
            <v>CHANNAPATTANA</v>
          </cell>
          <cell r="L3639">
            <v>1</v>
          </cell>
        </row>
        <row r="3640">
          <cell r="E3640" t="str">
            <v>GCTP1278</v>
          </cell>
          <cell r="F3640" t="str">
            <v>LT7(A) - Temporary Supply (28 days &amp; above renewal)</v>
          </cell>
          <cell r="G3640" t="str">
            <v>PERMANENT DISS</v>
          </cell>
          <cell r="H3640">
            <v>17</v>
          </cell>
          <cell r="I3640" t="str">
            <v xml:space="preserve">NAGENDRA KUMAR K </v>
          </cell>
          <cell r="J3640" t="str">
            <v>S/O KRISHNE GOWDA,BITTAGOWDANAHALLI</v>
          </cell>
          <cell r="K3640" t="str">
            <v>0</v>
          </cell>
          <cell r="L3640">
            <v>1</v>
          </cell>
        </row>
        <row r="3641">
          <cell r="E3641" t="str">
            <v>HNTP1280</v>
          </cell>
          <cell r="F3641" t="str">
            <v>LT7(A) - Temporary Supply (28 days &amp; above renewal)</v>
          </cell>
          <cell r="G3641" t="str">
            <v>PERMANENT DISS</v>
          </cell>
          <cell r="H3641">
            <v>8</v>
          </cell>
          <cell r="I3641" t="str">
            <v>MOHAN  KUMARA</v>
          </cell>
          <cell r="J3641" t="str">
            <v>S/O THIME GOWDA,YARE BORE KAVALU</v>
          </cell>
          <cell r="K3641" t="str">
            <v>HANUMANTHA PURA HNL</v>
          </cell>
          <cell r="L3641">
            <v>1</v>
          </cell>
        </row>
        <row r="3642">
          <cell r="E3642" t="str">
            <v>GCTP1287</v>
          </cell>
          <cell r="F3642" t="str">
            <v>LT7(A) - Temporary Supply (28 days &amp; above renewal)</v>
          </cell>
          <cell r="G3642" t="str">
            <v>PERMANENT DISS</v>
          </cell>
          <cell r="H3642">
            <v>8</v>
          </cell>
          <cell r="I3642" t="str">
            <v>C K RENUKA</v>
          </cell>
          <cell r="J3642" t="str">
            <v>W/O THIMME GOWDA,CHANNAPATNA</v>
          </cell>
          <cell r="K3642" t="str">
            <v>CHANNAPATTANA</v>
          </cell>
          <cell r="L3642">
            <v>1</v>
          </cell>
        </row>
        <row r="3643">
          <cell r="E3643" t="str">
            <v>GCTP1286</v>
          </cell>
          <cell r="F3643" t="str">
            <v>LT7(A) - Temporary Supply (28 days &amp; above renewal)</v>
          </cell>
          <cell r="G3643" t="str">
            <v>PERMANENT DISS</v>
          </cell>
          <cell r="H3643">
            <v>8</v>
          </cell>
          <cell r="I3643" t="str">
            <v>VINSENT RAO R</v>
          </cell>
          <cell r="J3643" t="str">
            <v>S/O A RAJENDRA,BITTAGOWDANAHALLI</v>
          </cell>
          <cell r="K3643" t="str">
            <v>CHANNAPATTANA</v>
          </cell>
          <cell r="L3643">
            <v>1</v>
          </cell>
        </row>
        <row r="3644">
          <cell r="E3644" t="str">
            <v>GCTP1289</v>
          </cell>
          <cell r="F3644" t="str">
            <v>LT7(A) - Temporary Supply (28 days &amp; above renewal)</v>
          </cell>
          <cell r="G3644" t="str">
            <v>PERMANENT DISS</v>
          </cell>
          <cell r="H3644">
            <v>8</v>
          </cell>
          <cell r="I3644" t="str">
            <v>INDIRA</v>
          </cell>
          <cell r="J3644" t="str">
            <v>W/O N B SURESHA,DYAVAMMA BADAVANE</v>
          </cell>
          <cell r="K3644" t="str">
            <v>CHANNAPATTANA</v>
          </cell>
          <cell r="L3644">
            <v>1</v>
          </cell>
        </row>
        <row r="3645">
          <cell r="E3645" t="str">
            <v>HNTP1285</v>
          </cell>
          <cell r="F3645" t="str">
            <v>LT7(A) - Temporary Supply (28 days &amp; above renewal)</v>
          </cell>
          <cell r="G3645" t="str">
            <v>PERMANENT DISS</v>
          </cell>
          <cell r="H3645">
            <v>8</v>
          </cell>
          <cell r="I3645" t="str">
            <v>DODDA MALE GOWDA</v>
          </cell>
          <cell r="J3645" t="str">
            <v>S/O VENKATE GOWDA,THATTE KERE</v>
          </cell>
          <cell r="K3645" t="str">
            <v>HANUMANTHA PURA HNL</v>
          </cell>
          <cell r="L3645">
            <v>1</v>
          </cell>
        </row>
        <row r="3646">
          <cell r="E3646" t="str">
            <v>HNTP1288</v>
          </cell>
          <cell r="F3646" t="str">
            <v>LT7(A) - Temporary Supply (28 days &amp; above renewal)</v>
          </cell>
          <cell r="G3646" t="str">
            <v>PERMANENT DISS</v>
          </cell>
          <cell r="H3646">
            <v>8</v>
          </cell>
          <cell r="I3646" t="str">
            <v>K M VASU</v>
          </cell>
          <cell r="J3646" t="str">
            <v>S/O LATE MALLESH,HANUMANTHAPURA</v>
          </cell>
          <cell r="K3646" t="str">
            <v>HANUMANTHA PURA HNL</v>
          </cell>
          <cell r="L3646">
            <v>1</v>
          </cell>
        </row>
        <row r="3647">
          <cell r="E3647" t="str">
            <v>GRTP76</v>
          </cell>
          <cell r="F3647" t="str">
            <v>LT7(A) - Temporary Supply (28 days &amp; above renewal)</v>
          </cell>
          <cell r="G3647" t="str">
            <v>PERMANENT DISS</v>
          </cell>
          <cell r="H3647">
            <v>8</v>
          </cell>
          <cell r="I3647" t="str">
            <v>M R VENKATESHA</v>
          </cell>
          <cell r="J3647" t="str">
            <v>S/O M Y RAJU,GORUR</v>
          </cell>
          <cell r="K3647" t="str">
            <v>GORUR</v>
          </cell>
          <cell r="L3647">
            <v>1</v>
          </cell>
        </row>
        <row r="3648">
          <cell r="E3648" t="str">
            <v>GRTP77</v>
          </cell>
          <cell r="F3648" t="str">
            <v>LT7(A) - Temporary Supply (28 days &amp; above renewal)</v>
          </cell>
          <cell r="G3648" t="str">
            <v>PERMANENT DISS</v>
          </cell>
          <cell r="H3648">
            <v>11</v>
          </cell>
          <cell r="I3648" t="str">
            <v>G K C PROJECT</v>
          </cell>
          <cell r="J3648" t="str">
            <v>DRIKING W/S,GORUR</v>
          </cell>
          <cell r="K3648" t="str">
            <v>HASSANRURAL2</v>
          </cell>
          <cell r="L3648">
            <v>5</v>
          </cell>
        </row>
        <row r="3649">
          <cell r="E3649" t="str">
            <v>GLTP162</v>
          </cell>
          <cell r="F3649" t="str">
            <v>LT7(A) - Temporary Supply (28 days &amp; above renewal)</v>
          </cell>
          <cell r="G3649" t="str">
            <v>PERMANENT DISS</v>
          </cell>
          <cell r="H3649">
            <v>5</v>
          </cell>
          <cell r="I3649" t="str">
            <v>T P LATHAKSHI C/O LATE BASAVEGOWGA</v>
          </cell>
          <cell r="J3649" t="str">
            <v>MANACHANAHALLI,</v>
          </cell>
          <cell r="K3649" t="str">
            <v>BASAVESHWARA NAGAR</v>
          </cell>
          <cell r="L3649">
            <v>1</v>
          </cell>
        </row>
        <row r="3650">
          <cell r="E3650" t="str">
            <v>MHTP67</v>
          </cell>
          <cell r="F3650" t="str">
            <v>LT7(A) - Temporary Supply (28 days &amp; above renewal)</v>
          </cell>
          <cell r="G3650" t="str">
            <v>PERMANENT DISS</v>
          </cell>
          <cell r="H3650">
            <v>10</v>
          </cell>
          <cell r="I3650" t="str">
            <v>RADHA</v>
          </cell>
          <cell r="J3650" t="str">
            <v>W/O VENKATESH,KANCHANAHALLI</v>
          </cell>
          <cell r="K3650" t="str">
            <v>KANCHANAHALLY  KOPPALU</v>
          </cell>
          <cell r="L3650">
            <v>1</v>
          </cell>
        </row>
        <row r="3651">
          <cell r="E3651" t="str">
            <v>GCTP1292</v>
          </cell>
          <cell r="F3651" t="str">
            <v>LT7(A) - Temporary Supply (28 days &amp; above renewal)</v>
          </cell>
          <cell r="G3651" t="str">
            <v>PERMANENT DISS</v>
          </cell>
          <cell r="H3651">
            <v>8</v>
          </cell>
          <cell r="I3651" t="str">
            <v xml:space="preserve">GUIRU MURTHI DC </v>
          </cell>
          <cell r="J3651" t="str">
            <v>S/O CHANNE GOWDA,BOMMANAYAKANAHALLI</v>
          </cell>
          <cell r="K3651" t="str">
            <v>DEVAMMA LAYOUT, CHANNAPATAN</v>
          </cell>
          <cell r="L3651">
            <v>1</v>
          </cell>
        </row>
        <row r="3652">
          <cell r="E3652" t="str">
            <v>HNTP1302</v>
          </cell>
          <cell r="F3652" t="str">
            <v>LT7(A) - Temporary Supply (28 days &amp; above renewal)</v>
          </cell>
          <cell r="G3652" t="str">
            <v>PERMANENT DISS</v>
          </cell>
          <cell r="H3652">
            <v>8</v>
          </cell>
          <cell r="I3652" t="str">
            <v>CHIKKAMMA</v>
          </cell>
          <cell r="J3652" t="str">
            <v>C/O NANJE GOWDA,HANUMANTHAPURA</v>
          </cell>
          <cell r="K3652" t="str">
            <v>HANUMANTHA PURA HNL</v>
          </cell>
          <cell r="L3652">
            <v>1</v>
          </cell>
        </row>
        <row r="3653">
          <cell r="E3653" t="str">
            <v>GCTP1301</v>
          </cell>
          <cell r="F3653" t="str">
            <v>LT7(A) - Temporary Supply (28 days &amp; above renewal)</v>
          </cell>
          <cell r="G3653" t="str">
            <v>PERMANENT DISS</v>
          </cell>
          <cell r="H3653">
            <v>17</v>
          </cell>
          <cell r="I3653" t="str">
            <v>MANJE GOWDA</v>
          </cell>
          <cell r="J3653" t="str">
            <v>S/O CHANNE GOWDA,SANKALAPURA</v>
          </cell>
          <cell r="K3653" t="str">
            <v>BITTAGOWDANAHALLY</v>
          </cell>
          <cell r="L3653">
            <v>1</v>
          </cell>
        </row>
        <row r="3654">
          <cell r="E3654" t="str">
            <v>GCTP1299</v>
          </cell>
          <cell r="F3654" t="str">
            <v>LT7(A) - Temporary Supply (28 days &amp; above renewal)</v>
          </cell>
          <cell r="G3654" t="str">
            <v>PERMANENT DISS</v>
          </cell>
          <cell r="H3654">
            <v>8</v>
          </cell>
          <cell r="I3654" t="str">
            <v xml:space="preserve">HARISHA K K </v>
          </cell>
          <cell r="J3654" t="str">
            <v>S/O KALE GOWDA,SANKALAPURA</v>
          </cell>
          <cell r="K3654" t="str">
            <v>KIADB</v>
          </cell>
          <cell r="L3654">
            <v>2</v>
          </cell>
        </row>
        <row r="3655">
          <cell r="E3655" t="str">
            <v>GRTP78</v>
          </cell>
          <cell r="F3655" t="str">
            <v>LT7(A) - Temporary Supply (28 days &amp; above renewal)</v>
          </cell>
          <cell r="G3655" t="str">
            <v>PERMANENT DISS</v>
          </cell>
          <cell r="H3655">
            <v>8</v>
          </cell>
          <cell r="I3655" t="str">
            <v>G T SATHISHA</v>
          </cell>
          <cell r="J3655" t="str">
            <v>S/O G N  THOTLE GOWDA,GORUR</v>
          </cell>
          <cell r="K3655" t="str">
            <v>GORUR</v>
          </cell>
          <cell r="L3655">
            <v>1</v>
          </cell>
        </row>
        <row r="3656">
          <cell r="E3656" t="str">
            <v>GCTP1311</v>
          </cell>
          <cell r="F3656" t="str">
            <v>LT7(A) - Temporary Supply (28 days &amp; above renewal)</v>
          </cell>
          <cell r="G3656" t="str">
            <v>PERMANENT DISS</v>
          </cell>
          <cell r="H3656">
            <v>17</v>
          </cell>
          <cell r="I3656" t="str">
            <v>ERAMMA</v>
          </cell>
          <cell r="J3656" t="str">
            <v>W/O MAHALINGPPA,SANKALAPURA</v>
          </cell>
          <cell r="K3656" t="str">
            <v>BITTAGOWDANAHALLY</v>
          </cell>
          <cell r="L3656">
            <v>3</v>
          </cell>
        </row>
        <row r="3657">
          <cell r="E3657" t="str">
            <v>GCTP1312</v>
          </cell>
          <cell r="F3657" t="str">
            <v>LT7(A) - Temporary Supply (28 days &amp; above renewal)</v>
          </cell>
          <cell r="G3657" t="str">
            <v>PERMANENT DISS</v>
          </cell>
          <cell r="H3657">
            <v>17</v>
          </cell>
          <cell r="I3657" t="str">
            <v>MAHALAKSHMI</v>
          </cell>
          <cell r="J3657" t="str">
            <v>W/O  GANGADHRA,HULLENAHALLI</v>
          </cell>
          <cell r="K3657" t="str">
            <v>BITTAGOWDANAHALLY</v>
          </cell>
          <cell r="L3657">
            <v>1</v>
          </cell>
        </row>
        <row r="3658">
          <cell r="E3658" t="str">
            <v>GCTP1307</v>
          </cell>
          <cell r="F3658" t="str">
            <v>LT7(A) - Temporary Supply (28 days &amp; above renewal)</v>
          </cell>
          <cell r="G3658" t="str">
            <v>PERMANENT DISS</v>
          </cell>
          <cell r="H3658">
            <v>17</v>
          </cell>
          <cell r="I3658" t="str">
            <v>KIRTHI KUMAR</v>
          </cell>
          <cell r="J3658" t="str">
            <v>S/O LATE JAYARAMU,HULLENAHALLI</v>
          </cell>
          <cell r="K3658" t="str">
            <v>0</v>
          </cell>
          <cell r="L3658">
            <v>1</v>
          </cell>
        </row>
        <row r="3659">
          <cell r="E3659" t="str">
            <v>GCTP1306</v>
          </cell>
          <cell r="F3659" t="str">
            <v>LT7(A) - Temporary Supply (28 days &amp; above renewal)</v>
          </cell>
          <cell r="G3659" t="str">
            <v>PERMANENT DISS</v>
          </cell>
          <cell r="H3659">
            <v>8</v>
          </cell>
          <cell r="I3659" t="str">
            <v xml:space="preserve">ARPITHA M S </v>
          </cell>
          <cell r="J3659" t="str">
            <v>W/O DAYANANDA,BITTAGOWDANAHALLI</v>
          </cell>
          <cell r="K3659" t="str">
            <v>K HOSA KOPPALU BHKL</v>
          </cell>
          <cell r="L3659">
            <v>1</v>
          </cell>
        </row>
        <row r="3660">
          <cell r="E3660" t="str">
            <v>GCTP1303</v>
          </cell>
          <cell r="F3660" t="str">
            <v>LT7(A) - Temporary Supply (28 days &amp; above renewal)</v>
          </cell>
          <cell r="G3660" t="str">
            <v>PERMANENT DISS</v>
          </cell>
          <cell r="H3660">
            <v>8</v>
          </cell>
          <cell r="I3660" t="str">
            <v>RANGE GOWDA</v>
          </cell>
          <cell r="J3660" t="str">
            <v>S/O LATE THIMME GOWDA,BOMMANAYAKANAHALLI</v>
          </cell>
          <cell r="K3660" t="str">
            <v>MAVINAHALLI</v>
          </cell>
          <cell r="L3660">
            <v>1</v>
          </cell>
        </row>
        <row r="3661">
          <cell r="E3661" t="str">
            <v>GLTP168</v>
          </cell>
          <cell r="F3661" t="str">
            <v>LT7(A) - Temporary Supply (28 days &amp; above renewal)</v>
          </cell>
          <cell r="G3661" t="str">
            <v>PERMANENT DISS</v>
          </cell>
          <cell r="H3661">
            <v>8</v>
          </cell>
          <cell r="I3661" t="str">
            <v>PRAVEENA</v>
          </cell>
          <cell r="J3661" t="str">
            <v>S/O BASAVARAJU,HANDINKERE</v>
          </cell>
          <cell r="K3661" t="str">
            <v>ASHOKNAGARA ,HASSAN</v>
          </cell>
          <cell r="L3661">
            <v>1</v>
          </cell>
        </row>
        <row r="3662">
          <cell r="E3662" t="str">
            <v>GCTP1313</v>
          </cell>
          <cell r="F3662" t="str">
            <v>LT7(A) - Temporary Supply (28 days &amp; above renewal)</v>
          </cell>
          <cell r="G3662" t="str">
            <v>PERMANENT DISS</v>
          </cell>
          <cell r="H3662">
            <v>8</v>
          </cell>
          <cell r="I3662" t="str">
            <v xml:space="preserve">H R RAVI </v>
          </cell>
          <cell r="J3662" t="str">
            <v>S/O RANGE GOWDA,M HOSAKOPPALU</v>
          </cell>
          <cell r="K3662" t="str">
            <v>K HOSA KOPPALU BHKL</v>
          </cell>
          <cell r="L3662">
            <v>1</v>
          </cell>
        </row>
        <row r="3663">
          <cell r="E3663" t="str">
            <v>GCTP1314</v>
          </cell>
          <cell r="F3663" t="str">
            <v>LT7(A) - Temporary Supply (28 days &amp; above renewal)</v>
          </cell>
          <cell r="G3663" t="str">
            <v>PERMANENT DISS</v>
          </cell>
          <cell r="H3663">
            <v>17</v>
          </cell>
          <cell r="I3663" t="str">
            <v>RANGAMMA</v>
          </cell>
          <cell r="J3663" t="str">
            <v>W/O NINGE GOWDA,BITTAGOWDANAHALLI</v>
          </cell>
          <cell r="K3663" t="str">
            <v>BITTAGOWDANAHALLY</v>
          </cell>
          <cell r="L3663">
            <v>2</v>
          </cell>
        </row>
        <row r="3664">
          <cell r="E3664" t="str">
            <v>GCTP1318</v>
          </cell>
          <cell r="F3664" t="str">
            <v>LT7(A) - Temporary Supply (28 days &amp; above renewal)</v>
          </cell>
          <cell r="G3664" t="str">
            <v>PERMANENT DISS</v>
          </cell>
          <cell r="H3664">
            <v>8</v>
          </cell>
          <cell r="I3664" t="str">
            <v>C R PUSHPA</v>
          </cell>
          <cell r="J3664" t="str">
            <v>W/O GOPALA KRISHNA,CHANNAPATNA</v>
          </cell>
          <cell r="K3664" t="str">
            <v>CHANNAPATTANA</v>
          </cell>
          <cell r="L3664">
            <v>1</v>
          </cell>
        </row>
        <row r="3665">
          <cell r="E3665" t="str">
            <v>KKGTP1319</v>
          </cell>
          <cell r="F3665" t="str">
            <v>LT7(A) - Temporary Supply (28 days &amp; above renewal)</v>
          </cell>
          <cell r="G3665" t="str">
            <v>PERMANENT DISS</v>
          </cell>
          <cell r="H3665">
            <v>8</v>
          </cell>
          <cell r="I3665" t="str">
            <v>VENKAT PANESH KUMAR ATLURI</v>
          </cell>
          <cell r="J3665" t="str">
            <v>S/O VENKAT RANGA  RAO ATLURI,KOKKANAGATTA</v>
          </cell>
          <cell r="K3665" t="str">
            <v>KOKKANNA GHATTA</v>
          </cell>
          <cell r="L3665">
            <v>3</v>
          </cell>
        </row>
        <row r="3666">
          <cell r="E3666" t="str">
            <v>MHTP70</v>
          </cell>
          <cell r="F3666" t="str">
            <v>LT7(A) - Temporary Supply (28 days &amp; above renewal)</v>
          </cell>
          <cell r="G3666" t="str">
            <v>PERMANENT DISS</v>
          </cell>
          <cell r="H3666">
            <v>12</v>
          </cell>
          <cell r="I3666" t="str">
            <v>SOME ENTERPRESSES</v>
          </cell>
          <cell r="J3666" t="str">
            <v>AMBUGA,0</v>
          </cell>
          <cell r="K3666" t="str">
            <v>MOSALE THIMMANNAHALLI</v>
          </cell>
          <cell r="L3666">
            <v>5</v>
          </cell>
        </row>
        <row r="3667">
          <cell r="E3667" t="str">
            <v>HVTP1323</v>
          </cell>
          <cell r="F3667" t="str">
            <v>LT7(A) - Temporary Supply (28 days &amp; above renewal)</v>
          </cell>
          <cell r="G3667" t="str">
            <v>PERMANENT DISS</v>
          </cell>
          <cell r="H3667">
            <v>8</v>
          </cell>
          <cell r="I3667" t="str">
            <v>B K CHITRA</v>
          </cell>
          <cell r="J3667" t="str">
            <v>W/O BASAVARAJU,BITTAGOWDANAHALLI</v>
          </cell>
          <cell r="K3667" t="str">
            <v>HULI HALLI</v>
          </cell>
          <cell r="L3667">
            <v>2</v>
          </cell>
        </row>
        <row r="3668">
          <cell r="E3668" t="str">
            <v>GLTP170</v>
          </cell>
          <cell r="F3668" t="str">
            <v>LT7(A) - Temporary Supply (28 days &amp; above renewal)</v>
          </cell>
          <cell r="G3668" t="str">
            <v>PERMANENT DISS</v>
          </cell>
          <cell r="H3668">
            <v>4</v>
          </cell>
          <cell r="I3668" t="str">
            <v>P C THAMAS</v>
          </cell>
          <cell r="J3668" t="str">
            <v>INDIAN OIL PVT LTD,SEEGE GUDDADA KAVALU</v>
          </cell>
          <cell r="K3668" t="str">
            <v>KALLEKERE HUSURU</v>
          </cell>
          <cell r="L3668">
            <v>2</v>
          </cell>
        </row>
        <row r="3669">
          <cell r="E3669" t="str">
            <v>GCTP1328</v>
          </cell>
          <cell r="F3669" t="str">
            <v>LT7(A) - Temporary Supply (28 days &amp; above renewal)</v>
          </cell>
          <cell r="G3669" t="str">
            <v>PERMANENT DISS</v>
          </cell>
          <cell r="H3669">
            <v>8</v>
          </cell>
          <cell r="I3669" t="str">
            <v xml:space="preserve">BHARATHI  B N </v>
          </cell>
          <cell r="J3669" t="str">
            <v>W/O CHANDRASHEKARAPPA K V,BOMMANAYAKANAHALLI</v>
          </cell>
          <cell r="K3669" t="str">
            <v>CHANNAPATTANA</v>
          </cell>
          <cell r="L3669">
            <v>1</v>
          </cell>
        </row>
        <row r="3670">
          <cell r="E3670" t="str">
            <v>GCTP1329</v>
          </cell>
          <cell r="F3670" t="str">
            <v>LT7(A) - Temporary Supply (28 days &amp; above renewal)</v>
          </cell>
          <cell r="G3670" t="str">
            <v>PERMANENT DISS</v>
          </cell>
          <cell r="H3670">
            <v>8</v>
          </cell>
          <cell r="I3670" t="str">
            <v>SIDDAPPA GAJI</v>
          </cell>
          <cell r="J3670" t="str">
            <v>S/O YALLAPPA,CHANNAPATNA</v>
          </cell>
          <cell r="K3670" t="str">
            <v>KIADB</v>
          </cell>
          <cell r="L3670">
            <v>1</v>
          </cell>
        </row>
        <row r="3671">
          <cell r="E3671" t="str">
            <v>GLTP174</v>
          </cell>
          <cell r="F3671" t="str">
            <v>LT7(A) - Temporary Supply (28 days &amp; above renewal)</v>
          </cell>
          <cell r="G3671" t="str">
            <v>PERMANENT DISS</v>
          </cell>
          <cell r="H3671">
            <v>5</v>
          </cell>
          <cell r="I3671" t="str">
            <v xml:space="preserve">YOGESH </v>
          </cell>
          <cell r="J3671" t="str">
            <v>S/O BASAVARAJU,DEVARAYAPATTANA</v>
          </cell>
          <cell r="K3671" t="str">
            <v>BELUR ROAD L</v>
          </cell>
          <cell r="L3671">
            <v>1</v>
          </cell>
        </row>
        <row r="3672">
          <cell r="E3672" t="str">
            <v>MHTP71</v>
          </cell>
          <cell r="F3672" t="str">
            <v>LT7(A) - Temporary Supply (28 days &amp; above renewal)</v>
          </cell>
          <cell r="G3672" t="str">
            <v>PERMANENT DISS</v>
          </cell>
          <cell r="H3672">
            <v>8</v>
          </cell>
          <cell r="I3672" t="str">
            <v>D R MAHESHA S/O H P RAVI</v>
          </cell>
          <cell r="J3672" t="str">
            <v>ANKANAHALLI KAVALU,0</v>
          </cell>
          <cell r="K3672" t="str">
            <v>KOWSHIKA   SL</v>
          </cell>
          <cell r="L3672">
            <v>8</v>
          </cell>
        </row>
        <row r="3673">
          <cell r="E3673" t="str">
            <v>GLTP175</v>
          </cell>
          <cell r="F3673" t="str">
            <v>LT7(A) - Temporary Supply (28 days &amp; above renewal)</v>
          </cell>
          <cell r="G3673" t="str">
            <v>PERMANENT DISS</v>
          </cell>
          <cell r="H3673">
            <v>8</v>
          </cell>
          <cell r="I3673" t="str">
            <v>RAJINI W/O DORSH</v>
          </cell>
          <cell r="J3673" t="str">
            <v>MANACHANAHALLI,0</v>
          </cell>
          <cell r="K3673" t="str">
            <v>MANICHANA HALLI MNL</v>
          </cell>
          <cell r="L3673">
            <v>2</v>
          </cell>
        </row>
        <row r="3674">
          <cell r="E3674" t="str">
            <v>GCTP1340</v>
          </cell>
          <cell r="F3674" t="str">
            <v>LT7(A) - Temporary Supply (28 days &amp; above renewal)</v>
          </cell>
          <cell r="G3674" t="str">
            <v>PERMANENT DISS</v>
          </cell>
          <cell r="H3674">
            <v>8</v>
          </cell>
          <cell r="I3674" t="str">
            <v>SHYLA H Y W/O NINGEGOWDA</v>
          </cell>
          <cell r="J3674" t="str">
            <v>BOMMANAYAKANAHALLI,0</v>
          </cell>
          <cell r="K3674" t="str">
            <v>CHANNAPATTANA</v>
          </cell>
          <cell r="L3674">
            <v>1</v>
          </cell>
        </row>
        <row r="3675">
          <cell r="E3675" t="str">
            <v>GCTP1338</v>
          </cell>
          <cell r="F3675" t="str">
            <v>LT7(A) - Temporary Supply (28 days &amp; above renewal)</v>
          </cell>
          <cell r="G3675" t="str">
            <v>PERMANENT DISS</v>
          </cell>
          <cell r="H3675">
            <v>8</v>
          </cell>
          <cell r="I3675" t="str">
            <v>SHANTHAMMA</v>
          </cell>
          <cell r="J3675" t="str">
            <v>W/O BELURE GOWDA,BITTAGOWDANAHALLI</v>
          </cell>
          <cell r="K3675" t="str">
            <v>CHANNAPATTANA</v>
          </cell>
          <cell r="L3675">
            <v>1</v>
          </cell>
        </row>
        <row r="3676">
          <cell r="E3676" t="str">
            <v>GCTP1336</v>
          </cell>
          <cell r="F3676" t="str">
            <v>LT7(A) - Temporary Supply (28 days &amp; above renewal)</v>
          </cell>
          <cell r="G3676" t="str">
            <v>PERMANENT DISS</v>
          </cell>
          <cell r="H3676">
            <v>8</v>
          </cell>
          <cell r="I3676" t="str">
            <v xml:space="preserve">M C MANJU </v>
          </cell>
          <cell r="J3676" t="str">
            <v>S/O CHANNEGOWDA,CHANNAPATNA</v>
          </cell>
          <cell r="K3676" t="str">
            <v>CHANNAPATTANA</v>
          </cell>
          <cell r="L3676">
            <v>2</v>
          </cell>
        </row>
        <row r="3677">
          <cell r="E3677" t="str">
            <v>GCTP1334</v>
          </cell>
          <cell r="F3677" t="str">
            <v>LT7(A) - Temporary Supply (28 days &amp; above renewal)</v>
          </cell>
          <cell r="G3677" t="str">
            <v>PERMANENT DISS</v>
          </cell>
          <cell r="H3677">
            <v>8</v>
          </cell>
          <cell r="I3677" t="str">
            <v>SHIVALINGEGOWDA</v>
          </cell>
          <cell r="J3677" t="str">
            <v>S/O LATE NINGEGOWDA,BOMMANAYAKANAHALLI</v>
          </cell>
          <cell r="K3677" t="str">
            <v>CHANNAPATTANA</v>
          </cell>
          <cell r="L3677">
            <v>1</v>
          </cell>
        </row>
        <row r="3678">
          <cell r="E3678" t="str">
            <v>GCTP1333</v>
          </cell>
          <cell r="F3678" t="str">
            <v>LT7(A) - Temporary Supply (28 days &amp; above renewal)</v>
          </cell>
          <cell r="G3678" t="str">
            <v>PERMANENT DISS</v>
          </cell>
          <cell r="H3678">
            <v>8</v>
          </cell>
          <cell r="I3678" t="str">
            <v>OBALESHAGHATTI</v>
          </cell>
          <cell r="J3678" t="str">
            <v>S/O RAMANNA,BITTAGOWDANAHALLI</v>
          </cell>
          <cell r="K3678" t="str">
            <v>CHANNAPATTANA</v>
          </cell>
          <cell r="L3678">
            <v>1</v>
          </cell>
        </row>
        <row r="3679">
          <cell r="E3679" t="str">
            <v>MHTP73</v>
          </cell>
          <cell r="F3679" t="str">
            <v>LT7(A) - Temporary Supply (28 days &amp; above renewal)</v>
          </cell>
          <cell r="G3679" t="str">
            <v>PERMANENT DISS</v>
          </cell>
          <cell r="H3679">
            <v>11</v>
          </cell>
          <cell r="I3679" t="str">
            <v>KOMALA</v>
          </cell>
          <cell r="J3679" t="str">
            <v>W/O CHANDRU,KANCHANAHALLI</v>
          </cell>
          <cell r="K3679" t="str">
            <v>KANCHANAHALLI</v>
          </cell>
          <cell r="L3679">
            <v>1</v>
          </cell>
        </row>
        <row r="3680">
          <cell r="E3680" t="str">
            <v>GCTP1332</v>
          </cell>
          <cell r="F3680" t="str">
            <v>LT7(A) - Temporary Supply (28 days &amp; above renewal)</v>
          </cell>
          <cell r="G3680" t="str">
            <v>PERMANENT DISS</v>
          </cell>
          <cell r="H3680">
            <v>8</v>
          </cell>
          <cell r="I3680" t="str">
            <v>VENKATARAMANA</v>
          </cell>
          <cell r="J3680" t="str">
            <v>S/O YALAKKI GOWDA,M HOSAKOPPALU</v>
          </cell>
          <cell r="K3680" t="str">
            <v>CHANNAPATTANA</v>
          </cell>
          <cell r="L3680">
            <v>1</v>
          </cell>
        </row>
        <row r="3681">
          <cell r="E3681" t="str">
            <v>GCTP1341</v>
          </cell>
          <cell r="F3681" t="str">
            <v>LT7(A) - Temporary Supply (28 days &amp; above renewal)</v>
          </cell>
          <cell r="G3681" t="str">
            <v>PERMANENT DISS</v>
          </cell>
          <cell r="H3681">
            <v>8</v>
          </cell>
          <cell r="I3681" t="str">
            <v>S R GIRISH KUMAR</v>
          </cell>
          <cell r="J3681" t="str">
            <v>S/O SK RAMACHANDRA,BOMMANAYAKANAHALLI</v>
          </cell>
          <cell r="K3681" t="str">
            <v>K HOSA KOPPALU BHKL</v>
          </cell>
          <cell r="L3681">
            <v>1</v>
          </cell>
        </row>
        <row r="3682">
          <cell r="E3682" t="str">
            <v>GCTP1346</v>
          </cell>
          <cell r="F3682" t="str">
            <v>LT7(A) - Temporary Supply (28 days &amp; above renewal)</v>
          </cell>
          <cell r="G3682" t="str">
            <v>PERMANENT DISS</v>
          </cell>
          <cell r="H3682">
            <v>8</v>
          </cell>
          <cell r="I3682" t="str">
            <v>C R KRISHNE GOWDA</v>
          </cell>
          <cell r="J3682" t="str">
            <v>S/O RANGE GOWDA,CHANNAPATNA</v>
          </cell>
          <cell r="K3682" t="str">
            <v>KAUSHIKA</v>
          </cell>
          <cell r="L3682">
            <v>1</v>
          </cell>
        </row>
        <row r="3683">
          <cell r="E3683" t="str">
            <v>GCTP1337</v>
          </cell>
          <cell r="F3683" t="str">
            <v>LT7(A) - Temporary Supply (28 days &amp; above renewal)</v>
          </cell>
          <cell r="G3683" t="str">
            <v>PERMANENT DISS</v>
          </cell>
          <cell r="H3683">
            <v>8</v>
          </cell>
          <cell r="I3683" t="str">
            <v>GANGAMMA</v>
          </cell>
          <cell r="J3683" t="str">
            <v>W/O MANJEGOWDA,CHANNAPATNA</v>
          </cell>
          <cell r="K3683" t="str">
            <v>CHANNAPATTANA</v>
          </cell>
          <cell r="L3683">
            <v>1</v>
          </cell>
        </row>
        <row r="3684">
          <cell r="E3684" t="str">
            <v>GCTP1347</v>
          </cell>
          <cell r="F3684" t="str">
            <v>LT7(A) - Temporary Supply (28 days &amp; above renewal)</v>
          </cell>
          <cell r="G3684" t="str">
            <v>PERMANENT DISS</v>
          </cell>
          <cell r="H3684">
            <v>8</v>
          </cell>
          <cell r="I3684" t="str">
            <v>YASHODAMMA</v>
          </cell>
          <cell r="J3684" t="str">
            <v>W/O BIMME GOWDA,NAGATHAVALLI</v>
          </cell>
          <cell r="K3684" t="str">
            <v>KIADB</v>
          </cell>
          <cell r="L3684">
            <v>1</v>
          </cell>
        </row>
        <row r="3685">
          <cell r="E3685" t="str">
            <v>GCTP1331</v>
          </cell>
          <cell r="F3685" t="str">
            <v>LT7(A) - Temporary Supply (28 days &amp; above renewal)</v>
          </cell>
          <cell r="G3685" t="str">
            <v>PERMANENT DISS</v>
          </cell>
          <cell r="H3685">
            <v>8</v>
          </cell>
          <cell r="I3685" t="str">
            <v>N P PANDU KUMAR</v>
          </cell>
          <cell r="J3685" t="str">
            <v>S/O PUTTASWAMI GOWDA,K HOSAKOPPALU</v>
          </cell>
          <cell r="K3685" t="str">
            <v>K HOSA KOPPALU BHKL</v>
          </cell>
          <cell r="L3685">
            <v>1</v>
          </cell>
        </row>
        <row r="3686">
          <cell r="E3686" t="str">
            <v>GLTP178</v>
          </cell>
          <cell r="F3686" t="str">
            <v>LT7(A) - Temporary Supply (28 days &amp; above renewal)</v>
          </cell>
          <cell r="G3686" t="str">
            <v>PERMANENT DISS</v>
          </cell>
          <cell r="H3686">
            <v>5</v>
          </cell>
          <cell r="I3686" t="str">
            <v>HEMANTH KUMAR</v>
          </cell>
          <cell r="J3686" t="str">
            <v>S/ODEVEGOWDA,ASHOKA NAGARA HASSAN</v>
          </cell>
          <cell r="K3686" t="str">
            <v>BELUR ROAD L</v>
          </cell>
          <cell r="L3686">
            <v>1</v>
          </cell>
        </row>
        <row r="3687">
          <cell r="E3687" t="str">
            <v>GRTP82</v>
          </cell>
          <cell r="F3687" t="str">
            <v>LT7(A) - Temporary Supply (28 days &amp; above renewal)</v>
          </cell>
          <cell r="G3687" t="str">
            <v>PERMANENT DISS</v>
          </cell>
          <cell r="H3687">
            <v>20</v>
          </cell>
          <cell r="I3687" t="str">
            <v>MANJEGOWDA</v>
          </cell>
          <cell r="J3687" t="str">
            <v>S/O LATE ANNEGOWDA,VARALAPURA</v>
          </cell>
          <cell r="K3687" t="str">
            <v>HENAVANAHALLY KAVALU</v>
          </cell>
          <cell r="L3687">
            <v>1</v>
          </cell>
        </row>
        <row r="3688">
          <cell r="E3688" t="str">
            <v>GCTP1350</v>
          </cell>
          <cell r="F3688" t="str">
            <v>LT7(A) - Temporary Supply (28 days &amp; above renewal)</v>
          </cell>
          <cell r="G3688" t="str">
            <v>PERMANENT DISS</v>
          </cell>
          <cell r="H3688">
            <v>8</v>
          </cell>
          <cell r="I3688" t="str">
            <v>BASAVE GOWDA</v>
          </cell>
          <cell r="J3688" t="str">
            <v>S/O SANNEGOWDA,BITTAGOWDANAHALLI</v>
          </cell>
          <cell r="K3688" t="str">
            <v>KAUSHIKA</v>
          </cell>
          <cell r="L3688">
            <v>1</v>
          </cell>
        </row>
        <row r="3689">
          <cell r="E3689" t="str">
            <v>GCTP1361</v>
          </cell>
          <cell r="F3689" t="str">
            <v>LT7(A) - Temporary Supply (28 days &amp; above renewal)</v>
          </cell>
          <cell r="G3689" t="str">
            <v>PERMANENT DISS</v>
          </cell>
          <cell r="H3689">
            <v>8</v>
          </cell>
          <cell r="I3689" t="str">
            <v>N R RAJANNA</v>
          </cell>
          <cell r="J3689" t="str">
            <v>S/O RAME GOWDA,BOMMANAYAKANAHALLI</v>
          </cell>
          <cell r="K3689" t="str">
            <v>CHANNAPATTANA</v>
          </cell>
          <cell r="L3689">
            <v>1</v>
          </cell>
        </row>
        <row r="3690">
          <cell r="E3690" t="str">
            <v>GCTP1362</v>
          </cell>
          <cell r="F3690" t="str">
            <v>LT7(A) - Temporary Supply (28 days &amp; above renewal)</v>
          </cell>
          <cell r="G3690" t="str">
            <v>PERMANENT DISS</v>
          </cell>
          <cell r="H3690">
            <v>10</v>
          </cell>
          <cell r="I3690" t="str">
            <v>C K MAHESHA</v>
          </cell>
          <cell r="J3690" t="str">
            <v>S/O KENGASHETTI,M HOSAKOPPALU</v>
          </cell>
          <cell r="K3690" t="str">
            <v>K HOSA KOPPALU BHKL</v>
          </cell>
          <cell r="L3690">
            <v>1</v>
          </cell>
        </row>
        <row r="3691">
          <cell r="E3691" t="str">
            <v>GLTP181</v>
          </cell>
          <cell r="F3691" t="str">
            <v>LT7(A) - Temporary Supply (28 days &amp; above renewal)</v>
          </cell>
          <cell r="G3691" t="str">
            <v>PERMANENT DISS</v>
          </cell>
          <cell r="H3691">
            <v>5</v>
          </cell>
          <cell r="I3691" t="str">
            <v>L E VENKTESH</v>
          </cell>
          <cell r="J3691" t="str">
            <v>S/O EREPPA SHETTY,NEAR TIMES SCHOOL DEVARAYA PATTAN HASSAN</v>
          </cell>
          <cell r="K3691" t="str">
            <v>DEVARAYAPATTANA</v>
          </cell>
          <cell r="L3691">
            <v>2</v>
          </cell>
        </row>
        <row r="3692">
          <cell r="E3692" t="str">
            <v>GLTP182</v>
          </cell>
          <cell r="F3692" t="str">
            <v>LT7(A) - Temporary Supply (28 days &amp; above renewal)</v>
          </cell>
          <cell r="G3692" t="str">
            <v>PERMANENT DISS</v>
          </cell>
          <cell r="H3692">
            <v>4</v>
          </cell>
          <cell r="I3692" t="str">
            <v>P C THAMOS</v>
          </cell>
          <cell r="J3692" t="str">
            <v>INDAIN OIL CORPORATION LIMITED,SEEGEGUDDA</v>
          </cell>
          <cell r="K3692" t="str">
            <v>KALLEKERE HUSURU</v>
          </cell>
          <cell r="L3692">
            <v>5</v>
          </cell>
        </row>
        <row r="3693">
          <cell r="E3693" t="str">
            <v>MHTP76</v>
          </cell>
          <cell r="F3693" t="str">
            <v>LT7(A) - Temporary Supply (28 days &amp; above renewal)</v>
          </cell>
          <cell r="G3693" t="str">
            <v>PERMANENT DISS</v>
          </cell>
          <cell r="H3693">
            <v>7</v>
          </cell>
          <cell r="I3693" t="str">
            <v>MALLE GOWDA</v>
          </cell>
          <cell r="J3693" t="str">
            <v>S/O KENGE GOWDA,KOWSHIKA</v>
          </cell>
          <cell r="K3693" t="str">
            <v>PLL NAGARA PLL</v>
          </cell>
          <cell r="L3693">
            <v>1</v>
          </cell>
        </row>
        <row r="3694">
          <cell r="E3694" t="str">
            <v>GCTP1366</v>
          </cell>
          <cell r="F3694" t="str">
            <v>LT7(A) - Temporary Supply (28 days &amp; above renewal)</v>
          </cell>
          <cell r="G3694" t="str">
            <v>PERMANENT DISS</v>
          </cell>
          <cell r="H3694">
            <v>8</v>
          </cell>
          <cell r="I3694" t="str">
            <v>RANGE GOWDA</v>
          </cell>
          <cell r="J3694" t="str">
            <v>S/O YALAKKI GOWDA,M HOSAKOPPALU</v>
          </cell>
          <cell r="K3694" t="str">
            <v>K HOSA KOPPALU BHKL</v>
          </cell>
          <cell r="L3694">
            <v>1</v>
          </cell>
        </row>
        <row r="3695">
          <cell r="E3695" t="str">
            <v>GCTP1367</v>
          </cell>
          <cell r="F3695" t="str">
            <v>LT7(A) - Temporary Supply (28 days &amp; above renewal)</v>
          </cell>
          <cell r="G3695" t="str">
            <v>PERMANENT DISS</v>
          </cell>
          <cell r="H3695">
            <v>8</v>
          </cell>
          <cell r="I3695" t="str">
            <v>S N SHAMANNA</v>
          </cell>
          <cell r="J3695" t="str">
            <v>S/O NARAYANA GOWDA,K HOSAKOPPALU</v>
          </cell>
          <cell r="K3695" t="str">
            <v>KIADB</v>
          </cell>
          <cell r="L3695">
            <v>1</v>
          </cell>
        </row>
        <row r="3696">
          <cell r="E3696" t="str">
            <v>HNTP1364</v>
          </cell>
          <cell r="F3696" t="str">
            <v>LT7(A) - Temporary Supply (28 days &amp; above renewal)</v>
          </cell>
          <cell r="G3696" t="str">
            <v>PERMANENT DISS</v>
          </cell>
          <cell r="H3696">
            <v>8</v>
          </cell>
          <cell r="I3696" t="str">
            <v>MANJULA</v>
          </cell>
          <cell r="J3696" t="str">
            <v>C/O JAGADESHA,HANUMANTHAPURA</v>
          </cell>
          <cell r="K3696" t="str">
            <v>HANUMANTHA PURA HNL</v>
          </cell>
          <cell r="L3696">
            <v>1</v>
          </cell>
        </row>
        <row r="3697">
          <cell r="E3697" t="str">
            <v>GCTP1370</v>
          </cell>
          <cell r="F3697" t="str">
            <v>LT7(A) - Temporary Supply (28 days &amp; above renewal)</v>
          </cell>
          <cell r="G3697" t="str">
            <v>PERMANENT DISS</v>
          </cell>
          <cell r="H3697">
            <v>8</v>
          </cell>
          <cell r="I3697" t="str">
            <v>B M BABY</v>
          </cell>
          <cell r="J3697" t="str">
            <v>W/O RANGASWAMY,BANASHANKARI LAYOUT</v>
          </cell>
          <cell r="K3697" t="str">
            <v>CHANNAPATTANA</v>
          </cell>
          <cell r="L3697">
            <v>3</v>
          </cell>
        </row>
        <row r="3698">
          <cell r="E3698" t="str">
            <v>GCTP1373</v>
          </cell>
          <cell r="F3698" t="str">
            <v>LT7(A) - Temporary Supply (28 days &amp; above renewal)</v>
          </cell>
          <cell r="G3698" t="str">
            <v>PERMANENT DISS</v>
          </cell>
          <cell r="H3698">
            <v>8</v>
          </cell>
          <cell r="I3698" t="str">
            <v>YASHVANTH KUMAR</v>
          </cell>
          <cell r="J3698" t="str">
            <v>S/O BASAVARAJU,KIADB HASSAN</v>
          </cell>
          <cell r="K3698" t="str">
            <v>HANUMANTHA PURA HNL</v>
          </cell>
          <cell r="L3698">
            <v>3</v>
          </cell>
        </row>
        <row r="3699">
          <cell r="E3699" t="str">
            <v>GLTP188</v>
          </cell>
          <cell r="F3699" t="str">
            <v>LT7(A) - Temporary Supply (28 days &amp; above renewal)</v>
          </cell>
          <cell r="G3699" t="str">
            <v>PERMANENT DISS</v>
          </cell>
          <cell r="H3699">
            <v>8</v>
          </cell>
          <cell r="I3699" t="str">
            <v>R B PREMA</v>
          </cell>
          <cell r="J3699" t="str">
            <v>W/O C S SUNDARESH,MANACHANAHALLI</v>
          </cell>
          <cell r="K3699" t="str">
            <v>HOOVINA HALLI KAVALU HKL</v>
          </cell>
          <cell r="L3699">
            <v>2</v>
          </cell>
        </row>
        <row r="3700">
          <cell r="E3700" t="str">
            <v>GLTP186</v>
          </cell>
          <cell r="F3700" t="str">
            <v>LT7(A) - Temporary Supply (28 days &amp; above renewal)</v>
          </cell>
          <cell r="G3700" t="str">
            <v>PERMANENT DISS</v>
          </cell>
          <cell r="H3700">
            <v>8</v>
          </cell>
          <cell r="I3700" t="str">
            <v>PUSHPA</v>
          </cell>
          <cell r="J3700" t="str">
            <v>W/O PUTTARAJU,MANACHANAHALLI</v>
          </cell>
          <cell r="K3700" t="str">
            <v>MANICHANA HALLI MNL</v>
          </cell>
          <cell r="L3700">
            <v>1</v>
          </cell>
        </row>
        <row r="3701">
          <cell r="E3701" t="str">
            <v>GLTP189</v>
          </cell>
          <cell r="F3701" t="str">
            <v>LT7(A) - Temporary Supply (28 days &amp; above renewal)</v>
          </cell>
          <cell r="G3701" t="str">
            <v>PERMANENT DISS</v>
          </cell>
          <cell r="H3701">
            <v>8</v>
          </cell>
          <cell r="I3701" t="str">
            <v>DEVIRAMMA</v>
          </cell>
          <cell r="J3701" t="str">
            <v>W/O LATE KENCHEGOWDA,HANDINAKERE</v>
          </cell>
          <cell r="K3701" t="str">
            <v>MANICHANA HALLI MNL</v>
          </cell>
          <cell r="L3701">
            <v>1</v>
          </cell>
        </row>
        <row r="3702">
          <cell r="E3702" t="str">
            <v>GCTP1384</v>
          </cell>
          <cell r="F3702" t="str">
            <v>LT7(A) - Temporary Supply (28 days &amp; above renewal)</v>
          </cell>
          <cell r="G3702" t="str">
            <v>PERMANENT DISS</v>
          </cell>
          <cell r="H3702">
            <v>8</v>
          </cell>
          <cell r="I3702" t="str">
            <v>M H ESWAR</v>
          </cell>
          <cell r="J3702" t="str">
            <v>S/O LATE HALAPPA,K HOSAKOPPALU</v>
          </cell>
          <cell r="K3702" t="str">
            <v>CHANNAPATTANA</v>
          </cell>
          <cell r="L3702">
            <v>2</v>
          </cell>
        </row>
        <row r="3703">
          <cell r="E3703" t="str">
            <v>GLTP192</v>
          </cell>
          <cell r="F3703" t="str">
            <v>LT7(A) - Temporary Supply (28 days &amp; above renewal)</v>
          </cell>
          <cell r="G3703" t="str">
            <v>PERMANENT DISS</v>
          </cell>
          <cell r="H3703">
            <v>8</v>
          </cell>
          <cell r="I3703" t="str">
            <v xml:space="preserve">CHANDRASHAKAR </v>
          </cell>
          <cell r="J3703" t="str">
            <v>S/O SHIVALINGAPPA,MANACHANAHALLI</v>
          </cell>
          <cell r="K3703" t="str">
            <v>YARE HALLI YHL</v>
          </cell>
          <cell r="L3703">
            <v>1</v>
          </cell>
        </row>
        <row r="3704">
          <cell r="E3704" t="str">
            <v>GCTP1388</v>
          </cell>
          <cell r="F3704" t="str">
            <v>LT7(A) - Temporary Supply (28 days &amp; above renewal)</v>
          </cell>
          <cell r="G3704" t="str">
            <v>PERMANENT DISS</v>
          </cell>
          <cell r="H3704">
            <v>9</v>
          </cell>
          <cell r="I3704" t="str">
            <v>K M SRINIVAS</v>
          </cell>
          <cell r="J3704" t="str">
            <v>S/O CHIKKEGOWDA,BOMMANAYAKANAHALLY HASSAN</v>
          </cell>
          <cell r="K3704" t="str">
            <v>K HOSA KOPPALU BHKL</v>
          </cell>
          <cell r="L3704">
            <v>1</v>
          </cell>
        </row>
        <row r="3705">
          <cell r="E3705" t="str">
            <v>GCTP1397</v>
          </cell>
          <cell r="F3705" t="str">
            <v>LT7(A) - Temporary Supply (28 days &amp; above renewal)</v>
          </cell>
          <cell r="G3705" t="str">
            <v>PERMANENT DISS</v>
          </cell>
          <cell r="H3705">
            <v>3</v>
          </cell>
          <cell r="I3705" t="str">
            <v>KRISHNEGOWDA</v>
          </cell>
          <cell r="J3705" t="str">
            <v>S/O JAVAREGOWDA,CHANNAPATNA</v>
          </cell>
          <cell r="K3705" t="str">
            <v>CHANNAPATTANA</v>
          </cell>
          <cell r="L3705">
            <v>1</v>
          </cell>
        </row>
        <row r="3706">
          <cell r="E3706" t="str">
            <v>GCTP1398</v>
          </cell>
          <cell r="F3706" t="str">
            <v>LT7(A) - Temporary Supply (28 days &amp; above renewal)</v>
          </cell>
          <cell r="G3706" t="str">
            <v>PERMANENT DISS</v>
          </cell>
          <cell r="H3706">
            <v>17</v>
          </cell>
          <cell r="I3706" t="str">
            <v>ANANDA</v>
          </cell>
          <cell r="J3706" t="str">
            <v>S/O LATE PUTTEGOWDA,SANKALAPURA</v>
          </cell>
          <cell r="K3706" t="str">
            <v>SANKALAPURA SANL</v>
          </cell>
          <cell r="L3706">
            <v>2</v>
          </cell>
        </row>
        <row r="3707">
          <cell r="E3707" t="str">
            <v>HNTP1400</v>
          </cell>
          <cell r="F3707" t="str">
            <v>LT7(A) - Temporary Supply (28 days &amp; above renewal)</v>
          </cell>
          <cell r="G3707" t="str">
            <v>PERMANENT DISS</v>
          </cell>
          <cell r="H3707">
            <v>8</v>
          </cell>
          <cell r="I3707" t="str">
            <v>H N NAGESH</v>
          </cell>
          <cell r="J3707" t="str">
            <v>S/O LAKSHMEGOWDA,HANUMANTHAPURA</v>
          </cell>
          <cell r="K3707" t="str">
            <v>HANUMANTHA PURA HNL</v>
          </cell>
          <cell r="L3707">
            <v>1</v>
          </cell>
        </row>
        <row r="3708">
          <cell r="E3708" t="str">
            <v>MHTP82</v>
          </cell>
          <cell r="F3708" t="str">
            <v>LT7(A) - Temporary Supply (28 days &amp; above renewal)</v>
          </cell>
          <cell r="G3708" t="str">
            <v>PERMANENT DISS</v>
          </cell>
          <cell r="H3708">
            <v>7</v>
          </cell>
          <cell r="I3708" t="str">
            <v>JYOTHI</v>
          </cell>
          <cell r="J3708" t="str">
            <v>W/O JAYARAMU,KOWSHIKA</v>
          </cell>
          <cell r="K3708" t="str">
            <v>PLL NAGARA PLL</v>
          </cell>
          <cell r="L3708">
            <v>1</v>
          </cell>
        </row>
        <row r="3709">
          <cell r="E3709" t="str">
            <v>GCTP1411</v>
          </cell>
          <cell r="F3709" t="str">
            <v>LT7(A) - Temporary Supply (28 days &amp; above renewal)</v>
          </cell>
          <cell r="G3709" t="str">
            <v>PERMANENT DISS</v>
          </cell>
          <cell r="H3709">
            <v>8</v>
          </cell>
          <cell r="I3709" t="str">
            <v>S RAGHAVENDRA</v>
          </cell>
          <cell r="J3709" t="str">
            <v>S/OSATHISHKUMAR,KIADB HASSAN</v>
          </cell>
          <cell r="K3709" t="str">
            <v>KIADB</v>
          </cell>
          <cell r="L3709">
            <v>1</v>
          </cell>
        </row>
        <row r="3710">
          <cell r="E3710" t="str">
            <v>GCTP1414</v>
          </cell>
          <cell r="F3710" t="str">
            <v>LT7(A) - Temporary Supply (28 days &amp; above renewal)</v>
          </cell>
          <cell r="G3710" t="str">
            <v>PERMANENT DISS</v>
          </cell>
          <cell r="H3710">
            <v>5</v>
          </cell>
          <cell r="I3710" t="str">
            <v>H T LAKSMEGOWDA</v>
          </cell>
          <cell r="J3710" t="str">
            <v>S/O THIMMEGOWDA,NAGATHAVALLI</v>
          </cell>
          <cell r="K3710" t="str">
            <v>BOMMANAYAKANA HALLI BHKL</v>
          </cell>
          <cell r="L3710">
            <v>1</v>
          </cell>
        </row>
        <row r="3711">
          <cell r="E3711" t="str">
            <v>GRTP85</v>
          </cell>
          <cell r="F3711" t="str">
            <v>LT7(A) - Temporary Supply (28 days &amp; above renewal)</v>
          </cell>
          <cell r="G3711" t="str">
            <v>PERMANENT DISS</v>
          </cell>
          <cell r="H3711">
            <v>15</v>
          </cell>
          <cell r="I3711" t="str">
            <v>NINGARAJU CONVINER</v>
          </cell>
          <cell r="J3711" t="str">
            <v>SHREE MAHAGANAPATHI UTHSAVA,GORUR</v>
          </cell>
          <cell r="K3711" t="str">
            <v>HASSANRURAL2</v>
          </cell>
          <cell r="L3711">
            <v>1</v>
          </cell>
        </row>
        <row r="3712">
          <cell r="E3712" t="str">
            <v>GLTP197</v>
          </cell>
          <cell r="F3712" t="str">
            <v>LT7(A) - Temporary Supply (28 days &amp; above renewal)</v>
          </cell>
          <cell r="G3712" t="str">
            <v>PERMANENT DISS</v>
          </cell>
          <cell r="H3712">
            <v>8</v>
          </cell>
          <cell r="I3712" t="str">
            <v>N MANJULA</v>
          </cell>
          <cell r="J3712" t="str">
            <v>W/O H N SOMASHEKHAR,MANACHANAHALLI</v>
          </cell>
          <cell r="K3712" t="str">
            <v>HOOVINA HALLI KAVALU HKL</v>
          </cell>
          <cell r="L3712">
            <v>2</v>
          </cell>
        </row>
        <row r="3713">
          <cell r="E3713" t="str">
            <v>GCTP1423</v>
          </cell>
          <cell r="F3713" t="str">
            <v>LT7(A) - Temporary Supply (28 days &amp; above renewal)</v>
          </cell>
          <cell r="G3713" t="str">
            <v>PERMANENT DISS</v>
          </cell>
          <cell r="H3713">
            <v>9</v>
          </cell>
          <cell r="I3713" t="str">
            <v>RATHNAMMA</v>
          </cell>
          <cell r="J3713" t="str">
            <v>W/O LATE KRISHNEGOWDA,DYAVAMMA BADAVANE</v>
          </cell>
          <cell r="K3713" t="str">
            <v>K HOSA KOPPALU BHKL</v>
          </cell>
          <cell r="L3713">
            <v>1</v>
          </cell>
        </row>
        <row r="3714">
          <cell r="E3714" t="str">
            <v>GCTP1427</v>
          </cell>
          <cell r="F3714" t="str">
            <v>LT7(A) - Temporary Supply (28 days &amp; above renewal)</v>
          </cell>
          <cell r="G3714" t="str">
            <v>PERMANENT DISS</v>
          </cell>
          <cell r="H3714">
            <v>5</v>
          </cell>
          <cell r="I3714" t="str">
            <v xml:space="preserve">M H ESWAR </v>
          </cell>
          <cell r="J3714" t="str">
            <v>S/O HALAPPA,K HOSAKOPPALU</v>
          </cell>
          <cell r="K3714" t="str">
            <v>BOMMANAYAKANA HALLI BHKL</v>
          </cell>
          <cell r="L3714">
            <v>2</v>
          </cell>
        </row>
        <row r="3715">
          <cell r="E3715" t="str">
            <v>GCTP1428</v>
          </cell>
          <cell r="F3715" t="str">
            <v>LT7(A) - Temporary Supply (28 days &amp; above renewal)</v>
          </cell>
          <cell r="G3715" t="str">
            <v>PERMANENT DISS</v>
          </cell>
          <cell r="H3715">
            <v>4</v>
          </cell>
          <cell r="I3715" t="str">
            <v>SHASHIKALA H R</v>
          </cell>
          <cell r="J3715" t="str">
            <v>W/O HONNEGOWDA,BOMMANAYAKANAHALLI</v>
          </cell>
          <cell r="K3715" t="str">
            <v>M HOSA KOPPALU BHKL</v>
          </cell>
          <cell r="L3715">
            <v>1</v>
          </cell>
        </row>
        <row r="3716">
          <cell r="E3716" t="str">
            <v>GCTP1431</v>
          </cell>
          <cell r="F3716" t="str">
            <v>LT7(A) - Temporary Supply (28 days &amp; above renewal)</v>
          </cell>
          <cell r="G3716" t="str">
            <v>PERMANENT DISS</v>
          </cell>
          <cell r="H3716">
            <v>17</v>
          </cell>
          <cell r="I3716" t="str">
            <v>JAYAMMA</v>
          </cell>
          <cell r="J3716" t="str">
            <v>W/O SHEVEGOWDA,HANDINAKERE</v>
          </cell>
          <cell r="K3716" t="str">
            <v>0</v>
          </cell>
          <cell r="L3716">
            <v>1</v>
          </cell>
        </row>
        <row r="3717">
          <cell r="E3717" t="str">
            <v>GCTP1432</v>
          </cell>
          <cell r="F3717" t="str">
            <v>LT7(A) - Temporary Supply (28 days &amp; above renewal)</v>
          </cell>
          <cell r="G3717" t="str">
            <v>PERMANENT DISS</v>
          </cell>
          <cell r="H3717">
            <v>8</v>
          </cell>
          <cell r="I3717" t="str">
            <v>KUMARI</v>
          </cell>
          <cell r="J3717" t="str">
            <v>W/O LATE JAGADEESH H V,SANKALAPURA</v>
          </cell>
          <cell r="K3717" t="str">
            <v>BOMMANAYAKANA HALLI BHKL</v>
          </cell>
          <cell r="L3717">
            <v>2</v>
          </cell>
        </row>
        <row r="3718">
          <cell r="E3718" t="str">
            <v>GLTP199</v>
          </cell>
          <cell r="F3718" t="str">
            <v>LT7(A) - Temporary Supply (28 days &amp; above renewal)</v>
          </cell>
          <cell r="G3718" t="str">
            <v>PERMANENT DISS</v>
          </cell>
          <cell r="H3718">
            <v>5</v>
          </cell>
          <cell r="I3718" t="str">
            <v>ASHOKA</v>
          </cell>
          <cell r="J3718" t="str">
            <v>S/O SIDDABASAVEGOWDA,DEVARAYAPATNA</v>
          </cell>
          <cell r="K3718" t="str">
            <v>BASAVESHWARA NAGAR</v>
          </cell>
          <cell r="L3718">
            <v>1</v>
          </cell>
        </row>
        <row r="3719">
          <cell r="E3719" t="str">
            <v>GLTP204</v>
          </cell>
          <cell r="F3719" t="str">
            <v>LT7(A) - Temporary Supply (28 days &amp; above renewal)</v>
          </cell>
          <cell r="G3719" t="str">
            <v>PERMANENT DISS</v>
          </cell>
          <cell r="H3719">
            <v>5</v>
          </cell>
          <cell r="I3719" t="str">
            <v xml:space="preserve">YATHIKALA K V </v>
          </cell>
          <cell r="J3719" t="str">
            <v>W/O H R ACCHUTHA MURTHI,MANICHANAHALLI</v>
          </cell>
          <cell r="K3719" t="str">
            <v>BASAVESHWARA NAGAR</v>
          </cell>
          <cell r="L3719">
            <v>1</v>
          </cell>
        </row>
        <row r="3720">
          <cell r="E3720" t="str">
            <v>GLTP205</v>
          </cell>
          <cell r="F3720" t="str">
            <v>LT7(A) - Temporary Supply (28 days &amp; above renewal)</v>
          </cell>
          <cell r="G3720" t="str">
            <v>PERMANENT DISS</v>
          </cell>
          <cell r="H3720">
            <v>8</v>
          </cell>
          <cell r="I3720" t="str">
            <v>DEVIRAMMA</v>
          </cell>
          <cell r="J3720" t="str">
            <v>W/O LATE KENCHEGOWDA,MANICHANAHALLI</v>
          </cell>
          <cell r="K3720" t="str">
            <v>MANICHANA HALLI MNL</v>
          </cell>
          <cell r="L3720">
            <v>1</v>
          </cell>
        </row>
        <row r="3721">
          <cell r="E3721" t="str">
            <v>GLTP206</v>
          </cell>
          <cell r="F3721" t="str">
            <v>LT7(A) - Temporary Supply (28 days &amp; above renewal)</v>
          </cell>
          <cell r="G3721" t="str">
            <v>PERMANENT DISS</v>
          </cell>
          <cell r="H3721">
            <v>8</v>
          </cell>
          <cell r="I3721" t="str">
            <v>M R SHRIDHAR</v>
          </cell>
          <cell r="J3721" t="str">
            <v>S/O M P RUDRAPPA,BASAVESHWARA NAGARA</v>
          </cell>
          <cell r="K3721" t="str">
            <v>HT GROUP</v>
          </cell>
          <cell r="L3721">
            <v>1</v>
          </cell>
        </row>
        <row r="3722">
          <cell r="E3722" t="str">
            <v>GCTP1435</v>
          </cell>
          <cell r="F3722" t="str">
            <v>LT7(A) - Temporary Supply (28 days &amp; above renewal)</v>
          </cell>
          <cell r="G3722" t="str">
            <v>PERMANENT DISS</v>
          </cell>
          <cell r="H3722">
            <v>8</v>
          </cell>
          <cell r="I3722" t="str">
            <v xml:space="preserve">VIJAYA </v>
          </cell>
          <cell r="J3722" t="str">
            <v>W/O RANGEGOWDA,SANKALAPURA</v>
          </cell>
          <cell r="K3722" t="str">
            <v>BOMMANAYAKANA HALLI BHKL</v>
          </cell>
          <cell r="L3722">
            <v>2</v>
          </cell>
        </row>
        <row r="3723">
          <cell r="E3723" t="str">
            <v>HNTP1439</v>
          </cell>
          <cell r="F3723" t="str">
            <v>LT7(A) - Temporary Supply (28 days &amp; above renewal)</v>
          </cell>
          <cell r="G3723" t="str">
            <v>PERMANENT DISS</v>
          </cell>
          <cell r="H3723">
            <v>8</v>
          </cell>
          <cell r="I3723" t="str">
            <v>RADHAMMA</v>
          </cell>
          <cell r="J3723" t="str">
            <v>W/O ARASEGOWDA,HANUMANTHAPURA</v>
          </cell>
          <cell r="K3723" t="str">
            <v>HANUMANTHA PURA HNL</v>
          </cell>
          <cell r="L3723">
            <v>1</v>
          </cell>
        </row>
        <row r="3724">
          <cell r="E3724" t="str">
            <v>GLTP207</v>
          </cell>
          <cell r="F3724" t="str">
            <v>LT7(A) - Temporary Supply (28 days &amp; above renewal)</v>
          </cell>
          <cell r="G3724" t="str">
            <v>PERMANENT DISS</v>
          </cell>
          <cell r="H3724">
            <v>4</v>
          </cell>
          <cell r="I3724" t="str">
            <v>MOHAMED HAROON RAYEES</v>
          </cell>
          <cell r="J3724" t="str">
            <v>S/O K MOHAMMAD LIYAS,SEEGEGUDDA</v>
          </cell>
          <cell r="K3724" t="str">
            <v>KALLEKERE HUSURU</v>
          </cell>
          <cell r="L3724">
            <v>1</v>
          </cell>
        </row>
        <row r="3725">
          <cell r="E3725" t="str">
            <v>GCTP1441</v>
          </cell>
          <cell r="F3725" t="str">
            <v>LT7(A) - Temporary Supply (28 days &amp; above renewal)</v>
          </cell>
          <cell r="G3725" t="str">
            <v>PERMANENT DISS</v>
          </cell>
          <cell r="H3725">
            <v>8</v>
          </cell>
          <cell r="I3725" t="str">
            <v>AJJEGOWDA</v>
          </cell>
          <cell r="J3725" t="str">
            <v>C/O KEMPEGOWDA,CHANNAPATNA</v>
          </cell>
          <cell r="K3725" t="str">
            <v>DHANANAYAKANAHALLY</v>
          </cell>
          <cell r="L3725">
            <v>1</v>
          </cell>
        </row>
        <row r="3726">
          <cell r="E3726" t="str">
            <v>GLTP213</v>
          </cell>
          <cell r="F3726" t="str">
            <v>LT7(A) - Temporary Supply (28 days &amp; above renewal)</v>
          </cell>
          <cell r="G3726" t="str">
            <v>PERMANENT DISS</v>
          </cell>
          <cell r="H3726">
            <v>8</v>
          </cell>
          <cell r="I3726" t="str">
            <v>MADHUSWAMYGOWDA</v>
          </cell>
          <cell r="J3726" t="str">
            <v>0,DEVARAYAPATTANA,0,DEVARAYAPATTANA,0</v>
          </cell>
          <cell r="K3726" t="str">
            <v>0</v>
          </cell>
          <cell r="L3726">
            <v>2</v>
          </cell>
        </row>
        <row r="3727">
          <cell r="E3727" t="str">
            <v>GCTP1453</v>
          </cell>
          <cell r="F3727" t="str">
            <v>LT7(A) - Temporary Supply (28 days &amp; above renewal)</v>
          </cell>
          <cell r="G3727" t="str">
            <v>PERMANENT DISS</v>
          </cell>
          <cell r="H3727">
            <v>8</v>
          </cell>
          <cell r="I3727" t="str">
            <v>K C RAMEGOWDA</v>
          </cell>
          <cell r="J3727" t="str">
            <v>S/O CHIKKEGOWDA,CHANNAPATTANA</v>
          </cell>
          <cell r="K3727" t="str">
            <v>CHANNAPATTANA</v>
          </cell>
          <cell r="L3727">
            <v>2</v>
          </cell>
        </row>
        <row r="3728">
          <cell r="E3728" t="str">
            <v>GCTP1451</v>
          </cell>
          <cell r="F3728" t="str">
            <v>LT7(A) - Temporary Supply (28 days &amp; above renewal)</v>
          </cell>
          <cell r="G3728" t="str">
            <v>PERMANENT DISS</v>
          </cell>
          <cell r="H3728">
            <v>8</v>
          </cell>
          <cell r="I3728" t="str">
            <v>SANNAMMA</v>
          </cell>
          <cell r="J3728" t="str">
            <v>W/O SHIVANNA,CHANNAPATTANA</v>
          </cell>
          <cell r="K3728" t="str">
            <v>CHANNAPATTANA</v>
          </cell>
          <cell r="L3728">
            <v>2</v>
          </cell>
        </row>
        <row r="3729">
          <cell r="E3729" t="str">
            <v>GCTP1460</v>
          </cell>
          <cell r="F3729" t="str">
            <v>LT7(A) - Temporary Supply (28 days &amp; above renewal)</v>
          </cell>
          <cell r="G3729" t="str">
            <v>PERMANENT DISS</v>
          </cell>
          <cell r="H3729">
            <v>8</v>
          </cell>
          <cell r="I3729" t="str">
            <v>HANUMANTHEGOWDA</v>
          </cell>
          <cell r="J3729" t="str">
            <v>S/O SAMBE GOWDA,BITTAGOWDANAHALLI</v>
          </cell>
          <cell r="K3729" t="str">
            <v>ECHALA HALLI KANDALI</v>
          </cell>
          <cell r="L3729">
            <v>1</v>
          </cell>
        </row>
        <row r="3730">
          <cell r="E3730" t="str">
            <v>GCTP1479</v>
          </cell>
          <cell r="F3730" t="str">
            <v>LT7(A) - Temporary Supply (28 days &amp; above renewal)</v>
          </cell>
          <cell r="G3730" t="str">
            <v>PERMANENT DISS</v>
          </cell>
          <cell r="H3730">
            <v>8</v>
          </cell>
          <cell r="I3730" t="str">
            <v>SHANKARAPPA</v>
          </cell>
          <cell r="J3730" t="str">
            <v>S/O NANJAPPA,SANKALAPURA</v>
          </cell>
          <cell r="K3730" t="str">
            <v>KIADB</v>
          </cell>
          <cell r="L3730">
            <v>1</v>
          </cell>
        </row>
        <row r="3731">
          <cell r="E3731" t="str">
            <v>KKGTP1472</v>
          </cell>
          <cell r="F3731" t="str">
            <v>LT7(A) - Temporary Supply (28 days &amp; above renewal)</v>
          </cell>
          <cell r="G3731" t="str">
            <v>PERMANENT DISS</v>
          </cell>
          <cell r="H3731">
            <v>8</v>
          </cell>
          <cell r="I3731" t="str">
            <v>SAROJA</v>
          </cell>
          <cell r="J3731" t="str">
            <v>W/O S N SIDDEGOWDA,TATTEKERE</v>
          </cell>
          <cell r="K3731" t="str">
            <v>KOKKANNA GHATTA</v>
          </cell>
          <cell r="L3731">
            <v>1</v>
          </cell>
        </row>
        <row r="3732">
          <cell r="E3732" t="str">
            <v>GCTP1486</v>
          </cell>
          <cell r="F3732" t="str">
            <v>LT7(A) - Temporary Supply (28 days &amp; above renewal)</v>
          </cell>
          <cell r="G3732" t="str">
            <v>PERMANENT DISS</v>
          </cell>
          <cell r="H3732">
            <v>8</v>
          </cell>
          <cell r="I3732" t="str">
            <v>VEERABOMMEGOWDA</v>
          </cell>
          <cell r="J3732" t="str">
            <v>S/O CHANNEGOWDA,SANKALAPURA</v>
          </cell>
          <cell r="K3732" t="str">
            <v>KIADB</v>
          </cell>
          <cell r="L3732">
            <v>1</v>
          </cell>
        </row>
        <row r="3733">
          <cell r="E3733" t="str">
            <v>KNTP1487</v>
          </cell>
          <cell r="F3733" t="str">
            <v>LT7(A) - Temporary Supply (28 days &amp; above renewal)</v>
          </cell>
          <cell r="G3733" t="str">
            <v>PERMANENT DISS</v>
          </cell>
          <cell r="H3733">
            <v>3</v>
          </cell>
          <cell r="I3733" t="str">
            <v>RADHA</v>
          </cell>
          <cell r="J3733" t="str">
            <v>W/O DHARMENDRA,KANDALI</v>
          </cell>
          <cell r="K3733" t="str">
            <v>KANDALI KNL</v>
          </cell>
          <cell r="L3733">
            <v>1</v>
          </cell>
        </row>
        <row r="3734">
          <cell r="E3734" t="str">
            <v>GCTP1489</v>
          </cell>
          <cell r="F3734" t="str">
            <v>LT7(A) - Temporary Supply (28 days &amp; above renewal)</v>
          </cell>
          <cell r="G3734" t="str">
            <v>PERMANENT DISS</v>
          </cell>
          <cell r="H3734">
            <v>9</v>
          </cell>
          <cell r="I3734" t="str">
            <v>G C SHIVE GOWDA</v>
          </cell>
          <cell r="J3734" t="str">
            <v>S/O CHANNEGOWDA,K HOSA KOPPALU</v>
          </cell>
          <cell r="K3734" t="str">
            <v>K HOSA KOPPALU BHKL</v>
          </cell>
          <cell r="L3734">
            <v>2</v>
          </cell>
        </row>
        <row r="3735">
          <cell r="E3735" t="str">
            <v>HNTP1494</v>
          </cell>
          <cell r="F3735" t="str">
            <v>LT7(A) - Temporary Supply (28 days &amp; above renewal)</v>
          </cell>
          <cell r="G3735" t="str">
            <v>PERMANENT DISS</v>
          </cell>
          <cell r="H3735">
            <v>8</v>
          </cell>
          <cell r="I3735" t="str">
            <v>VENKATEGOWDA</v>
          </cell>
          <cell r="J3735" t="str">
            <v>S/O RAMEGOWDA,HANUMANTHAPURA</v>
          </cell>
          <cell r="K3735" t="str">
            <v>HANUMANTHA PURA HNL</v>
          </cell>
          <cell r="L3735">
            <v>2</v>
          </cell>
        </row>
        <row r="3736">
          <cell r="E3736" t="str">
            <v>MHTP89</v>
          </cell>
          <cell r="F3736" t="str">
            <v>LT7(A) - Temporary Supply (28 days &amp; above renewal)</v>
          </cell>
          <cell r="G3736" t="str">
            <v>PERMANENT DISS</v>
          </cell>
          <cell r="H3736">
            <v>7</v>
          </cell>
          <cell r="I3736" t="str">
            <v>RAVI</v>
          </cell>
          <cell r="J3736" t="str">
            <v>S/O RAJEGOWDA,KOWSHIKA, HASSAN</v>
          </cell>
          <cell r="K3736" t="str">
            <v>PLL NAGARA PLL</v>
          </cell>
          <cell r="L3736">
            <v>2</v>
          </cell>
        </row>
        <row r="3737">
          <cell r="E3737" t="str">
            <v>GLTP216</v>
          </cell>
          <cell r="F3737" t="str">
            <v>LT7(A) - Temporary Supply (28 days &amp; above renewal)</v>
          </cell>
          <cell r="G3737" t="str">
            <v>PERMANENT DISS</v>
          </cell>
          <cell r="H3737">
            <v>8</v>
          </cell>
          <cell r="I3737" t="str">
            <v>P K CHIRANTH</v>
          </cell>
          <cell r="J3737" t="str">
            <v>S/O P K KUMAR SWAMY,BASAVESHWARA NAGARA</v>
          </cell>
          <cell r="K3737" t="str">
            <v>HOOVINA HALLI KAVALU HKL</v>
          </cell>
          <cell r="L3737">
            <v>2</v>
          </cell>
        </row>
        <row r="3738">
          <cell r="E3738" t="str">
            <v>GCTP1510</v>
          </cell>
          <cell r="F3738" t="str">
            <v>LT7(A) - Temporary Supply (28 days &amp; above renewal)</v>
          </cell>
          <cell r="G3738" t="str">
            <v>PERMANENT DISS</v>
          </cell>
          <cell r="H3738">
            <v>8</v>
          </cell>
          <cell r="I3738" t="str">
            <v>THIMME GOWDA</v>
          </cell>
          <cell r="J3738" t="str">
            <v>S/O VENKATEGOWDA,K. HOSAKOPPALU, HASSAN</v>
          </cell>
          <cell r="K3738" t="str">
            <v>K HOSA KOPPALU BHKL</v>
          </cell>
          <cell r="L3738">
            <v>1</v>
          </cell>
        </row>
        <row r="3739">
          <cell r="E3739" t="str">
            <v>GCTP1508</v>
          </cell>
          <cell r="F3739" t="str">
            <v>LT7(A) - Temporary Supply (28 days &amp; above renewal)</v>
          </cell>
          <cell r="G3739" t="str">
            <v>PERMANENT DISS</v>
          </cell>
          <cell r="H3739">
            <v>9</v>
          </cell>
          <cell r="I3739" t="str">
            <v>SURESH</v>
          </cell>
          <cell r="J3739" t="str">
            <v>S/O LT HANUMANTHEGOWDA,K. HOSAKOPPALU, HASSAN</v>
          </cell>
          <cell r="K3739" t="str">
            <v>K HOSA KOPPALU BHKL</v>
          </cell>
          <cell r="L3739">
            <v>2</v>
          </cell>
        </row>
        <row r="3740">
          <cell r="E3740" t="str">
            <v>GLTP224</v>
          </cell>
          <cell r="F3740" t="str">
            <v>LT7(A) - Temporary Supply (28 days &amp; above renewal)</v>
          </cell>
          <cell r="G3740" t="str">
            <v>PERMANENT DISS</v>
          </cell>
          <cell r="H3740">
            <v>8</v>
          </cell>
          <cell r="I3740" t="str">
            <v>DR, GURURAJ ANIL BHATTA</v>
          </cell>
          <cell r="J3740" t="str">
            <v>S/O LT ANIL P BHATTA,GUDDENAHALLY, MANACHANAHALLY</v>
          </cell>
          <cell r="K3740" t="str">
            <v>GUDDENAHALLY,</v>
          </cell>
          <cell r="L3740">
            <v>2</v>
          </cell>
        </row>
        <row r="3741">
          <cell r="E3741" t="str">
            <v>GRTP89</v>
          </cell>
          <cell r="F3741" t="str">
            <v>LT7(A) - Temporary Supply (28 days &amp; above renewal)</v>
          </cell>
          <cell r="G3741" t="str">
            <v>PERMANENT DISS</v>
          </cell>
          <cell r="H3741">
            <v>13</v>
          </cell>
          <cell r="I3741" t="str">
            <v>M R VENKATESHA</v>
          </cell>
          <cell r="J3741" t="str">
            <v>S/O M Y RAJU,GORUR</v>
          </cell>
          <cell r="K3741" t="str">
            <v>GORUR</v>
          </cell>
          <cell r="L3741">
            <v>1</v>
          </cell>
        </row>
        <row r="3742">
          <cell r="E3742" t="str">
            <v>GCTP1527</v>
          </cell>
          <cell r="F3742" t="str">
            <v>LT7(A) - Temporary Supply (28 days &amp; above renewal)</v>
          </cell>
          <cell r="G3742" t="str">
            <v>PERMANENT DISS</v>
          </cell>
          <cell r="H3742">
            <v>4</v>
          </cell>
          <cell r="I3742" t="str">
            <v>T.R.KANTHAMMA</v>
          </cell>
          <cell r="J3742" t="str">
            <v>C/O NEELAPPASHETTY,M HOSAKOPPALU</v>
          </cell>
          <cell r="K3742" t="str">
            <v>M HOSA KOPPALU BHKL</v>
          </cell>
          <cell r="L3742">
            <v>1</v>
          </cell>
        </row>
        <row r="3743">
          <cell r="E3743" t="str">
            <v>HVTP1533</v>
          </cell>
          <cell r="F3743" t="str">
            <v>LT7(A) - Temporary Supply (28 days &amp; above renewal)</v>
          </cell>
          <cell r="G3743" t="str">
            <v>PERMANENT DISS</v>
          </cell>
          <cell r="H3743">
            <v>18</v>
          </cell>
          <cell r="I3743" t="str">
            <v>RAMACHARI</v>
          </cell>
          <cell r="J3743" t="str">
            <v>S/O NINGACHARI,NARIHALLI KOPLU</v>
          </cell>
          <cell r="K3743" t="str">
            <v>THATTEKERE THAL</v>
          </cell>
          <cell r="L3743">
            <v>1</v>
          </cell>
        </row>
        <row r="3744">
          <cell r="E3744" t="str">
            <v>GCTP1543</v>
          </cell>
          <cell r="F3744" t="str">
            <v>LT7(A) - Temporary Supply (28 days &amp; above renewal)</v>
          </cell>
          <cell r="G3744" t="str">
            <v>PERMANENT DISS</v>
          </cell>
          <cell r="H3744">
            <v>8</v>
          </cell>
          <cell r="I3744" t="str">
            <v xml:space="preserve">M/S MANJUNATHA </v>
          </cell>
          <cell r="J3744" t="str">
            <v xml:space="preserve"> HOTELVENCHAERS,KIADB HASSAN</v>
          </cell>
          <cell r="K3744" t="str">
            <v>O AND M FOUR HASSAN</v>
          </cell>
          <cell r="L3744">
            <v>5</v>
          </cell>
        </row>
        <row r="3745">
          <cell r="E3745" t="str">
            <v>GCTP1552</v>
          </cell>
          <cell r="F3745" t="str">
            <v>LT7(A) - Temporary Supply (28 days &amp; above renewal)</v>
          </cell>
          <cell r="G3745" t="str">
            <v>PERMANENT DISS</v>
          </cell>
          <cell r="H3745">
            <v>4</v>
          </cell>
          <cell r="I3745" t="str">
            <v>N T VENKATESH</v>
          </cell>
          <cell r="J3745" t="str">
            <v>S/O THIMMEGOWDA,M HOSAKOPPALU</v>
          </cell>
          <cell r="K3745" t="str">
            <v>M HOSA KOPPALU BHKL</v>
          </cell>
          <cell r="L3745">
            <v>1</v>
          </cell>
        </row>
        <row r="3746">
          <cell r="E3746" t="str">
            <v>GCTP1577</v>
          </cell>
          <cell r="F3746" t="str">
            <v>LT7(A) - Temporary Supply (28 days &amp; above renewal)</v>
          </cell>
          <cell r="G3746" t="str">
            <v>PERMANENT DISS</v>
          </cell>
          <cell r="H3746">
            <v>3</v>
          </cell>
          <cell r="I3746" t="str">
            <v>SHIVA SHANKARA</v>
          </cell>
          <cell r="J3746" t="str">
            <v>S/O RAJANNA,DEVEGOWDA NAGAR</v>
          </cell>
          <cell r="K3746" t="str">
            <v>DEVEGOWDANAGARA</v>
          </cell>
          <cell r="L3746">
            <v>1</v>
          </cell>
        </row>
        <row r="3747">
          <cell r="E3747" t="str">
            <v>HNTP1581</v>
          </cell>
          <cell r="F3747" t="str">
            <v>LT7(A) - Temporary Supply (28 days &amp; above renewal)</v>
          </cell>
          <cell r="G3747" t="str">
            <v>PERMANENT DISS</v>
          </cell>
          <cell r="H3747">
            <v>9</v>
          </cell>
          <cell r="I3747" t="str">
            <v xml:space="preserve">SANNASWAMY </v>
          </cell>
          <cell r="J3747" t="str">
            <v>S/O LATE NINGAIAH,HANUMANTHAPURA</v>
          </cell>
          <cell r="K3747" t="str">
            <v>HANUMANTHA PURA HNL</v>
          </cell>
          <cell r="L3747">
            <v>1</v>
          </cell>
        </row>
        <row r="3748">
          <cell r="E3748" t="str">
            <v>GCTP1556</v>
          </cell>
          <cell r="F3748" t="str">
            <v>LT7(A) - Temporary Supply (28 days &amp; above renewal)</v>
          </cell>
          <cell r="G3748" t="str">
            <v>PERMANENT DISS</v>
          </cell>
          <cell r="H3748">
            <v>8</v>
          </cell>
          <cell r="I3748" t="str">
            <v xml:space="preserve">C L PARAMESHA </v>
          </cell>
          <cell r="J3748" t="str">
            <v>S/O LAKSHME GOWDA,CHANNAPATNA</v>
          </cell>
          <cell r="K3748" t="str">
            <v>CHANNAPATTANA</v>
          </cell>
          <cell r="L3748">
            <v>1</v>
          </cell>
        </row>
        <row r="3749">
          <cell r="E3749" t="str">
            <v>GCTP1558</v>
          </cell>
          <cell r="F3749" t="str">
            <v>LT7(A) - Temporary Supply (28 days &amp; above renewal)</v>
          </cell>
          <cell r="G3749" t="str">
            <v>PERMANENT DISS</v>
          </cell>
          <cell r="H3749">
            <v>9</v>
          </cell>
          <cell r="I3749" t="str">
            <v xml:space="preserve">ARUNKUMAR M </v>
          </cell>
          <cell r="J3749" t="str">
            <v>S/O MANJEGOWDA M T,CHANNAPATTANA</v>
          </cell>
          <cell r="K3749" t="str">
            <v>K HOSA KOPPALU BHKL</v>
          </cell>
          <cell r="L3749">
            <v>1</v>
          </cell>
        </row>
        <row r="3750">
          <cell r="E3750" t="str">
            <v>GCTP1575</v>
          </cell>
          <cell r="F3750" t="str">
            <v>LT7(A) - Temporary Supply (28 days &amp; above renewal)</v>
          </cell>
          <cell r="G3750" t="str">
            <v>PERMANENT DISS</v>
          </cell>
          <cell r="H3750">
            <v>8</v>
          </cell>
          <cell r="I3750" t="str">
            <v>K C CHANDRASHEKHARAPPA</v>
          </cell>
          <cell r="J3750" t="str">
            <v>S/O LT CHANNABASAPPA,SANKLAPURA, HASSAN</v>
          </cell>
          <cell r="K3750" t="str">
            <v>GANDHINAGARA, CHANNAPATNA</v>
          </cell>
          <cell r="L3750">
            <v>2</v>
          </cell>
        </row>
        <row r="3751">
          <cell r="E3751" t="str">
            <v>GCTP1602</v>
          </cell>
          <cell r="F3751" t="str">
            <v>LT7(A) - Temporary Supply (28 days &amp; above renewal)</v>
          </cell>
          <cell r="G3751" t="str">
            <v>PERMANENT DISS</v>
          </cell>
          <cell r="H3751">
            <v>8</v>
          </cell>
          <cell r="I3751" t="str">
            <v>RUKMINI</v>
          </cell>
          <cell r="J3751" t="str">
            <v>W/O VENKATESH,BITTAGOWDANAHALLY</v>
          </cell>
          <cell r="K3751" t="str">
            <v>BITTAGOWDANAHALLY</v>
          </cell>
          <cell r="L3751">
            <v>1</v>
          </cell>
        </row>
        <row r="3752">
          <cell r="E3752" t="str">
            <v>GCTP1601</v>
          </cell>
          <cell r="F3752" t="str">
            <v>LT7(A) - Temporary Supply (28 days &amp; above renewal)</v>
          </cell>
          <cell r="G3752" t="str">
            <v>PERMANENT DISS</v>
          </cell>
          <cell r="H3752">
            <v>8</v>
          </cell>
          <cell r="I3752" t="str">
            <v xml:space="preserve">NAGALAKSHI </v>
          </cell>
          <cell r="J3752" t="str">
            <v>W/O NAGESH,CHANNAPATNA, HASSAN</v>
          </cell>
          <cell r="K3752" t="str">
            <v>CHANNAPATTANA</v>
          </cell>
          <cell r="L3752">
            <v>1</v>
          </cell>
        </row>
        <row r="3753">
          <cell r="E3753" t="str">
            <v>HNTP1597</v>
          </cell>
          <cell r="F3753" t="str">
            <v>LT7(A) - Temporary Supply (28 days &amp; above renewal)</v>
          </cell>
          <cell r="G3753" t="str">
            <v>PERMANENT DISS</v>
          </cell>
          <cell r="H3753">
            <v>10</v>
          </cell>
          <cell r="I3753" t="str">
            <v>KITTI</v>
          </cell>
          <cell r="J3753" t="str">
            <v>S/O SANNA NANJE GOWDA,HANUMANTHAPURA</v>
          </cell>
          <cell r="K3753" t="str">
            <v>HANUMANTHA PURA HNL</v>
          </cell>
          <cell r="L3753">
            <v>1</v>
          </cell>
        </row>
        <row r="3754">
          <cell r="E3754" t="str">
            <v>GLTP260</v>
          </cell>
          <cell r="F3754" t="str">
            <v>LT7(A) - Temporary Supply (28 days &amp; above renewal)</v>
          </cell>
          <cell r="G3754" t="str">
            <v>PERMANENT DISS</v>
          </cell>
          <cell r="H3754">
            <v>5</v>
          </cell>
          <cell r="I3754" t="str">
            <v xml:space="preserve"> M K RANGE GOWDA</v>
          </cell>
          <cell r="J3754" t="str">
            <v>S/O KRISHNE GOWDA,GUDDENAHALLI</v>
          </cell>
          <cell r="K3754" t="str">
            <v>BELUR ROAD L</v>
          </cell>
          <cell r="L3754">
            <v>2</v>
          </cell>
        </row>
        <row r="3755">
          <cell r="E3755" t="str">
            <v>HVTP1626</v>
          </cell>
          <cell r="F3755" t="str">
            <v>LT7(A) - Temporary Supply (28 days &amp; above renewal)</v>
          </cell>
          <cell r="G3755" t="str">
            <v>PERMANENT DISS</v>
          </cell>
          <cell r="H3755">
            <v>18</v>
          </cell>
          <cell r="I3755" t="str">
            <v>N T RAMESHA</v>
          </cell>
          <cell r="J3755" t="str">
            <v>S/O LATE THIMMEGOWDA,NAARIHALLI HASSAN</v>
          </cell>
          <cell r="K3755" t="str">
            <v>NINGEGOWDANA KOPALU L</v>
          </cell>
          <cell r="L3755">
            <v>1</v>
          </cell>
        </row>
        <row r="3756">
          <cell r="E3756" t="str">
            <v>KNTP1634</v>
          </cell>
          <cell r="F3756" t="str">
            <v>LT7(A) - Temporary Supply (28 days &amp; above renewal)</v>
          </cell>
          <cell r="G3756" t="str">
            <v>PERMANENT DISS</v>
          </cell>
          <cell r="H3756">
            <v>8</v>
          </cell>
          <cell r="I3756" t="str">
            <v xml:space="preserve">MONAPPA </v>
          </cell>
          <cell r="J3756" t="str">
            <v>S/O RUKKAYYA GOWDA,ANACHIHALLI</v>
          </cell>
          <cell r="K3756" t="str">
            <v>ECHALA HALLI KANDALI</v>
          </cell>
          <cell r="L3756">
            <v>1</v>
          </cell>
        </row>
        <row r="3757">
          <cell r="E3757" t="str">
            <v>GCTP1644</v>
          </cell>
          <cell r="F3757" t="str">
            <v>LT7(A) - Temporary Supply (28 days &amp; above renewal)</v>
          </cell>
          <cell r="G3757" t="str">
            <v>PERMANENT DISS</v>
          </cell>
          <cell r="H3757">
            <v>10</v>
          </cell>
          <cell r="I3757" t="str">
            <v>S S RAGHUGOWDA</v>
          </cell>
          <cell r="J3757" t="str">
            <v>S/O SHRINIVASAGOWDA,K. HOSAKOPPALU, HASSAN</v>
          </cell>
          <cell r="K3757" t="str">
            <v>K HOSA KOPPALU BHKL</v>
          </cell>
          <cell r="L3757">
            <v>3</v>
          </cell>
        </row>
        <row r="3758">
          <cell r="E3758" t="str">
            <v>GLTP273</v>
          </cell>
          <cell r="F3758" t="str">
            <v>LT7(A) - Temporary Supply (28 days &amp; above renewal)</v>
          </cell>
          <cell r="G3758" t="str">
            <v>PERMANENT DISS</v>
          </cell>
          <cell r="H3758">
            <v>5</v>
          </cell>
          <cell r="I3758" t="str">
            <v>V K SATHISH</v>
          </cell>
          <cell r="J3758" t="str">
            <v>S/O KALEGOWDA,HANDINAKERE,HSN</v>
          </cell>
          <cell r="K3758" t="str">
            <v>handinakere,hsn</v>
          </cell>
          <cell r="L3758">
            <v>1</v>
          </cell>
        </row>
        <row r="3759">
          <cell r="E3759" t="str">
            <v>GCTP1661</v>
          </cell>
          <cell r="F3759" t="str">
            <v>LT7(A) - Temporary Supply (28 days &amp; above renewal)</v>
          </cell>
          <cell r="G3759" t="str">
            <v>PERMANENT DISS</v>
          </cell>
          <cell r="H3759">
            <v>9</v>
          </cell>
          <cell r="I3759" t="str">
            <v xml:space="preserve">GIRISH N V </v>
          </cell>
          <cell r="J3759" t="str">
            <v>S/O VENKATEGOWDA,CHANNAPATTANA</v>
          </cell>
          <cell r="K3759" t="str">
            <v>K HOSA KOPPALU BHKL</v>
          </cell>
          <cell r="L3759">
            <v>1</v>
          </cell>
        </row>
        <row r="3760">
          <cell r="E3760" t="str">
            <v>GLTP283</v>
          </cell>
          <cell r="F3760" t="str">
            <v>LT7(A) - Temporary Supply (28 days &amp; above renewal)</v>
          </cell>
          <cell r="G3760" t="str">
            <v>PERMANENT DISS</v>
          </cell>
          <cell r="H3760">
            <v>8</v>
          </cell>
          <cell r="I3760" t="str">
            <v>KAMALAMMA</v>
          </cell>
          <cell r="J3760" t="str">
            <v>W/O JAVAREGOWDA,NANJADEVARAKAVALU</v>
          </cell>
          <cell r="K3760" t="str">
            <v>YARE HALLI YHL</v>
          </cell>
          <cell r="L3760">
            <v>1</v>
          </cell>
        </row>
        <row r="3761">
          <cell r="E3761" t="str">
            <v>GCTP1706</v>
          </cell>
          <cell r="F3761" t="str">
            <v>LT7(A) - Temporary Supply (28 days &amp; above renewal)</v>
          </cell>
          <cell r="G3761" t="str">
            <v>PERMANENT DISS</v>
          </cell>
          <cell r="H3761">
            <v>6</v>
          </cell>
          <cell r="I3761" t="str">
            <v>R KAVITHA</v>
          </cell>
          <cell r="J3761" t="str">
            <v>W/O LAKSHMEGOWDA,SAMUDRAVALLI</v>
          </cell>
          <cell r="K3761" t="str">
            <v>SAMUDRAVALLI</v>
          </cell>
          <cell r="L3761">
            <v>1</v>
          </cell>
        </row>
        <row r="3762">
          <cell r="E3762" t="str">
            <v>GCTP1718</v>
          </cell>
          <cell r="F3762" t="str">
            <v>LT7(A) - Temporary Supply (28 days &amp; above renewal)</v>
          </cell>
          <cell r="G3762" t="str">
            <v>PERMANENT DISS</v>
          </cell>
          <cell r="H3762">
            <v>8</v>
          </cell>
          <cell r="I3762" t="str">
            <v>CHANDRASHEKAR</v>
          </cell>
          <cell r="J3762" t="str">
            <v>S/O C R APPANNAGOWDA,SANKALAPURA</v>
          </cell>
          <cell r="K3762" t="str">
            <v>SANKALAPURA</v>
          </cell>
          <cell r="L3762">
            <v>2</v>
          </cell>
        </row>
        <row r="3763">
          <cell r="E3763" t="str">
            <v>GRTP101</v>
          </cell>
          <cell r="F3763" t="str">
            <v>LT7(A) - Temporary Supply (28 days &amp; above renewal)</v>
          </cell>
          <cell r="G3763" t="str">
            <v>PERMANENT DISS</v>
          </cell>
          <cell r="H3763">
            <v>5</v>
          </cell>
          <cell r="I3763" t="str">
            <v>JYOTHI</v>
          </cell>
          <cell r="J3763" t="str">
            <v>W/O SHAMANNA,ARALIKATTE,GORUR,HASSAN</v>
          </cell>
          <cell r="K3763" t="str">
            <v>ARALIKATTE, GORUR</v>
          </cell>
          <cell r="L3763">
            <v>1</v>
          </cell>
        </row>
        <row r="3764">
          <cell r="E3764" t="str">
            <v>GCTP1722</v>
          </cell>
          <cell r="F3764" t="str">
            <v>LT7(A) - Temporary Supply (28 days &amp; above renewal)</v>
          </cell>
          <cell r="G3764" t="str">
            <v>PERMANENT DISS</v>
          </cell>
          <cell r="H3764">
            <v>4</v>
          </cell>
          <cell r="I3764" t="str">
            <v>C R MANJEGOWDA</v>
          </cell>
          <cell r="J3764" t="str">
            <v>S/O RANGAIAH,BOMMANAYAKANAHALLI</v>
          </cell>
          <cell r="K3764" t="str">
            <v>BOMMANAYAKANAHALLI</v>
          </cell>
          <cell r="L3764">
            <v>1</v>
          </cell>
        </row>
        <row r="3765">
          <cell r="E3765" t="str">
            <v>MHTP123</v>
          </cell>
          <cell r="F3765" t="str">
            <v>LT7(A) - Temporary Supply (28 days &amp; above renewal)</v>
          </cell>
          <cell r="G3765" t="str">
            <v>PERMANENT DISS</v>
          </cell>
          <cell r="H3765">
            <v>5</v>
          </cell>
          <cell r="I3765" t="str">
            <v>PARVATHAMMA</v>
          </cell>
          <cell r="J3765" t="str">
            <v>W/O CHIKKEGOWDA,CHIKKABASAVANAHALLI</v>
          </cell>
          <cell r="K3765" t="str">
            <v>CHIKKA BASAVANA HALLI</v>
          </cell>
          <cell r="L3765">
            <v>1</v>
          </cell>
        </row>
        <row r="3766">
          <cell r="E3766" t="str">
            <v>MHTP126</v>
          </cell>
          <cell r="F3766" t="str">
            <v>LT7(A) - Temporary Supply (28 days &amp; above renewal)</v>
          </cell>
          <cell r="G3766" t="str">
            <v>PERMANENT DISS</v>
          </cell>
          <cell r="H3766">
            <v>9</v>
          </cell>
          <cell r="I3766" t="str">
            <v>SUMITHRA B R</v>
          </cell>
          <cell r="J3766" t="str">
            <v>W/O DYAVEGOWDA,KANCHANAHALLI</v>
          </cell>
          <cell r="K3766" t="str">
            <v>KANCHANAHALLI</v>
          </cell>
          <cell r="L3766">
            <v>2</v>
          </cell>
        </row>
        <row r="3767">
          <cell r="E3767" t="str">
            <v>GRTP103</v>
          </cell>
          <cell r="F3767" t="str">
            <v>LT7(A) - Temporary Supply (28 days &amp; above renewal)</v>
          </cell>
          <cell r="G3767" t="str">
            <v>PERMANENT DISS</v>
          </cell>
          <cell r="H3767">
            <v>4</v>
          </cell>
          <cell r="I3767" t="str">
            <v>CHANDREGOWDA</v>
          </cell>
          <cell r="J3767" t="str">
            <v>S/O RANGEGOWDA,KATTAYA, HASSAN</v>
          </cell>
          <cell r="K3767" t="str">
            <v>KATTAYA</v>
          </cell>
          <cell r="L3767">
            <v>1</v>
          </cell>
        </row>
        <row r="3768">
          <cell r="E3768" t="str">
            <v>GCTP1755</v>
          </cell>
          <cell r="F3768" t="str">
            <v>LT7(A) - Temporary Supply (28 days &amp; above renewal)</v>
          </cell>
          <cell r="G3768" t="str">
            <v>PERMANENT DISS</v>
          </cell>
          <cell r="H3768">
            <v>6</v>
          </cell>
          <cell r="I3768" t="str">
            <v>M/S SRINIVASA CONSTRUCTIONS</v>
          </cell>
          <cell r="J3768" t="str">
            <v>UDAYABHANU SRINIVASARAJU,KANDALI</v>
          </cell>
          <cell r="K3768" t="str">
            <v>KANDALI</v>
          </cell>
          <cell r="L3768">
            <v>3</v>
          </cell>
        </row>
        <row r="3769">
          <cell r="E3769" t="str">
            <v>HNTP1758</v>
          </cell>
          <cell r="F3769" t="str">
            <v>LT7(A) - Temporary Supply (28 days &amp; above renewal)</v>
          </cell>
          <cell r="G3769" t="str">
            <v>PERMANENT DISS</v>
          </cell>
          <cell r="H3769">
            <v>9</v>
          </cell>
          <cell r="I3769" t="str">
            <v>PUTTARAJU</v>
          </cell>
          <cell r="J3769" t="str">
            <v>S/O THIMMEGOWDA,KABBINAHALLI</v>
          </cell>
          <cell r="K3769" t="str">
            <v>HANUMANTHA PURA HNL</v>
          </cell>
          <cell r="L3769">
            <v>2</v>
          </cell>
        </row>
        <row r="3770">
          <cell r="E3770" t="str">
            <v>GRTP105</v>
          </cell>
          <cell r="F3770" t="str">
            <v>LT7(A) - Temporary Supply (28 days &amp; above renewal)</v>
          </cell>
          <cell r="G3770" t="str">
            <v>PERMANENT DISS</v>
          </cell>
          <cell r="H3770">
            <v>10</v>
          </cell>
          <cell r="I3770" t="str">
            <v>M R VENKATESH</v>
          </cell>
          <cell r="J3770" t="str">
            <v>S/O M Y RAJU,GORURU</v>
          </cell>
          <cell r="K3770" t="str">
            <v>GORUR</v>
          </cell>
          <cell r="L3770">
            <v>1</v>
          </cell>
        </row>
        <row r="3771">
          <cell r="E3771" t="str">
            <v>GCTP1809</v>
          </cell>
          <cell r="F3771" t="str">
            <v>LT7(A) - Temporary Supply (28 days &amp; above renewal)</v>
          </cell>
          <cell r="G3771" t="str">
            <v>PERMANENT DISS</v>
          </cell>
          <cell r="H3771">
            <v>8</v>
          </cell>
          <cell r="I3771" t="str">
            <v>H N MANJEGOWDA</v>
          </cell>
          <cell r="J3771" t="str">
            <v>S/O NINGEGOWDA,K HOSAKOPPALU</v>
          </cell>
          <cell r="K3771" t="str">
            <v>K HOSA KOPPALU BHKL</v>
          </cell>
          <cell r="L3771">
            <v>2</v>
          </cell>
        </row>
        <row r="3772">
          <cell r="E3772" t="str">
            <v>KNTP1829</v>
          </cell>
          <cell r="F3772" t="str">
            <v>LT7(A) - Temporary Supply (28 days &amp; above renewal)</v>
          </cell>
          <cell r="G3772" t="str">
            <v>PERMANENT DISS</v>
          </cell>
          <cell r="H3772">
            <v>13</v>
          </cell>
          <cell r="I3772" t="str">
            <v>SAVITHRAMMA,</v>
          </cell>
          <cell r="J3772" t="str">
            <v>W/O YALLAKKIGOWDA,KANDALI</v>
          </cell>
          <cell r="K3772" t="str">
            <v>VIDYA PEETA</v>
          </cell>
          <cell r="L3772">
            <v>1</v>
          </cell>
        </row>
        <row r="3773">
          <cell r="E3773" t="str">
            <v>GLTP330</v>
          </cell>
          <cell r="F3773" t="str">
            <v>LT7(A) - Temporary Supply (28 days &amp; above renewal)</v>
          </cell>
          <cell r="G3773" t="str">
            <v>PERMANENT DISS</v>
          </cell>
          <cell r="H3773">
            <v>9</v>
          </cell>
          <cell r="I3773" t="str">
            <v>GIDDAMMA</v>
          </cell>
          <cell r="J3773" t="str">
            <v>W/O VENKATEGOWDA,YAREHALLY</v>
          </cell>
          <cell r="K3773" t="str">
            <v>YARE HALLI YHL</v>
          </cell>
          <cell r="L377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selection activeCell="D8" sqref="D8"/>
    </sheetView>
  </sheetViews>
  <sheetFormatPr defaultRowHeight="15" x14ac:dyDescent="0.25"/>
  <cols>
    <col min="2" max="2" width="11.85546875" customWidth="1"/>
    <col min="3" max="3" width="19.140625" customWidth="1"/>
    <col min="4" max="4" width="14.85546875" customWidth="1"/>
    <col min="5" max="5" width="10.7109375" customWidth="1"/>
    <col min="6" max="6" width="17.42578125" customWidth="1"/>
    <col min="7" max="7" width="5.7109375" customWidth="1"/>
    <col min="8" max="8" width="13.85546875" customWidth="1"/>
    <col min="9" max="9" width="10.7109375" customWidth="1"/>
    <col min="10" max="10" width="11.85546875" customWidth="1"/>
    <col min="11" max="11" width="12.28515625" customWidth="1"/>
    <col min="12" max="13" width="10.42578125" bestFit="1" customWidth="1"/>
  </cols>
  <sheetData>
    <row r="1" spans="1:14" ht="15.75" thickBot="1" x14ac:dyDescent="0.3">
      <c r="A1" s="1"/>
      <c r="B1" s="1"/>
      <c r="C1" s="1"/>
      <c r="D1" s="2"/>
      <c r="E1" s="2"/>
      <c r="F1" s="32"/>
      <c r="G1" s="2"/>
      <c r="H1" s="2"/>
      <c r="I1" s="2"/>
      <c r="J1" s="2"/>
    </row>
    <row r="2" spans="1:14" ht="35.25" customHeight="1" x14ac:dyDescent="0.25">
      <c r="A2" s="3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176</v>
      </c>
      <c r="G2" s="6" t="s">
        <v>177</v>
      </c>
      <c r="H2" s="6" t="s">
        <v>5</v>
      </c>
      <c r="I2" s="6" t="s">
        <v>6</v>
      </c>
      <c r="J2" s="6" t="s">
        <v>178</v>
      </c>
      <c r="K2" s="7">
        <v>44835</v>
      </c>
      <c r="L2" s="7" t="s">
        <v>7</v>
      </c>
      <c r="M2" s="7">
        <v>44896</v>
      </c>
    </row>
    <row r="3" spans="1:14" s="30" customFormat="1" ht="21" customHeight="1" x14ac:dyDescent="0.25">
      <c r="A3" s="24">
        <v>4</v>
      </c>
      <c r="B3" s="24" t="s">
        <v>8</v>
      </c>
      <c r="C3" s="25" t="s">
        <v>9</v>
      </c>
      <c r="D3" s="33" t="s">
        <v>10</v>
      </c>
      <c r="E3" s="27" t="s">
        <v>11</v>
      </c>
      <c r="F3" s="27" t="s">
        <v>180</v>
      </c>
      <c r="G3" s="27" t="s">
        <v>181</v>
      </c>
      <c r="H3" s="27" t="s">
        <v>12</v>
      </c>
      <c r="I3" s="27">
        <v>699</v>
      </c>
      <c r="J3" s="27">
        <v>2</v>
      </c>
      <c r="K3" s="34">
        <v>44862</v>
      </c>
      <c r="L3" s="34">
        <f t="shared" ref="L3:M22" si="0">K3+28</f>
        <v>44890</v>
      </c>
      <c r="M3" s="34">
        <f t="shared" si="0"/>
        <v>44918</v>
      </c>
      <c r="N3" s="30" t="s">
        <v>182</v>
      </c>
    </row>
    <row r="4" spans="1:14" ht="21" customHeight="1" x14ac:dyDescent="0.25">
      <c r="A4" s="8">
        <v>6</v>
      </c>
      <c r="B4" s="8" t="s">
        <v>8</v>
      </c>
      <c r="C4" s="9" t="s">
        <v>9</v>
      </c>
      <c r="D4" s="10" t="s">
        <v>13</v>
      </c>
      <c r="E4" s="11" t="s">
        <v>11</v>
      </c>
      <c r="F4" s="11" t="s">
        <v>183</v>
      </c>
      <c r="G4" s="11" t="s">
        <v>184</v>
      </c>
      <c r="H4" s="11" t="s">
        <v>14</v>
      </c>
      <c r="I4" s="11">
        <v>1207</v>
      </c>
      <c r="J4" s="11">
        <v>2</v>
      </c>
      <c r="K4" s="13">
        <v>44842</v>
      </c>
      <c r="L4" s="13">
        <f t="shared" si="0"/>
        <v>44870</v>
      </c>
      <c r="M4" s="13">
        <f t="shared" si="0"/>
        <v>44898</v>
      </c>
    </row>
    <row r="5" spans="1:14" ht="21" customHeight="1" x14ac:dyDescent="0.25">
      <c r="A5" s="8">
        <v>7</v>
      </c>
      <c r="B5" s="8" t="s">
        <v>8</v>
      </c>
      <c r="C5" s="9" t="s">
        <v>9</v>
      </c>
      <c r="D5" s="10" t="s">
        <v>15</v>
      </c>
      <c r="E5" s="11" t="s">
        <v>11</v>
      </c>
      <c r="F5" s="11" t="s">
        <v>185</v>
      </c>
      <c r="G5" s="11" t="s">
        <v>186</v>
      </c>
      <c r="H5" s="11" t="s">
        <v>16</v>
      </c>
      <c r="I5" s="11">
        <v>1906</v>
      </c>
      <c r="J5" s="11">
        <v>2</v>
      </c>
      <c r="K5" s="13">
        <v>44850</v>
      </c>
      <c r="L5" s="13">
        <f t="shared" si="0"/>
        <v>44878</v>
      </c>
      <c r="M5" s="13">
        <f t="shared" si="0"/>
        <v>44906</v>
      </c>
    </row>
    <row r="6" spans="1:14" ht="21" customHeight="1" x14ac:dyDescent="0.25">
      <c r="A6" s="8">
        <v>8</v>
      </c>
      <c r="B6" s="8" t="s">
        <v>8</v>
      </c>
      <c r="C6" s="9" t="s">
        <v>9</v>
      </c>
      <c r="D6" s="10" t="s">
        <v>17</v>
      </c>
      <c r="E6" s="11" t="s">
        <v>11</v>
      </c>
      <c r="F6" s="11" t="s">
        <v>187</v>
      </c>
      <c r="G6" s="11" t="s">
        <v>188</v>
      </c>
      <c r="H6" s="11" t="s">
        <v>18</v>
      </c>
      <c r="I6" s="11">
        <v>615</v>
      </c>
      <c r="J6" s="11">
        <v>1</v>
      </c>
      <c r="K6" s="13">
        <v>44843</v>
      </c>
      <c r="L6" s="13">
        <f t="shared" si="0"/>
        <v>44871</v>
      </c>
      <c r="M6" s="13">
        <f t="shared" si="0"/>
        <v>44899</v>
      </c>
    </row>
    <row r="7" spans="1:14" ht="21" customHeight="1" x14ac:dyDescent="0.25">
      <c r="A7" s="8">
        <v>9</v>
      </c>
      <c r="B7" s="8" t="s">
        <v>8</v>
      </c>
      <c r="C7" s="9" t="s">
        <v>9</v>
      </c>
      <c r="D7" s="10" t="s">
        <v>19</v>
      </c>
      <c r="E7" s="11" t="s">
        <v>11</v>
      </c>
      <c r="F7" s="11" t="s">
        <v>189</v>
      </c>
      <c r="G7" s="11" t="s">
        <v>190</v>
      </c>
      <c r="H7" s="11" t="s">
        <v>18</v>
      </c>
      <c r="I7" s="11">
        <v>1191</v>
      </c>
      <c r="J7" s="11">
        <v>1</v>
      </c>
      <c r="K7" s="13">
        <v>44849</v>
      </c>
      <c r="L7" s="13">
        <f t="shared" si="0"/>
        <v>44877</v>
      </c>
      <c r="M7" s="13">
        <f t="shared" si="0"/>
        <v>44905</v>
      </c>
    </row>
    <row r="8" spans="1:14" ht="21" customHeight="1" x14ac:dyDescent="0.25">
      <c r="A8" s="8">
        <v>11</v>
      </c>
      <c r="B8" s="8" t="s">
        <v>8</v>
      </c>
      <c r="C8" s="9" t="s">
        <v>9</v>
      </c>
      <c r="D8" s="10" t="s">
        <v>20</v>
      </c>
      <c r="E8" s="11" t="s">
        <v>11</v>
      </c>
      <c r="F8" s="11" t="s">
        <v>191</v>
      </c>
      <c r="G8" s="11" t="s">
        <v>192</v>
      </c>
      <c r="H8" s="11" t="s">
        <v>21</v>
      </c>
      <c r="I8" s="12">
        <v>424</v>
      </c>
      <c r="J8" s="11">
        <v>2</v>
      </c>
      <c r="K8" s="13">
        <v>44862</v>
      </c>
      <c r="L8" s="13">
        <f t="shared" si="0"/>
        <v>44890</v>
      </c>
      <c r="M8" s="13">
        <f t="shared" si="0"/>
        <v>44918</v>
      </c>
    </row>
    <row r="9" spans="1:14" ht="21" customHeight="1" x14ac:dyDescent="0.25">
      <c r="A9" s="8">
        <v>12</v>
      </c>
      <c r="B9" s="8" t="s">
        <v>8</v>
      </c>
      <c r="C9" s="9" t="s">
        <v>9</v>
      </c>
      <c r="D9" s="10" t="s">
        <v>22</v>
      </c>
      <c r="E9" s="11" t="s">
        <v>11</v>
      </c>
      <c r="F9" s="11" t="s">
        <v>193</v>
      </c>
      <c r="G9" s="11" t="s">
        <v>194</v>
      </c>
      <c r="H9" s="11" t="s">
        <v>23</v>
      </c>
      <c r="I9" s="12">
        <v>4632</v>
      </c>
      <c r="J9" s="11">
        <v>3</v>
      </c>
      <c r="K9" s="13">
        <v>44863</v>
      </c>
      <c r="L9" s="13">
        <f t="shared" si="0"/>
        <v>44891</v>
      </c>
      <c r="M9" s="13">
        <f t="shared" si="0"/>
        <v>44919</v>
      </c>
    </row>
    <row r="10" spans="1:14" s="30" customFormat="1" ht="21" customHeight="1" x14ac:dyDescent="0.25">
      <c r="A10" s="24">
        <v>16</v>
      </c>
      <c r="B10" s="24" t="s">
        <v>8</v>
      </c>
      <c r="C10" s="25" t="s">
        <v>9</v>
      </c>
      <c r="D10" s="33" t="s">
        <v>24</v>
      </c>
      <c r="E10" s="27" t="s">
        <v>11</v>
      </c>
      <c r="F10" s="27" t="s">
        <v>195</v>
      </c>
      <c r="G10" s="27" t="s">
        <v>196</v>
      </c>
      <c r="H10" s="27" t="s">
        <v>25</v>
      </c>
      <c r="I10" s="28"/>
      <c r="J10" s="27">
        <v>2</v>
      </c>
      <c r="K10" s="34">
        <v>44853</v>
      </c>
      <c r="L10" s="34">
        <f t="shared" si="0"/>
        <v>44881</v>
      </c>
      <c r="M10" s="34">
        <f t="shared" si="0"/>
        <v>44909</v>
      </c>
      <c r="N10" s="30" t="s">
        <v>197</v>
      </c>
    </row>
    <row r="11" spans="1:14" ht="21" customHeight="1" x14ac:dyDescent="0.25">
      <c r="A11" s="8">
        <v>17</v>
      </c>
      <c r="B11" s="8" t="s">
        <v>8</v>
      </c>
      <c r="C11" s="9" t="s">
        <v>9</v>
      </c>
      <c r="D11" s="10" t="s">
        <v>26</v>
      </c>
      <c r="E11" s="11" t="s">
        <v>11</v>
      </c>
      <c r="F11" s="11" t="s">
        <v>198</v>
      </c>
      <c r="G11" s="11" t="s">
        <v>199</v>
      </c>
      <c r="H11" s="11" t="s">
        <v>27</v>
      </c>
      <c r="I11" s="12">
        <v>671</v>
      </c>
      <c r="J11" s="11">
        <v>2</v>
      </c>
      <c r="K11" s="13">
        <v>44841</v>
      </c>
      <c r="L11" s="13">
        <f t="shared" si="0"/>
        <v>44869</v>
      </c>
      <c r="M11" s="13">
        <f t="shared" si="0"/>
        <v>44897</v>
      </c>
    </row>
    <row r="12" spans="1:14" ht="21" customHeight="1" x14ac:dyDescent="0.25">
      <c r="A12" s="8">
        <v>19</v>
      </c>
      <c r="B12" s="8" t="s">
        <v>8</v>
      </c>
      <c r="C12" s="9" t="s">
        <v>9</v>
      </c>
      <c r="D12" s="10" t="s">
        <v>28</v>
      </c>
      <c r="E12" s="11" t="s">
        <v>11</v>
      </c>
      <c r="F12" s="11" t="s">
        <v>200</v>
      </c>
      <c r="G12" s="11" t="s">
        <v>201</v>
      </c>
      <c r="H12" s="11" t="s">
        <v>29</v>
      </c>
      <c r="I12" s="12">
        <v>1134</v>
      </c>
      <c r="J12" s="11">
        <v>1</v>
      </c>
      <c r="K12" s="13">
        <v>44861</v>
      </c>
      <c r="L12" s="13">
        <f t="shared" si="0"/>
        <v>44889</v>
      </c>
      <c r="M12" s="13">
        <f t="shared" si="0"/>
        <v>44917</v>
      </c>
    </row>
    <row r="13" spans="1:14" ht="21" customHeight="1" x14ac:dyDescent="0.25">
      <c r="A13" s="8">
        <v>20</v>
      </c>
      <c r="B13" s="8" t="s">
        <v>8</v>
      </c>
      <c r="C13" s="9" t="s">
        <v>9</v>
      </c>
      <c r="D13" s="10" t="s">
        <v>30</v>
      </c>
      <c r="E13" s="11" t="s">
        <v>11</v>
      </c>
      <c r="F13" s="11" t="s">
        <v>202</v>
      </c>
      <c r="G13" s="11" t="s">
        <v>203</v>
      </c>
      <c r="H13" s="11" t="s">
        <v>31</v>
      </c>
      <c r="I13" s="12">
        <v>1487</v>
      </c>
      <c r="J13" s="11">
        <v>2</v>
      </c>
      <c r="K13" s="13">
        <v>44840</v>
      </c>
      <c r="L13" s="13">
        <f t="shared" si="0"/>
        <v>44868</v>
      </c>
      <c r="M13" s="13">
        <f t="shared" si="0"/>
        <v>44896</v>
      </c>
    </row>
    <row r="14" spans="1:14" ht="21" customHeight="1" x14ac:dyDescent="0.25">
      <c r="A14" s="8">
        <v>22</v>
      </c>
      <c r="B14" s="8" t="s">
        <v>8</v>
      </c>
      <c r="C14" s="9" t="s">
        <v>9</v>
      </c>
      <c r="D14" s="10" t="s">
        <v>32</v>
      </c>
      <c r="E14" s="11" t="s">
        <v>11</v>
      </c>
      <c r="F14" s="11" t="s">
        <v>204</v>
      </c>
      <c r="G14" s="11" t="s">
        <v>205</v>
      </c>
      <c r="H14" s="11" t="s">
        <v>33</v>
      </c>
      <c r="I14" s="12">
        <v>853</v>
      </c>
      <c r="J14" s="11">
        <v>2</v>
      </c>
      <c r="K14" s="13">
        <v>44865</v>
      </c>
      <c r="L14" s="13">
        <f t="shared" si="0"/>
        <v>44893</v>
      </c>
      <c r="M14" s="13">
        <f t="shared" si="0"/>
        <v>44921</v>
      </c>
    </row>
    <row r="15" spans="1:14" s="19" customFormat="1" ht="21" customHeight="1" x14ac:dyDescent="0.25">
      <c r="A15" s="14">
        <v>24</v>
      </c>
      <c r="B15" s="14" t="s">
        <v>8</v>
      </c>
      <c r="C15" s="15" t="s">
        <v>9</v>
      </c>
      <c r="D15" s="16" t="s">
        <v>34</v>
      </c>
      <c r="E15" s="17" t="s">
        <v>11</v>
      </c>
      <c r="F15" s="11" t="s">
        <v>206</v>
      </c>
      <c r="G15" s="11" t="s">
        <v>207</v>
      </c>
      <c r="H15" s="17" t="s">
        <v>35</v>
      </c>
      <c r="I15" s="12">
        <v>1075</v>
      </c>
      <c r="J15" s="11">
        <v>2</v>
      </c>
      <c r="K15" s="18">
        <v>44856</v>
      </c>
      <c r="L15" s="18">
        <f t="shared" si="0"/>
        <v>44884</v>
      </c>
      <c r="M15" s="13">
        <f t="shared" si="0"/>
        <v>44912</v>
      </c>
    </row>
    <row r="16" spans="1:14" ht="21" customHeight="1" x14ac:dyDescent="0.25">
      <c r="A16" s="8">
        <v>25</v>
      </c>
      <c r="B16" s="8" t="s">
        <v>8</v>
      </c>
      <c r="C16" s="9" t="s">
        <v>9</v>
      </c>
      <c r="D16" s="10" t="s">
        <v>36</v>
      </c>
      <c r="E16" s="11" t="s">
        <v>11</v>
      </c>
      <c r="F16" s="11" t="s">
        <v>208</v>
      </c>
      <c r="G16" s="11" t="s">
        <v>209</v>
      </c>
      <c r="H16" s="11" t="s">
        <v>37</v>
      </c>
      <c r="I16" s="12">
        <v>75</v>
      </c>
      <c r="J16" s="11">
        <v>1</v>
      </c>
      <c r="K16" s="35">
        <v>44839</v>
      </c>
      <c r="L16" s="13">
        <f t="shared" si="0"/>
        <v>44867</v>
      </c>
      <c r="M16" s="13">
        <f t="shared" si="0"/>
        <v>44895</v>
      </c>
    </row>
    <row r="17" spans="1:14" x14ac:dyDescent="0.25">
      <c r="A17" s="8">
        <v>26</v>
      </c>
      <c r="B17" s="8" t="s">
        <v>8</v>
      </c>
      <c r="C17" s="9" t="s">
        <v>9</v>
      </c>
      <c r="D17" s="10" t="s">
        <v>38</v>
      </c>
      <c r="E17" s="11" t="s">
        <v>11</v>
      </c>
      <c r="F17" s="11" t="s">
        <v>210</v>
      </c>
      <c r="G17" s="11" t="s">
        <v>211</v>
      </c>
      <c r="H17" s="11" t="s">
        <v>39</v>
      </c>
      <c r="I17" s="12">
        <v>37</v>
      </c>
      <c r="J17" s="11">
        <v>2</v>
      </c>
      <c r="K17" s="13">
        <v>44843</v>
      </c>
      <c r="L17" s="13">
        <f t="shared" si="0"/>
        <v>44871</v>
      </c>
      <c r="M17" s="13">
        <f t="shared" si="0"/>
        <v>44899</v>
      </c>
    </row>
    <row r="18" spans="1:14" x14ac:dyDescent="0.25">
      <c r="A18" s="8">
        <v>27</v>
      </c>
      <c r="B18" s="8" t="s">
        <v>8</v>
      </c>
      <c r="C18" s="9" t="s">
        <v>9</v>
      </c>
      <c r="D18" s="10" t="s">
        <v>40</v>
      </c>
      <c r="E18" s="11" t="s">
        <v>11</v>
      </c>
      <c r="F18" s="11" t="s">
        <v>212</v>
      </c>
      <c r="G18" s="11" t="s">
        <v>207</v>
      </c>
      <c r="H18" s="11" t="s">
        <v>41</v>
      </c>
      <c r="I18" s="12">
        <v>334</v>
      </c>
      <c r="J18" s="11">
        <v>2</v>
      </c>
      <c r="K18" s="13">
        <v>44853</v>
      </c>
      <c r="L18" s="13">
        <f t="shared" si="0"/>
        <v>44881</v>
      </c>
      <c r="M18" s="13">
        <f t="shared" si="0"/>
        <v>44909</v>
      </c>
    </row>
    <row r="19" spans="1:14" s="30" customFormat="1" x14ac:dyDescent="0.25">
      <c r="A19" s="24">
        <v>28</v>
      </c>
      <c r="B19" s="24" t="s">
        <v>8</v>
      </c>
      <c r="C19" s="25" t="s">
        <v>9</v>
      </c>
      <c r="D19" s="33" t="s">
        <v>42</v>
      </c>
      <c r="E19" s="27" t="s">
        <v>11</v>
      </c>
      <c r="F19" s="27" t="s">
        <v>213</v>
      </c>
      <c r="G19" s="27" t="s">
        <v>214</v>
      </c>
      <c r="H19" s="27" t="s">
        <v>41</v>
      </c>
      <c r="I19" s="28">
        <v>330</v>
      </c>
      <c r="J19" s="27">
        <v>2</v>
      </c>
      <c r="K19" s="34">
        <v>44853</v>
      </c>
      <c r="L19" s="34">
        <f t="shared" si="0"/>
        <v>44881</v>
      </c>
      <c r="M19" s="34">
        <f t="shared" si="0"/>
        <v>44909</v>
      </c>
      <c r="N19" s="30" t="s">
        <v>197</v>
      </c>
    </row>
    <row r="20" spans="1:14" x14ac:dyDescent="0.25">
      <c r="A20" s="8">
        <v>29</v>
      </c>
      <c r="B20" s="8" t="s">
        <v>8</v>
      </c>
      <c r="C20" s="9" t="s">
        <v>9</v>
      </c>
      <c r="D20" s="10" t="s">
        <v>43</v>
      </c>
      <c r="E20" s="11" t="s">
        <v>11</v>
      </c>
      <c r="F20" s="11" t="s">
        <v>215</v>
      </c>
      <c r="G20" s="11" t="s">
        <v>216</v>
      </c>
      <c r="H20" s="11" t="s">
        <v>44</v>
      </c>
      <c r="I20" s="12">
        <v>91</v>
      </c>
      <c r="J20" s="11">
        <v>1</v>
      </c>
      <c r="K20" s="13">
        <v>44854</v>
      </c>
      <c r="L20" s="13">
        <f t="shared" si="0"/>
        <v>44882</v>
      </c>
      <c r="M20" s="13">
        <f t="shared" si="0"/>
        <v>44910</v>
      </c>
    </row>
    <row r="21" spans="1:14" x14ac:dyDescent="0.25">
      <c r="A21" s="8">
        <v>30</v>
      </c>
      <c r="B21" s="8" t="s">
        <v>8</v>
      </c>
      <c r="C21" s="9" t="s">
        <v>9</v>
      </c>
      <c r="D21" s="10" t="s">
        <v>45</v>
      </c>
      <c r="E21" s="11" t="s">
        <v>11</v>
      </c>
      <c r="F21" s="11" t="s">
        <v>217</v>
      </c>
      <c r="G21" s="11" t="s">
        <v>207</v>
      </c>
      <c r="H21" s="11" t="s">
        <v>46</v>
      </c>
      <c r="I21" s="12">
        <v>758</v>
      </c>
      <c r="J21" s="11">
        <v>2</v>
      </c>
      <c r="K21" s="13">
        <v>44865</v>
      </c>
      <c r="L21" s="13">
        <f t="shared" si="0"/>
        <v>44893</v>
      </c>
      <c r="M21" s="13">
        <f t="shared" si="0"/>
        <v>44921</v>
      </c>
    </row>
    <row r="22" spans="1:14" x14ac:dyDescent="0.25">
      <c r="A22" s="8">
        <v>31</v>
      </c>
      <c r="B22" s="8" t="s">
        <v>8</v>
      </c>
      <c r="C22" s="9" t="s">
        <v>9</v>
      </c>
      <c r="D22" s="10" t="s">
        <v>47</v>
      </c>
      <c r="E22" s="11" t="s">
        <v>11</v>
      </c>
      <c r="F22" s="11" t="s">
        <v>218</v>
      </c>
      <c r="G22" s="11" t="s">
        <v>207</v>
      </c>
      <c r="H22" s="11" t="s">
        <v>46</v>
      </c>
      <c r="I22" s="12">
        <v>2879</v>
      </c>
      <c r="J22" s="11">
        <v>2</v>
      </c>
      <c r="K22" s="13">
        <v>44865</v>
      </c>
      <c r="L22" s="13">
        <f t="shared" si="0"/>
        <v>44893</v>
      </c>
      <c r="M22" s="13">
        <f t="shared" si="0"/>
        <v>44921</v>
      </c>
    </row>
    <row r="23" spans="1:14" x14ac:dyDescent="0.25">
      <c r="A23" s="8">
        <v>32</v>
      </c>
      <c r="B23" s="8" t="s">
        <v>8</v>
      </c>
      <c r="C23" s="9" t="s">
        <v>9</v>
      </c>
      <c r="D23" s="10" t="s">
        <v>48</v>
      </c>
      <c r="E23" s="11" t="s">
        <v>11</v>
      </c>
      <c r="F23" s="11" t="s">
        <v>219</v>
      </c>
      <c r="G23" s="11" t="s">
        <v>207</v>
      </c>
      <c r="H23" s="11" t="s">
        <v>49</v>
      </c>
      <c r="I23" s="12">
        <v>356</v>
      </c>
      <c r="J23" s="11">
        <v>2</v>
      </c>
      <c r="K23" s="13">
        <v>44841</v>
      </c>
      <c r="L23" s="13">
        <f t="shared" ref="L23:M42" si="1">K23+28</f>
        <v>44869</v>
      </c>
      <c r="M23" s="13">
        <f t="shared" si="1"/>
        <v>44897</v>
      </c>
    </row>
    <row r="24" spans="1:14" x14ac:dyDescent="0.25">
      <c r="A24" s="8">
        <v>33</v>
      </c>
      <c r="B24" s="8" t="s">
        <v>8</v>
      </c>
      <c r="C24" s="9" t="s">
        <v>9</v>
      </c>
      <c r="D24" s="10" t="s">
        <v>50</v>
      </c>
      <c r="E24" s="11" t="s">
        <v>11</v>
      </c>
      <c r="F24" s="11" t="s">
        <v>220</v>
      </c>
      <c r="G24" s="11" t="s">
        <v>207</v>
      </c>
      <c r="H24" s="11" t="s">
        <v>51</v>
      </c>
      <c r="I24" s="12">
        <v>780</v>
      </c>
      <c r="J24" s="11">
        <v>2</v>
      </c>
      <c r="K24" s="13">
        <v>44851</v>
      </c>
      <c r="L24" s="13">
        <f t="shared" si="1"/>
        <v>44879</v>
      </c>
      <c r="M24" s="13">
        <f t="shared" si="1"/>
        <v>44907</v>
      </c>
    </row>
    <row r="25" spans="1:14" x14ac:dyDescent="0.25">
      <c r="A25" s="8">
        <v>34</v>
      </c>
      <c r="B25" s="8" t="s">
        <v>8</v>
      </c>
      <c r="C25" s="9" t="s">
        <v>9</v>
      </c>
      <c r="D25" s="10" t="s">
        <v>52</v>
      </c>
      <c r="E25" s="11" t="s">
        <v>11</v>
      </c>
      <c r="F25" s="11" t="s">
        <v>221</v>
      </c>
      <c r="G25" s="11" t="s">
        <v>222</v>
      </c>
      <c r="H25" s="11" t="s">
        <v>53</v>
      </c>
      <c r="I25" s="12">
        <v>167</v>
      </c>
      <c r="J25" s="11">
        <v>2</v>
      </c>
      <c r="K25" s="13">
        <v>44858</v>
      </c>
      <c r="L25" s="13">
        <f t="shared" si="1"/>
        <v>44886</v>
      </c>
      <c r="M25" s="13">
        <f t="shared" si="1"/>
        <v>44914</v>
      </c>
    </row>
    <row r="26" spans="1:14" x14ac:dyDescent="0.25">
      <c r="A26" s="8">
        <v>35</v>
      </c>
      <c r="B26" s="8" t="s">
        <v>8</v>
      </c>
      <c r="C26" s="9" t="s">
        <v>9</v>
      </c>
      <c r="D26" s="10" t="s">
        <v>54</v>
      </c>
      <c r="E26" s="11" t="s">
        <v>11</v>
      </c>
      <c r="F26" s="11" t="s">
        <v>223</v>
      </c>
      <c r="G26" s="11" t="s">
        <v>216</v>
      </c>
      <c r="H26" s="11" t="s">
        <v>53</v>
      </c>
      <c r="I26" s="12">
        <v>319</v>
      </c>
      <c r="J26" s="11">
        <v>1</v>
      </c>
      <c r="K26" s="13">
        <v>44858</v>
      </c>
      <c r="L26" s="13">
        <f t="shared" si="1"/>
        <v>44886</v>
      </c>
      <c r="M26" s="13">
        <f t="shared" si="1"/>
        <v>44914</v>
      </c>
    </row>
    <row r="27" spans="1:14" x14ac:dyDescent="0.25">
      <c r="A27" s="8">
        <v>38</v>
      </c>
      <c r="B27" s="8" t="s">
        <v>8</v>
      </c>
      <c r="C27" s="9" t="s">
        <v>9</v>
      </c>
      <c r="D27" s="10" t="s">
        <v>55</v>
      </c>
      <c r="E27" s="11" t="s">
        <v>11</v>
      </c>
      <c r="F27" s="11" t="s">
        <v>224</v>
      </c>
      <c r="G27" s="11" t="s">
        <v>225</v>
      </c>
      <c r="H27" s="11" t="s">
        <v>56</v>
      </c>
      <c r="I27" s="12">
        <v>387</v>
      </c>
      <c r="J27" s="11">
        <v>2</v>
      </c>
      <c r="K27" s="13">
        <v>44859</v>
      </c>
      <c r="L27" s="13">
        <f t="shared" si="1"/>
        <v>44887</v>
      </c>
      <c r="M27" s="13">
        <f t="shared" si="1"/>
        <v>44915</v>
      </c>
    </row>
    <row r="28" spans="1:14" x14ac:dyDescent="0.25">
      <c r="A28" s="8">
        <v>39</v>
      </c>
      <c r="B28" s="8" t="s">
        <v>8</v>
      </c>
      <c r="C28" s="9" t="s">
        <v>9</v>
      </c>
      <c r="D28" s="10" t="s">
        <v>57</v>
      </c>
      <c r="E28" s="11" t="s">
        <v>11</v>
      </c>
      <c r="F28" s="11" t="s">
        <v>226</v>
      </c>
      <c r="G28" s="11" t="s">
        <v>227</v>
      </c>
      <c r="H28" s="11" t="s">
        <v>56</v>
      </c>
      <c r="I28" s="12">
        <v>303</v>
      </c>
      <c r="J28" s="11">
        <v>2</v>
      </c>
      <c r="K28" s="13">
        <v>44859</v>
      </c>
      <c r="L28" s="13">
        <f t="shared" si="1"/>
        <v>44887</v>
      </c>
      <c r="M28" s="13">
        <f t="shared" si="1"/>
        <v>44915</v>
      </c>
    </row>
    <row r="29" spans="1:14" x14ac:dyDescent="0.25">
      <c r="A29" s="8">
        <v>40</v>
      </c>
      <c r="B29" s="8" t="s">
        <v>8</v>
      </c>
      <c r="C29" s="9" t="s">
        <v>9</v>
      </c>
      <c r="D29" s="10" t="s">
        <v>58</v>
      </c>
      <c r="E29" s="11" t="s">
        <v>11</v>
      </c>
      <c r="F29" s="11" t="s">
        <v>228</v>
      </c>
      <c r="G29" s="11" t="s">
        <v>229</v>
      </c>
      <c r="H29" s="11" t="s">
        <v>56</v>
      </c>
      <c r="I29" s="12">
        <v>892</v>
      </c>
      <c r="J29" s="11">
        <v>2</v>
      </c>
      <c r="K29" s="13">
        <v>44859</v>
      </c>
      <c r="L29" s="13">
        <f t="shared" si="1"/>
        <v>44887</v>
      </c>
      <c r="M29" s="13">
        <f t="shared" si="1"/>
        <v>44915</v>
      </c>
    </row>
    <row r="30" spans="1:14" x14ac:dyDescent="0.25">
      <c r="A30" s="8">
        <v>42</v>
      </c>
      <c r="B30" s="8" t="s">
        <v>8</v>
      </c>
      <c r="C30" s="9" t="s">
        <v>9</v>
      </c>
      <c r="D30" s="10" t="s">
        <v>59</v>
      </c>
      <c r="E30" s="11" t="s">
        <v>11</v>
      </c>
      <c r="F30" s="11" t="s">
        <v>230</v>
      </c>
      <c r="G30" s="11" t="s">
        <v>222</v>
      </c>
      <c r="H30" s="11" t="s">
        <v>60</v>
      </c>
      <c r="I30" s="12">
        <v>170</v>
      </c>
      <c r="J30" s="11">
        <v>1</v>
      </c>
      <c r="K30" s="13">
        <v>44840</v>
      </c>
      <c r="L30" s="13">
        <f t="shared" si="1"/>
        <v>44868</v>
      </c>
      <c r="M30" s="13">
        <f t="shared" si="1"/>
        <v>44896</v>
      </c>
    </row>
    <row r="31" spans="1:14" s="19" customFormat="1" x14ac:dyDescent="0.25">
      <c r="A31" s="14">
        <v>43</v>
      </c>
      <c r="B31" s="14" t="s">
        <v>8</v>
      </c>
      <c r="C31" s="15" t="s">
        <v>9</v>
      </c>
      <c r="D31" s="16" t="s">
        <v>61</v>
      </c>
      <c r="E31" s="17" t="s">
        <v>11</v>
      </c>
      <c r="F31" s="11" t="s">
        <v>231</v>
      </c>
      <c r="G31" s="11" t="s">
        <v>232</v>
      </c>
      <c r="H31" s="17" t="s">
        <v>62</v>
      </c>
      <c r="I31" s="12">
        <v>86</v>
      </c>
      <c r="J31" s="11">
        <v>1</v>
      </c>
      <c r="K31" s="18">
        <v>44852</v>
      </c>
      <c r="L31" s="18">
        <f t="shared" si="1"/>
        <v>44880</v>
      </c>
      <c r="M31" s="13">
        <f t="shared" si="1"/>
        <v>44908</v>
      </c>
    </row>
    <row r="32" spans="1:14" x14ac:dyDescent="0.25">
      <c r="A32" s="8">
        <v>46</v>
      </c>
      <c r="B32" s="8" t="s">
        <v>8</v>
      </c>
      <c r="C32" s="9" t="s">
        <v>9</v>
      </c>
      <c r="D32" s="10" t="s">
        <v>63</v>
      </c>
      <c r="E32" s="11" t="s">
        <v>11</v>
      </c>
      <c r="F32" s="11" t="s">
        <v>233</v>
      </c>
      <c r="G32" s="11" t="s">
        <v>207</v>
      </c>
      <c r="H32" s="11" t="s">
        <v>64</v>
      </c>
      <c r="I32" s="12">
        <v>202</v>
      </c>
      <c r="J32" s="11">
        <v>2</v>
      </c>
      <c r="K32" s="13">
        <v>44861</v>
      </c>
      <c r="L32" s="13">
        <f t="shared" si="1"/>
        <v>44889</v>
      </c>
      <c r="M32" s="13">
        <f t="shared" si="1"/>
        <v>44917</v>
      </c>
    </row>
    <row r="33" spans="1:14" x14ac:dyDescent="0.25">
      <c r="A33" s="8">
        <v>47</v>
      </c>
      <c r="B33" s="8" t="s">
        <v>8</v>
      </c>
      <c r="C33" s="9" t="s">
        <v>9</v>
      </c>
      <c r="D33" s="10" t="s">
        <v>65</v>
      </c>
      <c r="E33" s="11" t="s">
        <v>11</v>
      </c>
      <c r="F33" s="11" t="s">
        <v>234</v>
      </c>
      <c r="G33" s="11" t="s">
        <v>207</v>
      </c>
      <c r="H33" s="11" t="s">
        <v>66</v>
      </c>
      <c r="I33" s="12">
        <v>349</v>
      </c>
      <c r="J33" s="11">
        <v>2</v>
      </c>
      <c r="K33" s="13">
        <v>44839</v>
      </c>
      <c r="L33" s="13">
        <f t="shared" si="1"/>
        <v>44867</v>
      </c>
      <c r="M33" s="13">
        <f t="shared" si="1"/>
        <v>44895</v>
      </c>
    </row>
    <row r="34" spans="1:14" x14ac:dyDescent="0.25">
      <c r="A34" s="8">
        <v>48</v>
      </c>
      <c r="B34" s="8" t="s">
        <v>8</v>
      </c>
      <c r="C34" s="9" t="s">
        <v>9</v>
      </c>
      <c r="D34" s="20" t="s">
        <v>67</v>
      </c>
      <c r="E34" s="11" t="s">
        <v>11</v>
      </c>
      <c r="F34" s="11" t="s">
        <v>235</v>
      </c>
      <c r="G34" s="11" t="s">
        <v>236</v>
      </c>
      <c r="H34" s="21" t="s">
        <v>68</v>
      </c>
      <c r="I34" s="12">
        <v>1441</v>
      </c>
      <c r="J34" s="21">
        <v>1</v>
      </c>
      <c r="K34" s="13">
        <v>44846</v>
      </c>
      <c r="L34" s="13">
        <f t="shared" si="1"/>
        <v>44874</v>
      </c>
      <c r="M34" s="13">
        <f t="shared" si="1"/>
        <v>44902</v>
      </c>
    </row>
    <row r="35" spans="1:14" x14ac:dyDescent="0.25">
      <c r="A35" s="8">
        <v>49</v>
      </c>
      <c r="B35" s="8" t="s">
        <v>8</v>
      </c>
      <c r="C35" s="9" t="s">
        <v>9</v>
      </c>
      <c r="D35" s="20" t="s">
        <v>69</v>
      </c>
      <c r="E35" s="11" t="s">
        <v>11</v>
      </c>
      <c r="F35" s="11" t="s">
        <v>237</v>
      </c>
      <c r="G35" s="11" t="s">
        <v>238</v>
      </c>
      <c r="H35" s="21" t="s">
        <v>68</v>
      </c>
      <c r="I35" s="12">
        <v>409</v>
      </c>
      <c r="J35" s="21">
        <v>1</v>
      </c>
      <c r="K35" s="13">
        <v>44846</v>
      </c>
      <c r="L35" s="13">
        <f t="shared" si="1"/>
        <v>44874</v>
      </c>
      <c r="M35" s="13">
        <f t="shared" si="1"/>
        <v>44902</v>
      </c>
    </row>
    <row r="36" spans="1:14" x14ac:dyDescent="0.25">
      <c r="A36" s="8">
        <v>50</v>
      </c>
      <c r="B36" s="8" t="s">
        <v>8</v>
      </c>
      <c r="C36" s="9" t="s">
        <v>9</v>
      </c>
      <c r="D36" s="20" t="s">
        <v>70</v>
      </c>
      <c r="E36" s="11" t="s">
        <v>11</v>
      </c>
      <c r="F36" s="11" t="s">
        <v>239</v>
      </c>
      <c r="G36" s="11" t="s">
        <v>240</v>
      </c>
      <c r="H36" s="21" t="s">
        <v>68</v>
      </c>
      <c r="I36" s="12">
        <v>98</v>
      </c>
      <c r="J36" s="21">
        <v>1</v>
      </c>
      <c r="K36" s="13">
        <v>44846</v>
      </c>
      <c r="L36" s="13">
        <f t="shared" si="1"/>
        <v>44874</v>
      </c>
      <c r="M36" s="13">
        <f t="shared" si="1"/>
        <v>44902</v>
      </c>
    </row>
    <row r="37" spans="1:14" x14ac:dyDescent="0.25">
      <c r="A37" s="8">
        <v>51</v>
      </c>
      <c r="B37" s="8" t="s">
        <v>8</v>
      </c>
      <c r="C37" s="9" t="s">
        <v>9</v>
      </c>
      <c r="D37" s="20" t="s">
        <v>71</v>
      </c>
      <c r="E37" s="11" t="s">
        <v>11</v>
      </c>
      <c r="F37" s="11" t="s">
        <v>241</v>
      </c>
      <c r="G37" s="11" t="s">
        <v>242</v>
      </c>
      <c r="H37" s="21" t="s">
        <v>68</v>
      </c>
      <c r="I37" s="12">
        <v>230</v>
      </c>
      <c r="J37" s="21">
        <v>2</v>
      </c>
      <c r="K37" s="13">
        <v>44846</v>
      </c>
      <c r="L37" s="13">
        <f t="shared" si="1"/>
        <v>44874</v>
      </c>
      <c r="M37" s="13">
        <f t="shared" si="1"/>
        <v>44902</v>
      </c>
    </row>
    <row r="38" spans="1:14" x14ac:dyDescent="0.25">
      <c r="A38" s="8">
        <v>54</v>
      </c>
      <c r="B38" s="8" t="s">
        <v>8</v>
      </c>
      <c r="C38" s="9" t="s">
        <v>9</v>
      </c>
      <c r="D38" s="22" t="s">
        <v>72</v>
      </c>
      <c r="E38" s="11" t="s">
        <v>11</v>
      </c>
      <c r="F38" s="11" t="s">
        <v>243</v>
      </c>
      <c r="G38" s="11" t="s">
        <v>244</v>
      </c>
      <c r="H38" s="23" t="s">
        <v>73</v>
      </c>
      <c r="I38" s="12">
        <v>465</v>
      </c>
      <c r="J38" s="23">
        <v>2</v>
      </c>
      <c r="K38" s="13">
        <v>44847</v>
      </c>
      <c r="L38" s="13">
        <f t="shared" si="1"/>
        <v>44875</v>
      </c>
      <c r="M38" s="13">
        <f t="shared" si="1"/>
        <v>44903</v>
      </c>
    </row>
    <row r="39" spans="1:14" s="30" customFormat="1" x14ac:dyDescent="0.25">
      <c r="A39" s="24">
        <v>56</v>
      </c>
      <c r="B39" s="24" t="s">
        <v>8</v>
      </c>
      <c r="C39" s="25" t="s">
        <v>9</v>
      </c>
      <c r="D39" s="26" t="s">
        <v>74</v>
      </c>
      <c r="E39" s="27" t="s">
        <v>11</v>
      </c>
      <c r="F39" s="27" t="s">
        <v>245</v>
      </c>
      <c r="G39" s="27" t="s">
        <v>246</v>
      </c>
      <c r="H39" s="29" t="s">
        <v>75</v>
      </c>
      <c r="I39" s="28" t="s">
        <v>76</v>
      </c>
      <c r="J39" s="29">
        <v>2</v>
      </c>
      <c r="K39" s="13">
        <v>44853</v>
      </c>
      <c r="L39" s="13">
        <f t="shared" si="1"/>
        <v>44881</v>
      </c>
      <c r="M39" s="13">
        <f t="shared" si="1"/>
        <v>44909</v>
      </c>
      <c r="N39" s="30" t="s">
        <v>247</v>
      </c>
    </row>
    <row r="40" spans="1:14" x14ac:dyDescent="0.25">
      <c r="A40" s="8">
        <v>57</v>
      </c>
      <c r="B40" s="8" t="s">
        <v>8</v>
      </c>
      <c r="C40" s="9" t="s">
        <v>9</v>
      </c>
      <c r="D40" s="20" t="s">
        <v>77</v>
      </c>
      <c r="E40" s="11" t="s">
        <v>11</v>
      </c>
      <c r="F40" s="11" t="s">
        <v>248</v>
      </c>
      <c r="G40" s="11" t="s">
        <v>249</v>
      </c>
      <c r="H40" s="21" t="s">
        <v>78</v>
      </c>
      <c r="I40" s="12">
        <v>1274</v>
      </c>
      <c r="J40" s="21">
        <v>1</v>
      </c>
      <c r="K40" s="13">
        <v>44861</v>
      </c>
      <c r="L40" s="13">
        <f t="shared" si="1"/>
        <v>44889</v>
      </c>
      <c r="M40" s="13">
        <f t="shared" si="1"/>
        <v>44917</v>
      </c>
    </row>
    <row r="41" spans="1:14" x14ac:dyDescent="0.25">
      <c r="A41" s="8">
        <v>58</v>
      </c>
      <c r="B41" s="8" t="s">
        <v>8</v>
      </c>
      <c r="C41" s="9" t="s">
        <v>9</v>
      </c>
      <c r="D41" s="20" t="s">
        <v>79</v>
      </c>
      <c r="E41" s="11" t="s">
        <v>11</v>
      </c>
      <c r="F41" s="11" t="s">
        <v>250</v>
      </c>
      <c r="G41" s="11" t="s">
        <v>251</v>
      </c>
      <c r="H41" s="21" t="s">
        <v>78</v>
      </c>
      <c r="I41" s="12">
        <v>63</v>
      </c>
      <c r="J41" s="21">
        <v>1</v>
      </c>
      <c r="K41" s="13">
        <v>44862</v>
      </c>
      <c r="L41" s="13">
        <f t="shared" si="1"/>
        <v>44890</v>
      </c>
      <c r="M41" s="13">
        <f t="shared" si="1"/>
        <v>44918</v>
      </c>
    </row>
    <row r="42" spans="1:14" x14ac:dyDescent="0.25">
      <c r="A42" s="8">
        <v>59</v>
      </c>
      <c r="B42" s="8" t="s">
        <v>8</v>
      </c>
      <c r="C42" s="9" t="s">
        <v>9</v>
      </c>
      <c r="D42" s="22" t="s">
        <v>80</v>
      </c>
      <c r="E42" s="11" t="s">
        <v>11</v>
      </c>
      <c r="F42" s="11" t="s">
        <v>252</v>
      </c>
      <c r="G42" s="11" t="s">
        <v>253</v>
      </c>
      <c r="H42" s="23" t="s">
        <v>78</v>
      </c>
      <c r="I42" s="12">
        <v>244</v>
      </c>
      <c r="J42" s="23">
        <v>2</v>
      </c>
      <c r="K42" s="13">
        <v>44863</v>
      </c>
      <c r="L42" s="13">
        <f t="shared" si="1"/>
        <v>44891</v>
      </c>
      <c r="M42" s="13">
        <f t="shared" si="1"/>
        <v>44919</v>
      </c>
    </row>
    <row r="43" spans="1:14" x14ac:dyDescent="0.25">
      <c r="A43" s="8">
        <v>60</v>
      </c>
      <c r="B43" s="8" t="s">
        <v>8</v>
      </c>
      <c r="C43" s="9" t="s">
        <v>9</v>
      </c>
      <c r="D43" s="20" t="s">
        <v>81</v>
      </c>
      <c r="E43" s="11" t="s">
        <v>11</v>
      </c>
      <c r="F43" s="11" t="s">
        <v>254</v>
      </c>
      <c r="G43" s="11" t="s">
        <v>255</v>
      </c>
      <c r="H43" s="21" t="s">
        <v>82</v>
      </c>
      <c r="I43" s="12">
        <v>155</v>
      </c>
      <c r="J43" s="21">
        <v>2</v>
      </c>
      <c r="K43" s="13">
        <v>44843</v>
      </c>
      <c r="L43" s="13">
        <f t="shared" ref="L43:M62" si="2">K43+28</f>
        <v>44871</v>
      </c>
      <c r="M43" s="13">
        <f t="shared" si="2"/>
        <v>44899</v>
      </c>
    </row>
    <row r="44" spans="1:14" x14ac:dyDescent="0.25">
      <c r="A44" s="8">
        <v>61</v>
      </c>
      <c r="B44" s="8" t="s">
        <v>8</v>
      </c>
      <c r="C44" s="9" t="s">
        <v>9</v>
      </c>
      <c r="D44" s="22" t="s">
        <v>83</v>
      </c>
      <c r="E44" s="11" t="s">
        <v>11</v>
      </c>
      <c r="F44" s="11" t="s">
        <v>256</v>
      </c>
      <c r="G44" s="11" t="s">
        <v>257</v>
      </c>
      <c r="H44" s="23" t="s">
        <v>84</v>
      </c>
      <c r="I44" s="12">
        <v>118</v>
      </c>
      <c r="J44" s="23">
        <v>2</v>
      </c>
      <c r="K44" s="13">
        <v>44838</v>
      </c>
      <c r="L44" s="13">
        <f t="shared" si="2"/>
        <v>44866</v>
      </c>
      <c r="M44" s="13">
        <f t="shared" si="2"/>
        <v>44894</v>
      </c>
    </row>
    <row r="45" spans="1:14" x14ac:dyDescent="0.25">
      <c r="A45" s="8">
        <v>62</v>
      </c>
      <c r="B45" s="8" t="s">
        <v>8</v>
      </c>
      <c r="C45" s="9" t="s">
        <v>9</v>
      </c>
      <c r="D45" s="22" t="s">
        <v>85</v>
      </c>
      <c r="E45" s="11" t="s">
        <v>11</v>
      </c>
      <c r="F45" s="11" t="s">
        <v>258</v>
      </c>
      <c r="G45" s="11" t="s">
        <v>259</v>
      </c>
      <c r="H45" s="23" t="s">
        <v>84</v>
      </c>
      <c r="I45" s="12" t="s">
        <v>86</v>
      </c>
      <c r="J45" s="23">
        <v>1</v>
      </c>
      <c r="K45" s="13">
        <v>44865</v>
      </c>
      <c r="L45" s="13">
        <f t="shared" si="2"/>
        <v>44893</v>
      </c>
      <c r="M45" s="13">
        <f t="shared" si="2"/>
        <v>44921</v>
      </c>
    </row>
    <row r="46" spans="1:14" x14ac:dyDescent="0.25">
      <c r="A46" s="8">
        <v>63</v>
      </c>
      <c r="B46" s="8" t="s">
        <v>8</v>
      </c>
      <c r="C46" s="9" t="s">
        <v>9</v>
      </c>
      <c r="D46" s="22" t="s">
        <v>87</v>
      </c>
      <c r="E46" s="11" t="s">
        <v>11</v>
      </c>
      <c r="F46" s="11" t="s">
        <v>260</v>
      </c>
      <c r="G46" s="11" t="s">
        <v>261</v>
      </c>
      <c r="H46" s="23" t="s">
        <v>84</v>
      </c>
      <c r="I46" s="12">
        <v>25</v>
      </c>
      <c r="J46" s="23">
        <v>2</v>
      </c>
      <c r="K46" s="13">
        <v>44838</v>
      </c>
      <c r="L46" s="13">
        <f t="shared" si="2"/>
        <v>44866</v>
      </c>
      <c r="M46" s="13">
        <f t="shared" si="2"/>
        <v>44894</v>
      </c>
    </row>
    <row r="47" spans="1:14" x14ac:dyDescent="0.25">
      <c r="A47" s="8">
        <v>64</v>
      </c>
      <c r="B47" s="8" t="s">
        <v>8</v>
      </c>
      <c r="C47" s="9" t="s">
        <v>9</v>
      </c>
      <c r="D47" s="22" t="s">
        <v>88</v>
      </c>
      <c r="E47" s="11" t="s">
        <v>11</v>
      </c>
      <c r="F47" s="11" t="s">
        <v>262</v>
      </c>
      <c r="G47" s="11" t="s">
        <v>263</v>
      </c>
      <c r="H47" s="23" t="s">
        <v>84</v>
      </c>
      <c r="I47" s="12">
        <v>532</v>
      </c>
      <c r="J47" s="23">
        <v>2</v>
      </c>
      <c r="K47" s="13">
        <v>44838</v>
      </c>
      <c r="L47" s="13">
        <f t="shared" si="2"/>
        <v>44866</v>
      </c>
      <c r="M47" s="13">
        <f t="shared" si="2"/>
        <v>44894</v>
      </c>
    </row>
    <row r="48" spans="1:14" x14ac:dyDescent="0.25">
      <c r="A48" s="8">
        <v>65</v>
      </c>
      <c r="B48" s="8" t="s">
        <v>8</v>
      </c>
      <c r="C48" s="9" t="s">
        <v>9</v>
      </c>
      <c r="D48" s="22" t="s">
        <v>89</v>
      </c>
      <c r="E48" s="11" t="s">
        <v>11</v>
      </c>
      <c r="F48" s="11" t="s">
        <v>264</v>
      </c>
      <c r="G48" s="11" t="s">
        <v>265</v>
      </c>
      <c r="H48" s="23" t="s">
        <v>84</v>
      </c>
      <c r="I48" s="12">
        <v>286</v>
      </c>
      <c r="J48" s="23">
        <v>2</v>
      </c>
      <c r="K48" s="13">
        <v>44838</v>
      </c>
      <c r="L48" s="13">
        <f t="shared" si="2"/>
        <v>44866</v>
      </c>
      <c r="M48" s="13">
        <f t="shared" si="2"/>
        <v>44894</v>
      </c>
    </row>
    <row r="49" spans="1:14" x14ac:dyDescent="0.25">
      <c r="A49" s="8">
        <v>66</v>
      </c>
      <c r="B49" s="8" t="s">
        <v>8</v>
      </c>
      <c r="C49" s="9" t="s">
        <v>9</v>
      </c>
      <c r="D49" s="22" t="s">
        <v>90</v>
      </c>
      <c r="E49" s="11" t="s">
        <v>11</v>
      </c>
      <c r="F49" s="11" t="s">
        <v>266</v>
      </c>
      <c r="G49" s="11" t="s">
        <v>267</v>
      </c>
      <c r="H49" s="23" t="s">
        <v>84</v>
      </c>
      <c r="I49" s="12">
        <v>392</v>
      </c>
      <c r="J49" s="23">
        <v>1</v>
      </c>
      <c r="K49" s="13">
        <v>44838</v>
      </c>
      <c r="L49" s="13">
        <f t="shared" si="2"/>
        <v>44866</v>
      </c>
      <c r="M49" s="13">
        <f t="shared" si="2"/>
        <v>44894</v>
      </c>
    </row>
    <row r="50" spans="1:14" x14ac:dyDescent="0.25">
      <c r="A50" s="8">
        <v>67</v>
      </c>
      <c r="B50" s="8" t="s">
        <v>8</v>
      </c>
      <c r="C50" s="9" t="s">
        <v>9</v>
      </c>
      <c r="D50" s="22" t="s">
        <v>91</v>
      </c>
      <c r="E50" s="11" t="s">
        <v>11</v>
      </c>
      <c r="F50" s="11" t="s">
        <v>268</v>
      </c>
      <c r="G50" s="11" t="s">
        <v>269</v>
      </c>
      <c r="H50" s="23" t="s">
        <v>92</v>
      </c>
      <c r="I50" s="12">
        <v>99</v>
      </c>
      <c r="J50" s="23">
        <v>2</v>
      </c>
      <c r="K50" s="13">
        <v>44847</v>
      </c>
      <c r="L50" s="13">
        <f t="shared" si="2"/>
        <v>44875</v>
      </c>
      <c r="M50" s="13">
        <f t="shared" si="2"/>
        <v>44903</v>
      </c>
    </row>
    <row r="51" spans="1:14" x14ac:dyDescent="0.25">
      <c r="A51" s="8">
        <v>68</v>
      </c>
      <c r="B51" s="8" t="s">
        <v>8</v>
      </c>
      <c r="C51" s="9" t="s">
        <v>9</v>
      </c>
      <c r="D51" s="22" t="s">
        <v>93</v>
      </c>
      <c r="E51" s="11" t="s">
        <v>11</v>
      </c>
      <c r="F51" s="11" t="s">
        <v>270</v>
      </c>
      <c r="G51" s="11" t="s">
        <v>271</v>
      </c>
      <c r="H51" s="23" t="s">
        <v>92</v>
      </c>
      <c r="I51" s="12">
        <v>834</v>
      </c>
      <c r="J51" s="23">
        <v>2</v>
      </c>
      <c r="K51" s="13">
        <v>44847</v>
      </c>
      <c r="L51" s="13">
        <f t="shared" si="2"/>
        <v>44875</v>
      </c>
      <c r="M51" s="13">
        <f t="shared" si="2"/>
        <v>44903</v>
      </c>
    </row>
    <row r="52" spans="1:14" x14ac:dyDescent="0.25">
      <c r="A52" s="8">
        <v>69</v>
      </c>
      <c r="B52" s="8" t="s">
        <v>8</v>
      </c>
      <c r="C52" s="9" t="s">
        <v>9</v>
      </c>
      <c r="D52" s="22" t="s">
        <v>94</v>
      </c>
      <c r="E52" s="11" t="s">
        <v>11</v>
      </c>
      <c r="F52" s="11" t="s">
        <v>272</v>
      </c>
      <c r="G52" s="11" t="s">
        <v>273</v>
      </c>
      <c r="H52" s="23" t="s">
        <v>95</v>
      </c>
      <c r="I52" s="12">
        <v>287</v>
      </c>
      <c r="J52" s="23">
        <v>2</v>
      </c>
      <c r="K52" s="13">
        <v>44854</v>
      </c>
      <c r="L52" s="13">
        <f t="shared" si="2"/>
        <v>44882</v>
      </c>
      <c r="M52" s="13">
        <f t="shared" si="2"/>
        <v>44910</v>
      </c>
    </row>
    <row r="53" spans="1:14" x14ac:dyDescent="0.25">
      <c r="A53" s="8">
        <v>70</v>
      </c>
      <c r="B53" s="8" t="s">
        <v>8</v>
      </c>
      <c r="C53" s="9" t="s">
        <v>9</v>
      </c>
      <c r="D53" s="22" t="s">
        <v>96</v>
      </c>
      <c r="E53" s="11" t="s">
        <v>11</v>
      </c>
      <c r="F53" s="11" t="s">
        <v>274</v>
      </c>
      <c r="G53" s="11" t="s">
        <v>275</v>
      </c>
      <c r="H53" s="23" t="s">
        <v>97</v>
      </c>
      <c r="I53" s="12">
        <v>147</v>
      </c>
      <c r="J53" s="23">
        <v>2</v>
      </c>
      <c r="K53" s="13">
        <v>44862</v>
      </c>
      <c r="L53" s="13">
        <f t="shared" si="2"/>
        <v>44890</v>
      </c>
      <c r="M53" s="13">
        <f t="shared" si="2"/>
        <v>44918</v>
      </c>
    </row>
    <row r="54" spans="1:14" x14ac:dyDescent="0.25">
      <c r="A54" s="8">
        <v>71</v>
      </c>
      <c r="B54" s="8" t="s">
        <v>8</v>
      </c>
      <c r="C54" s="9" t="s">
        <v>9</v>
      </c>
      <c r="D54" s="22" t="s">
        <v>98</v>
      </c>
      <c r="E54" s="11" t="s">
        <v>11</v>
      </c>
      <c r="F54" s="11" t="s">
        <v>276</v>
      </c>
      <c r="G54" s="11" t="s">
        <v>277</v>
      </c>
      <c r="H54" s="23" t="s">
        <v>97</v>
      </c>
      <c r="I54" s="12">
        <v>80</v>
      </c>
      <c r="J54" s="23">
        <v>2</v>
      </c>
      <c r="K54" s="13">
        <v>44835</v>
      </c>
      <c r="L54" s="13">
        <f t="shared" si="2"/>
        <v>44863</v>
      </c>
      <c r="M54" s="13">
        <f t="shared" si="2"/>
        <v>44891</v>
      </c>
    </row>
    <row r="55" spans="1:14" x14ac:dyDescent="0.25">
      <c r="A55" s="8">
        <v>72</v>
      </c>
      <c r="B55" s="8" t="s">
        <v>8</v>
      </c>
      <c r="C55" s="9" t="s">
        <v>9</v>
      </c>
      <c r="D55" s="22" t="s">
        <v>99</v>
      </c>
      <c r="E55" s="11" t="s">
        <v>11</v>
      </c>
      <c r="F55" s="11" t="s">
        <v>278</v>
      </c>
      <c r="G55" s="11" t="s">
        <v>279</v>
      </c>
      <c r="H55" s="23" t="s">
        <v>97</v>
      </c>
      <c r="I55" s="12">
        <v>2266</v>
      </c>
      <c r="J55" s="23">
        <v>2</v>
      </c>
      <c r="K55" s="13">
        <v>44835</v>
      </c>
      <c r="L55" s="13">
        <f t="shared" si="2"/>
        <v>44863</v>
      </c>
      <c r="M55" s="13">
        <f t="shared" si="2"/>
        <v>44891</v>
      </c>
    </row>
    <row r="56" spans="1:14" x14ac:dyDescent="0.25">
      <c r="A56" s="8">
        <v>73</v>
      </c>
      <c r="B56" s="8" t="s">
        <v>8</v>
      </c>
      <c r="C56" s="9" t="s">
        <v>9</v>
      </c>
      <c r="D56" s="22" t="s">
        <v>100</v>
      </c>
      <c r="E56" s="11" t="s">
        <v>11</v>
      </c>
      <c r="F56" s="11" t="s">
        <v>280</v>
      </c>
      <c r="G56" s="11" t="s">
        <v>281</v>
      </c>
      <c r="H56" s="23" t="s">
        <v>101</v>
      </c>
      <c r="I56" s="12">
        <v>107</v>
      </c>
      <c r="J56" s="23">
        <v>2</v>
      </c>
      <c r="K56" s="13">
        <v>44843</v>
      </c>
      <c r="L56" s="13">
        <f t="shared" si="2"/>
        <v>44871</v>
      </c>
      <c r="M56" s="13">
        <f t="shared" si="2"/>
        <v>44899</v>
      </c>
    </row>
    <row r="57" spans="1:14" x14ac:dyDescent="0.25">
      <c r="A57" s="8">
        <v>74</v>
      </c>
      <c r="B57" s="8" t="s">
        <v>8</v>
      </c>
      <c r="C57" s="9" t="s">
        <v>9</v>
      </c>
      <c r="D57" s="22" t="s">
        <v>102</v>
      </c>
      <c r="E57" s="11" t="s">
        <v>11</v>
      </c>
      <c r="F57" s="11" t="s">
        <v>282</v>
      </c>
      <c r="G57" s="11" t="s">
        <v>283</v>
      </c>
      <c r="H57" s="23" t="s">
        <v>103</v>
      </c>
      <c r="I57" s="12">
        <v>4165</v>
      </c>
      <c r="J57" s="23">
        <v>5</v>
      </c>
      <c r="K57" s="13">
        <v>44845</v>
      </c>
      <c r="L57" s="13">
        <f t="shared" si="2"/>
        <v>44873</v>
      </c>
      <c r="M57" s="13">
        <f t="shared" si="2"/>
        <v>44901</v>
      </c>
    </row>
    <row r="58" spans="1:14" s="30" customFormat="1" x14ac:dyDescent="0.25">
      <c r="A58" s="24">
        <v>75</v>
      </c>
      <c r="B58" s="24" t="s">
        <v>8</v>
      </c>
      <c r="C58" s="25" t="s">
        <v>9</v>
      </c>
      <c r="D58" s="36" t="s">
        <v>104</v>
      </c>
      <c r="E58" s="27" t="s">
        <v>11</v>
      </c>
      <c r="F58" s="27" t="s">
        <v>217</v>
      </c>
      <c r="G58" s="27" t="s">
        <v>284</v>
      </c>
      <c r="H58" s="31" t="s">
        <v>103</v>
      </c>
      <c r="I58" s="28" t="s">
        <v>86</v>
      </c>
      <c r="J58" s="31">
        <v>2</v>
      </c>
      <c r="K58" s="34">
        <v>44849</v>
      </c>
      <c r="L58" s="34">
        <f t="shared" si="2"/>
        <v>44877</v>
      </c>
      <c r="M58" s="34">
        <f t="shared" si="2"/>
        <v>44905</v>
      </c>
      <c r="N58" s="30" t="s">
        <v>197</v>
      </c>
    </row>
    <row r="59" spans="1:14" x14ac:dyDescent="0.25">
      <c r="A59" s="8">
        <v>76</v>
      </c>
      <c r="B59" s="8" t="s">
        <v>8</v>
      </c>
      <c r="C59" s="9" t="s">
        <v>9</v>
      </c>
      <c r="D59" s="22" t="s">
        <v>105</v>
      </c>
      <c r="E59" s="11" t="s">
        <v>11</v>
      </c>
      <c r="F59" s="11" t="s">
        <v>285</v>
      </c>
      <c r="G59" s="11" t="s">
        <v>286</v>
      </c>
      <c r="H59" s="23" t="s">
        <v>103</v>
      </c>
      <c r="I59" s="12">
        <v>99</v>
      </c>
      <c r="J59" s="23">
        <v>1</v>
      </c>
      <c r="K59" s="13">
        <v>44845</v>
      </c>
      <c r="L59" s="13">
        <f t="shared" si="2"/>
        <v>44873</v>
      </c>
      <c r="M59" s="13">
        <f t="shared" si="2"/>
        <v>44901</v>
      </c>
    </row>
    <row r="60" spans="1:14" x14ac:dyDescent="0.25">
      <c r="A60" s="8">
        <v>77</v>
      </c>
      <c r="B60" s="8" t="s">
        <v>8</v>
      </c>
      <c r="C60" s="9" t="s">
        <v>9</v>
      </c>
      <c r="D60" s="22" t="s">
        <v>106</v>
      </c>
      <c r="E60" s="11" t="s">
        <v>11</v>
      </c>
      <c r="F60" s="11" t="s">
        <v>287</v>
      </c>
      <c r="G60" s="11" t="s">
        <v>288</v>
      </c>
      <c r="H60" s="23" t="s">
        <v>103</v>
      </c>
      <c r="I60" s="12">
        <v>7175</v>
      </c>
      <c r="J60" s="23">
        <v>5</v>
      </c>
      <c r="K60" s="13">
        <v>44845</v>
      </c>
      <c r="L60" s="13">
        <f t="shared" si="2"/>
        <v>44873</v>
      </c>
      <c r="M60" s="13">
        <f t="shared" si="2"/>
        <v>44901</v>
      </c>
    </row>
    <row r="61" spans="1:14" x14ac:dyDescent="0.25">
      <c r="A61" s="8">
        <v>78</v>
      </c>
      <c r="B61" s="8" t="s">
        <v>8</v>
      </c>
      <c r="C61" s="9" t="s">
        <v>9</v>
      </c>
      <c r="D61" s="22" t="s">
        <v>107</v>
      </c>
      <c r="E61" s="11" t="s">
        <v>11</v>
      </c>
      <c r="F61" s="11" t="s">
        <v>289</v>
      </c>
      <c r="G61" s="11" t="s">
        <v>290</v>
      </c>
      <c r="H61" s="23" t="s">
        <v>108</v>
      </c>
      <c r="I61" s="12">
        <v>105</v>
      </c>
      <c r="J61" s="23">
        <v>2</v>
      </c>
      <c r="K61" s="13">
        <v>44846</v>
      </c>
      <c r="L61" s="13">
        <f t="shared" si="2"/>
        <v>44874</v>
      </c>
      <c r="M61" s="13">
        <f t="shared" si="2"/>
        <v>44902</v>
      </c>
    </row>
    <row r="62" spans="1:14" x14ac:dyDescent="0.25">
      <c r="A62" s="8">
        <v>80</v>
      </c>
      <c r="B62" s="8" t="s">
        <v>8</v>
      </c>
      <c r="C62" s="9" t="s">
        <v>9</v>
      </c>
      <c r="D62" s="22" t="s">
        <v>109</v>
      </c>
      <c r="E62" s="11" t="s">
        <v>11</v>
      </c>
      <c r="F62" s="11" t="s">
        <v>291</v>
      </c>
      <c r="G62" s="11" t="s">
        <v>292</v>
      </c>
      <c r="H62" s="23" t="s">
        <v>108</v>
      </c>
      <c r="I62" s="12">
        <v>106</v>
      </c>
      <c r="J62" s="23">
        <v>2</v>
      </c>
      <c r="K62" s="13">
        <v>44846</v>
      </c>
      <c r="L62" s="13">
        <f t="shared" si="2"/>
        <v>44874</v>
      </c>
      <c r="M62" s="13">
        <f t="shared" si="2"/>
        <v>44902</v>
      </c>
    </row>
    <row r="63" spans="1:14" x14ac:dyDescent="0.25">
      <c r="A63" s="24">
        <v>82</v>
      </c>
      <c r="B63" s="24" t="s">
        <v>8</v>
      </c>
      <c r="C63" s="25" t="s">
        <v>9</v>
      </c>
      <c r="D63" s="26" t="s">
        <v>110</v>
      </c>
      <c r="E63" s="27" t="s">
        <v>11</v>
      </c>
      <c r="F63" s="27" t="s">
        <v>293</v>
      </c>
      <c r="G63" s="27" t="s">
        <v>294</v>
      </c>
      <c r="H63" s="31" t="s">
        <v>111</v>
      </c>
      <c r="I63" s="28">
        <v>35</v>
      </c>
      <c r="J63" s="29">
        <v>2</v>
      </c>
      <c r="K63" s="13">
        <v>44855</v>
      </c>
      <c r="L63" s="13">
        <f t="shared" ref="L63:M70" si="3">K63+28</f>
        <v>44883</v>
      </c>
      <c r="M63" s="13">
        <f t="shared" si="3"/>
        <v>44911</v>
      </c>
      <c r="N63" t="s">
        <v>197</v>
      </c>
    </row>
    <row r="64" spans="1:14" s="30" customFormat="1" x14ac:dyDescent="0.25">
      <c r="A64" s="8">
        <v>81</v>
      </c>
      <c r="B64" s="8" t="s">
        <v>8</v>
      </c>
      <c r="C64" s="9" t="s">
        <v>9</v>
      </c>
      <c r="D64" s="22" t="s">
        <v>112</v>
      </c>
      <c r="E64" s="11" t="s">
        <v>11</v>
      </c>
      <c r="F64" s="11" t="s">
        <v>295</v>
      </c>
      <c r="G64" s="11" t="s">
        <v>296</v>
      </c>
      <c r="H64" s="23" t="s">
        <v>108</v>
      </c>
      <c r="I64" s="12">
        <v>14</v>
      </c>
      <c r="J64" s="23">
        <v>2</v>
      </c>
      <c r="K64" s="13">
        <v>44845</v>
      </c>
      <c r="L64" s="13">
        <f t="shared" si="3"/>
        <v>44873</v>
      </c>
      <c r="M64" s="13">
        <f t="shared" si="3"/>
        <v>44901</v>
      </c>
    </row>
    <row r="65" spans="1:13" s="30" customFormat="1" x14ac:dyDescent="0.25">
      <c r="A65" s="8"/>
      <c r="B65" s="8"/>
      <c r="C65" s="9"/>
      <c r="D65" s="22" t="s">
        <v>297</v>
      </c>
      <c r="E65" s="11"/>
      <c r="F65" s="11"/>
      <c r="G65" s="11"/>
      <c r="H65" s="23"/>
      <c r="I65" s="12"/>
      <c r="J65" s="23"/>
      <c r="K65" s="13">
        <v>44859</v>
      </c>
      <c r="L65" s="13">
        <f t="shared" si="3"/>
        <v>44887</v>
      </c>
      <c r="M65" s="13">
        <f t="shared" si="3"/>
        <v>44915</v>
      </c>
    </row>
    <row r="66" spans="1:13" s="30" customFormat="1" x14ac:dyDescent="0.25">
      <c r="A66" s="24">
        <v>84</v>
      </c>
      <c r="B66" s="24" t="s">
        <v>8</v>
      </c>
      <c r="C66" s="25" t="s">
        <v>9</v>
      </c>
      <c r="D66" s="26" t="s">
        <v>113</v>
      </c>
      <c r="E66" s="27" t="s">
        <v>11</v>
      </c>
      <c r="F66" s="27" t="s">
        <v>298</v>
      </c>
      <c r="G66" s="27" t="s">
        <v>211</v>
      </c>
      <c r="H66" s="29" t="s">
        <v>114</v>
      </c>
      <c r="I66" s="28">
        <v>109</v>
      </c>
      <c r="J66" s="29">
        <v>2</v>
      </c>
      <c r="K66" s="34">
        <v>44855</v>
      </c>
      <c r="L66" s="34">
        <f t="shared" si="3"/>
        <v>44883</v>
      </c>
      <c r="M66" s="34">
        <f t="shared" si="3"/>
        <v>44911</v>
      </c>
    </row>
    <row r="67" spans="1:13" s="30" customFormat="1" x14ac:dyDescent="0.25">
      <c r="A67" s="24">
        <v>86</v>
      </c>
      <c r="B67" s="24" t="s">
        <v>8</v>
      </c>
      <c r="C67" s="25" t="s">
        <v>9</v>
      </c>
      <c r="D67" s="26" t="s">
        <v>115</v>
      </c>
      <c r="E67" s="27" t="s">
        <v>11</v>
      </c>
      <c r="F67" s="27" t="s">
        <v>299</v>
      </c>
      <c r="G67" s="27" t="s">
        <v>300</v>
      </c>
      <c r="H67" s="29" t="s">
        <v>116</v>
      </c>
      <c r="I67" s="28">
        <v>43</v>
      </c>
      <c r="J67" s="29">
        <v>1</v>
      </c>
      <c r="K67" s="34">
        <v>44865</v>
      </c>
      <c r="L67" s="34">
        <f t="shared" si="3"/>
        <v>44893</v>
      </c>
      <c r="M67" s="34">
        <f t="shared" si="3"/>
        <v>44921</v>
      </c>
    </row>
    <row r="68" spans="1:13" s="30" customFormat="1" x14ac:dyDescent="0.25">
      <c r="A68" s="24">
        <v>87</v>
      </c>
      <c r="B68" s="24" t="s">
        <v>8</v>
      </c>
      <c r="C68" s="25" t="s">
        <v>9</v>
      </c>
      <c r="D68" s="26" t="s">
        <v>117</v>
      </c>
      <c r="E68" s="27" t="s">
        <v>11</v>
      </c>
      <c r="F68" s="27" t="s">
        <v>301</v>
      </c>
      <c r="G68" s="27" t="s">
        <v>216</v>
      </c>
      <c r="H68" s="29" t="s">
        <v>116</v>
      </c>
      <c r="I68" s="28">
        <v>189</v>
      </c>
      <c r="J68" s="29">
        <v>2</v>
      </c>
      <c r="K68" s="34">
        <v>44840</v>
      </c>
      <c r="L68" s="34">
        <f t="shared" si="3"/>
        <v>44868</v>
      </c>
      <c r="M68" s="34">
        <f t="shared" si="3"/>
        <v>44896</v>
      </c>
    </row>
    <row r="69" spans="1:13" s="30" customFormat="1" x14ac:dyDescent="0.25">
      <c r="A69" s="24">
        <v>89</v>
      </c>
      <c r="B69" s="24" t="s">
        <v>8</v>
      </c>
      <c r="C69" s="25" t="s">
        <v>9</v>
      </c>
      <c r="D69" s="26" t="s">
        <v>118</v>
      </c>
      <c r="E69" s="27" t="s">
        <v>11</v>
      </c>
      <c r="F69" s="27" t="s">
        <v>302</v>
      </c>
      <c r="G69" s="27" t="s">
        <v>303</v>
      </c>
      <c r="H69" s="29" t="s">
        <v>119</v>
      </c>
      <c r="I69" s="28">
        <v>41</v>
      </c>
      <c r="J69" s="29">
        <v>1</v>
      </c>
      <c r="K69" s="34">
        <v>44844</v>
      </c>
      <c r="L69" s="34">
        <f t="shared" si="3"/>
        <v>44872</v>
      </c>
      <c r="M69" s="34">
        <f t="shared" si="3"/>
        <v>44900</v>
      </c>
    </row>
    <row r="70" spans="1:13" s="30" customFormat="1" x14ac:dyDescent="0.25">
      <c r="A70" s="24">
        <v>90</v>
      </c>
      <c r="B70" s="24" t="s">
        <v>8</v>
      </c>
      <c r="C70" s="25" t="s">
        <v>9</v>
      </c>
      <c r="D70" s="26" t="s">
        <v>120</v>
      </c>
      <c r="E70" s="27" t="s">
        <v>11</v>
      </c>
      <c r="F70" s="27" t="s">
        <v>304</v>
      </c>
      <c r="G70" s="27" t="s">
        <v>296</v>
      </c>
      <c r="H70" s="29" t="s">
        <v>119</v>
      </c>
      <c r="I70" s="28" t="s">
        <v>86</v>
      </c>
      <c r="J70" s="29">
        <v>1</v>
      </c>
      <c r="K70" s="34">
        <v>44845</v>
      </c>
      <c r="L70" s="34">
        <f t="shared" si="3"/>
        <v>44873</v>
      </c>
      <c r="M70" s="34">
        <f t="shared" si="3"/>
        <v>44901</v>
      </c>
    </row>
    <row r="71" spans="1:13" s="30" customFormat="1" x14ac:dyDescent="0.25">
      <c r="A71" s="24">
        <v>92</v>
      </c>
      <c r="B71" s="24" t="s">
        <v>8</v>
      </c>
      <c r="C71" s="25" t="s">
        <v>9</v>
      </c>
      <c r="D71" s="26" t="s">
        <v>121</v>
      </c>
      <c r="E71" s="27" t="s">
        <v>11</v>
      </c>
      <c r="F71" s="27" t="s">
        <v>305</v>
      </c>
      <c r="G71" s="27" t="s">
        <v>294</v>
      </c>
      <c r="H71" s="29" t="s">
        <v>122</v>
      </c>
      <c r="I71" s="28">
        <v>19279</v>
      </c>
      <c r="J71" s="29">
        <v>5</v>
      </c>
      <c r="K71" s="34">
        <v>44859</v>
      </c>
      <c r="L71" s="34">
        <f t="shared" ref="L71:L109" si="4">K71+28</f>
        <v>44887</v>
      </c>
    </row>
    <row r="72" spans="1:13" s="30" customFormat="1" x14ac:dyDescent="0.25">
      <c r="A72" s="24">
        <v>93</v>
      </c>
      <c r="B72" s="24" t="s">
        <v>8</v>
      </c>
      <c r="C72" s="25" t="s">
        <v>9</v>
      </c>
      <c r="D72" s="26" t="s">
        <v>123</v>
      </c>
      <c r="E72" s="27" t="s">
        <v>11</v>
      </c>
      <c r="F72" s="27" t="s">
        <v>306</v>
      </c>
      <c r="G72" s="27" t="s">
        <v>303</v>
      </c>
      <c r="H72" s="29" t="s">
        <v>124</v>
      </c>
      <c r="I72" s="28">
        <v>56</v>
      </c>
      <c r="J72" s="29">
        <v>1</v>
      </c>
      <c r="K72" s="34">
        <v>44862</v>
      </c>
      <c r="L72" s="34">
        <f t="shared" si="4"/>
        <v>44890</v>
      </c>
    </row>
    <row r="73" spans="1:13" s="30" customFormat="1" x14ac:dyDescent="0.25">
      <c r="A73" s="24">
        <v>95</v>
      </c>
      <c r="B73" s="24" t="s">
        <v>8</v>
      </c>
      <c r="C73" s="25" t="s">
        <v>9</v>
      </c>
      <c r="D73" s="26" t="s">
        <v>125</v>
      </c>
      <c r="E73" s="27" t="s">
        <v>11</v>
      </c>
      <c r="F73" s="27" t="s">
        <v>307</v>
      </c>
      <c r="G73" s="27" t="s">
        <v>207</v>
      </c>
      <c r="H73" s="29" t="s">
        <v>124</v>
      </c>
      <c r="I73" s="28">
        <v>51</v>
      </c>
      <c r="J73" s="29">
        <v>2</v>
      </c>
      <c r="K73" s="34">
        <v>44863</v>
      </c>
      <c r="L73" s="34">
        <f t="shared" si="4"/>
        <v>44891</v>
      </c>
    </row>
    <row r="74" spans="1:13" s="30" customFormat="1" x14ac:dyDescent="0.25">
      <c r="A74" s="24">
        <v>96</v>
      </c>
      <c r="B74" s="24" t="s">
        <v>8</v>
      </c>
      <c r="C74" s="25" t="s">
        <v>9</v>
      </c>
      <c r="D74" s="26" t="s">
        <v>126</v>
      </c>
      <c r="E74" s="27" t="s">
        <v>11</v>
      </c>
      <c r="F74" s="27" t="s">
        <v>308</v>
      </c>
      <c r="G74" s="27" t="s">
        <v>211</v>
      </c>
      <c r="H74" s="29" t="s">
        <v>127</v>
      </c>
      <c r="I74" s="28">
        <v>139</v>
      </c>
      <c r="J74" s="29">
        <v>2</v>
      </c>
      <c r="K74" s="34">
        <v>44838</v>
      </c>
      <c r="L74" s="34">
        <f t="shared" si="4"/>
        <v>44866</v>
      </c>
    </row>
    <row r="75" spans="1:13" s="30" customFormat="1" x14ac:dyDescent="0.25">
      <c r="A75" s="24">
        <v>97</v>
      </c>
      <c r="B75" s="24" t="s">
        <v>8</v>
      </c>
      <c r="C75" s="25" t="s">
        <v>9</v>
      </c>
      <c r="D75" s="26" t="s">
        <v>128</v>
      </c>
      <c r="E75" s="27" t="s">
        <v>11</v>
      </c>
      <c r="F75" s="27" t="s">
        <v>309</v>
      </c>
      <c r="G75" s="27" t="s">
        <v>207</v>
      </c>
      <c r="H75" s="29" t="s">
        <v>129</v>
      </c>
      <c r="I75" s="28">
        <v>57</v>
      </c>
      <c r="J75" s="29">
        <v>2</v>
      </c>
      <c r="K75" s="34">
        <v>44846</v>
      </c>
      <c r="L75" s="34">
        <f t="shared" si="4"/>
        <v>44874</v>
      </c>
    </row>
    <row r="76" spans="1:13" s="30" customFormat="1" x14ac:dyDescent="0.25">
      <c r="A76" s="24">
        <v>98</v>
      </c>
      <c r="B76" s="24" t="s">
        <v>8</v>
      </c>
      <c r="C76" s="25" t="s">
        <v>9</v>
      </c>
      <c r="D76" s="26" t="s">
        <v>130</v>
      </c>
      <c r="E76" s="27" t="s">
        <v>11</v>
      </c>
      <c r="F76" s="27" t="s">
        <v>310</v>
      </c>
      <c r="G76" s="27" t="s">
        <v>209</v>
      </c>
      <c r="H76" s="29" t="s">
        <v>129</v>
      </c>
      <c r="I76" s="28">
        <v>52</v>
      </c>
      <c r="J76" s="29">
        <v>1</v>
      </c>
      <c r="K76" s="34">
        <v>44846</v>
      </c>
      <c r="L76" s="34">
        <f t="shared" si="4"/>
        <v>44874</v>
      </c>
    </row>
    <row r="77" spans="1:13" s="30" customFormat="1" x14ac:dyDescent="0.25">
      <c r="A77" s="24">
        <v>99</v>
      </c>
      <c r="B77" s="24" t="s">
        <v>8</v>
      </c>
      <c r="C77" s="25" t="s">
        <v>9</v>
      </c>
      <c r="D77" s="26" t="s">
        <v>131</v>
      </c>
      <c r="E77" s="27" t="s">
        <v>11</v>
      </c>
      <c r="F77" s="27" t="s">
        <v>311</v>
      </c>
      <c r="G77" s="27" t="s">
        <v>209</v>
      </c>
      <c r="H77" s="29" t="s">
        <v>132</v>
      </c>
      <c r="I77" s="28">
        <v>286</v>
      </c>
      <c r="J77" s="29">
        <v>2</v>
      </c>
      <c r="K77" s="34">
        <v>44847</v>
      </c>
      <c r="L77" s="34">
        <f t="shared" si="4"/>
        <v>44875</v>
      </c>
    </row>
    <row r="78" spans="1:13" s="30" customFormat="1" x14ac:dyDescent="0.25">
      <c r="A78" s="24">
        <v>100</v>
      </c>
      <c r="B78" s="24" t="s">
        <v>8</v>
      </c>
      <c r="C78" s="25" t="s">
        <v>9</v>
      </c>
      <c r="D78" s="26" t="s">
        <v>133</v>
      </c>
      <c r="E78" s="27" t="s">
        <v>11</v>
      </c>
      <c r="F78" s="27" t="s">
        <v>312</v>
      </c>
      <c r="G78" s="27" t="s">
        <v>211</v>
      </c>
      <c r="H78" s="29" t="s">
        <v>134</v>
      </c>
      <c r="I78" s="28">
        <v>94</v>
      </c>
      <c r="J78" s="29">
        <v>2</v>
      </c>
      <c r="K78" s="34">
        <v>44848</v>
      </c>
      <c r="L78" s="34">
        <f t="shared" si="4"/>
        <v>44876</v>
      </c>
    </row>
    <row r="79" spans="1:13" s="30" customFormat="1" x14ac:dyDescent="0.25">
      <c r="A79" s="24">
        <v>101</v>
      </c>
      <c r="B79" s="24" t="s">
        <v>8</v>
      </c>
      <c r="C79" s="25" t="s">
        <v>9</v>
      </c>
      <c r="D79" s="26" t="s">
        <v>135</v>
      </c>
      <c r="E79" s="27" t="s">
        <v>11</v>
      </c>
      <c r="F79" s="27" t="s">
        <v>313</v>
      </c>
      <c r="G79" s="27" t="s">
        <v>314</v>
      </c>
      <c r="H79" s="29" t="s">
        <v>134</v>
      </c>
      <c r="I79" s="28">
        <v>73</v>
      </c>
      <c r="J79" s="29">
        <v>2</v>
      </c>
      <c r="K79" s="34">
        <v>44851</v>
      </c>
      <c r="L79" s="34">
        <f t="shared" si="4"/>
        <v>44879</v>
      </c>
    </row>
    <row r="80" spans="1:13" s="30" customFormat="1" x14ac:dyDescent="0.25">
      <c r="A80" s="24">
        <v>102</v>
      </c>
      <c r="B80" s="24" t="s">
        <v>8</v>
      </c>
      <c r="C80" s="25" t="s">
        <v>9</v>
      </c>
      <c r="D80" s="26" t="s">
        <v>136</v>
      </c>
      <c r="E80" s="27" t="s">
        <v>11</v>
      </c>
      <c r="F80" s="27" t="s">
        <v>315</v>
      </c>
      <c r="G80" s="27" t="s">
        <v>316</v>
      </c>
      <c r="H80" s="29" t="s">
        <v>134</v>
      </c>
      <c r="I80" s="28">
        <v>3625</v>
      </c>
      <c r="J80" s="29">
        <v>2</v>
      </c>
      <c r="K80" s="34">
        <v>44851</v>
      </c>
      <c r="L80" s="34">
        <f t="shared" si="4"/>
        <v>44879</v>
      </c>
    </row>
    <row r="81" spans="1:13" s="30" customFormat="1" x14ac:dyDescent="0.25">
      <c r="A81" s="24">
        <v>103</v>
      </c>
      <c r="B81" s="24" t="s">
        <v>8</v>
      </c>
      <c r="C81" s="25" t="s">
        <v>9</v>
      </c>
      <c r="D81" s="26" t="s">
        <v>137</v>
      </c>
      <c r="E81" s="27" t="s">
        <v>11</v>
      </c>
      <c r="F81" s="27" t="s">
        <v>317</v>
      </c>
      <c r="G81" s="27" t="s">
        <v>318</v>
      </c>
      <c r="H81" s="29" t="s">
        <v>134</v>
      </c>
      <c r="I81" s="28">
        <v>289</v>
      </c>
      <c r="J81" s="29">
        <v>2</v>
      </c>
      <c r="K81" s="34">
        <v>44851</v>
      </c>
      <c r="L81" s="34">
        <f t="shared" si="4"/>
        <v>44879</v>
      </c>
    </row>
    <row r="82" spans="1:13" s="30" customFormat="1" x14ac:dyDescent="0.25">
      <c r="A82" s="24">
        <v>104</v>
      </c>
      <c r="B82" s="24" t="s">
        <v>8</v>
      </c>
      <c r="C82" s="25" t="s">
        <v>9</v>
      </c>
      <c r="D82" s="26" t="s">
        <v>138</v>
      </c>
      <c r="E82" s="27" t="s">
        <v>11</v>
      </c>
      <c r="F82" s="27" t="s">
        <v>319</v>
      </c>
      <c r="G82" s="27" t="s">
        <v>320</v>
      </c>
      <c r="H82" s="29" t="s">
        <v>134</v>
      </c>
      <c r="I82" s="28">
        <v>65</v>
      </c>
      <c r="J82" s="29">
        <v>2</v>
      </c>
      <c r="K82" s="34">
        <v>44851</v>
      </c>
      <c r="L82" s="34">
        <f t="shared" si="4"/>
        <v>44879</v>
      </c>
    </row>
    <row r="83" spans="1:13" s="30" customFormat="1" x14ac:dyDescent="0.25">
      <c r="A83" s="24">
        <v>106</v>
      </c>
      <c r="B83" s="24" t="s">
        <v>8</v>
      </c>
      <c r="C83" s="25" t="s">
        <v>9</v>
      </c>
      <c r="D83" s="26" t="s">
        <v>139</v>
      </c>
      <c r="E83" s="27" t="s">
        <v>11</v>
      </c>
      <c r="F83" s="27" t="s">
        <v>321</v>
      </c>
      <c r="G83" s="27" t="s">
        <v>322</v>
      </c>
      <c r="H83" s="29" t="s">
        <v>140</v>
      </c>
      <c r="I83" s="28">
        <v>260</v>
      </c>
      <c r="J83" s="29">
        <v>1</v>
      </c>
      <c r="K83" s="34">
        <v>44856</v>
      </c>
      <c r="L83" s="34">
        <f t="shared" si="4"/>
        <v>44884</v>
      </c>
    </row>
    <row r="84" spans="1:13" s="30" customFormat="1" x14ac:dyDescent="0.25">
      <c r="A84" s="24">
        <v>107</v>
      </c>
      <c r="B84" s="24" t="s">
        <v>8</v>
      </c>
      <c r="C84" s="25" t="s">
        <v>9</v>
      </c>
      <c r="D84" s="26" t="s">
        <v>141</v>
      </c>
      <c r="E84" s="27" t="s">
        <v>11</v>
      </c>
      <c r="F84" s="27" t="s">
        <v>323</v>
      </c>
      <c r="G84" s="27" t="s">
        <v>303</v>
      </c>
      <c r="H84" s="29" t="s">
        <v>142</v>
      </c>
      <c r="I84" s="28">
        <v>31</v>
      </c>
      <c r="J84" s="29">
        <v>1</v>
      </c>
      <c r="K84" s="34">
        <v>44859</v>
      </c>
      <c r="L84" s="34">
        <f t="shared" si="4"/>
        <v>44887</v>
      </c>
    </row>
    <row r="85" spans="1:13" s="30" customFormat="1" x14ac:dyDescent="0.25">
      <c r="A85" s="24">
        <v>108</v>
      </c>
      <c r="B85" s="24" t="s">
        <v>8</v>
      </c>
      <c r="C85" s="25" t="s">
        <v>9</v>
      </c>
      <c r="D85" s="26" t="s">
        <v>143</v>
      </c>
      <c r="E85" s="27" t="s">
        <v>11</v>
      </c>
      <c r="F85" s="27" t="s">
        <v>324</v>
      </c>
      <c r="G85" s="27" t="s">
        <v>325</v>
      </c>
      <c r="H85" s="29" t="s">
        <v>142</v>
      </c>
      <c r="I85" s="28">
        <v>132</v>
      </c>
      <c r="J85" s="29">
        <v>2</v>
      </c>
      <c r="K85" s="34">
        <v>44859</v>
      </c>
      <c r="L85" s="34">
        <f t="shared" si="4"/>
        <v>44887</v>
      </c>
    </row>
    <row r="86" spans="1:13" s="30" customFormat="1" x14ac:dyDescent="0.25">
      <c r="A86" s="24">
        <v>109</v>
      </c>
      <c r="B86" s="24" t="s">
        <v>8</v>
      </c>
      <c r="C86" s="25" t="s">
        <v>9</v>
      </c>
      <c r="D86" s="26" t="s">
        <v>144</v>
      </c>
      <c r="E86" s="27" t="s">
        <v>11</v>
      </c>
      <c r="F86" s="27" t="s">
        <v>326</v>
      </c>
      <c r="G86" s="27" t="s">
        <v>303</v>
      </c>
      <c r="H86" s="29" t="s">
        <v>142</v>
      </c>
      <c r="I86" s="28">
        <v>4</v>
      </c>
      <c r="J86" s="29">
        <v>1</v>
      </c>
      <c r="K86" s="34">
        <v>44859</v>
      </c>
      <c r="L86" s="34">
        <f t="shared" si="4"/>
        <v>44887</v>
      </c>
    </row>
    <row r="87" spans="1:13" s="30" customFormat="1" x14ac:dyDescent="0.25">
      <c r="A87" s="24">
        <v>110</v>
      </c>
      <c r="B87" s="24" t="s">
        <v>8</v>
      </c>
      <c r="C87" s="25" t="s">
        <v>9</v>
      </c>
      <c r="D87" s="26" t="s">
        <v>145</v>
      </c>
      <c r="E87" s="27" t="s">
        <v>11</v>
      </c>
      <c r="F87" s="27" t="s">
        <v>327</v>
      </c>
      <c r="G87" s="27" t="s">
        <v>296</v>
      </c>
      <c r="H87" s="29" t="s">
        <v>146</v>
      </c>
      <c r="I87" s="28">
        <v>12</v>
      </c>
      <c r="J87" s="29">
        <v>1</v>
      </c>
      <c r="K87" s="34">
        <v>44865</v>
      </c>
      <c r="L87" s="34">
        <f t="shared" si="4"/>
        <v>44893</v>
      </c>
    </row>
    <row r="88" spans="1:13" s="30" customFormat="1" x14ac:dyDescent="0.25">
      <c r="A88" s="24">
        <v>111</v>
      </c>
      <c r="B88" s="24" t="s">
        <v>8</v>
      </c>
      <c r="C88" s="25" t="s">
        <v>9</v>
      </c>
      <c r="D88" s="26" t="s">
        <v>147</v>
      </c>
      <c r="E88" s="27" t="s">
        <v>11</v>
      </c>
      <c r="F88" s="27" t="s">
        <v>328</v>
      </c>
      <c r="G88" s="27" t="s">
        <v>211</v>
      </c>
      <c r="H88" s="29" t="s">
        <v>146</v>
      </c>
      <c r="I88" s="28">
        <v>4247</v>
      </c>
      <c r="J88" s="29">
        <v>2</v>
      </c>
      <c r="K88" s="34">
        <v>44841</v>
      </c>
      <c r="L88" s="34">
        <f t="shared" si="4"/>
        <v>44869</v>
      </c>
    </row>
    <row r="89" spans="1:13" s="30" customFormat="1" x14ac:dyDescent="0.25">
      <c r="A89" s="24">
        <v>112</v>
      </c>
      <c r="B89" s="24" t="s">
        <v>8</v>
      </c>
      <c r="C89" s="25" t="s">
        <v>9</v>
      </c>
      <c r="D89" s="26" t="s">
        <v>148</v>
      </c>
      <c r="E89" s="27" t="s">
        <v>11</v>
      </c>
      <c r="F89" s="27" t="s">
        <v>329</v>
      </c>
      <c r="G89" s="27" t="s">
        <v>211</v>
      </c>
      <c r="H89" s="29" t="s">
        <v>146</v>
      </c>
      <c r="I89" s="28">
        <v>885</v>
      </c>
      <c r="J89" s="29">
        <v>1</v>
      </c>
      <c r="K89" s="34">
        <v>44841</v>
      </c>
      <c r="L89" s="34">
        <f t="shared" si="4"/>
        <v>44869</v>
      </c>
    </row>
    <row r="90" spans="1:13" s="30" customFormat="1" x14ac:dyDescent="0.25">
      <c r="A90" s="24">
        <v>114</v>
      </c>
      <c r="B90" s="24" t="s">
        <v>8</v>
      </c>
      <c r="C90" s="25" t="s">
        <v>9</v>
      </c>
      <c r="D90" s="26" t="s">
        <v>149</v>
      </c>
      <c r="E90" s="27" t="s">
        <v>11</v>
      </c>
      <c r="F90" s="27" t="s">
        <v>330</v>
      </c>
      <c r="G90" s="27" t="s">
        <v>216</v>
      </c>
      <c r="H90" s="29" t="s">
        <v>146</v>
      </c>
      <c r="I90" s="28">
        <v>112</v>
      </c>
      <c r="J90" s="29">
        <v>2</v>
      </c>
      <c r="K90" s="34">
        <v>44841</v>
      </c>
      <c r="L90" s="34">
        <f t="shared" si="4"/>
        <v>44869</v>
      </c>
    </row>
    <row r="91" spans="1:13" s="30" customFormat="1" x14ac:dyDescent="0.25">
      <c r="A91" s="24">
        <v>115</v>
      </c>
      <c r="B91" s="24" t="s">
        <v>8</v>
      </c>
      <c r="C91" s="25" t="s">
        <v>9</v>
      </c>
      <c r="D91" s="26" t="s">
        <v>150</v>
      </c>
      <c r="E91" s="27" t="s">
        <v>11</v>
      </c>
      <c r="F91" s="27" t="s">
        <v>331</v>
      </c>
      <c r="G91" s="27" t="s">
        <v>207</v>
      </c>
      <c r="H91" s="29" t="s">
        <v>146</v>
      </c>
      <c r="I91" s="28">
        <v>11</v>
      </c>
      <c r="J91" s="29">
        <v>1</v>
      </c>
      <c r="K91" s="34">
        <v>44841</v>
      </c>
      <c r="L91" s="34">
        <f t="shared" si="4"/>
        <v>44869</v>
      </c>
    </row>
    <row r="92" spans="1:13" s="30" customFormat="1" x14ac:dyDescent="0.25">
      <c r="A92" s="24">
        <v>116</v>
      </c>
      <c r="B92" s="24" t="s">
        <v>8</v>
      </c>
      <c r="C92" s="25" t="s">
        <v>9</v>
      </c>
      <c r="D92" s="26" t="s">
        <v>151</v>
      </c>
      <c r="E92" s="27" t="s">
        <v>11</v>
      </c>
      <c r="F92" s="27" t="s">
        <v>332</v>
      </c>
      <c r="G92" s="27" t="s">
        <v>207</v>
      </c>
      <c r="H92" s="29" t="s">
        <v>146</v>
      </c>
      <c r="I92" s="28">
        <v>9</v>
      </c>
      <c r="J92" s="29">
        <v>1</v>
      </c>
      <c r="K92" s="34">
        <v>44841</v>
      </c>
      <c r="L92" s="34">
        <f t="shared" si="4"/>
        <v>44869</v>
      </c>
    </row>
    <row r="93" spans="1:13" s="30" customFormat="1" x14ac:dyDescent="0.25">
      <c r="A93" s="24">
        <v>117</v>
      </c>
      <c r="B93" s="24" t="s">
        <v>8</v>
      </c>
      <c r="C93" s="25" t="s">
        <v>9</v>
      </c>
      <c r="D93" s="26" t="s">
        <v>152</v>
      </c>
      <c r="E93" s="27" t="s">
        <v>11</v>
      </c>
      <c r="F93" s="27" t="s">
        <v>333</v>
      </c>
      <c r="G93" s="27" t="s">
        <v>334</v>
      </c>
      <c r="H93" s="29" t="s">
        <v>153</v>
      </c>
      <c r="I93" s="28">
        <v>72</v>
      </c>
      <c r="J93" s="29">
        <v>2</v>
      </c>
      <c r="K93" s="34">
        <v>44840</v>
      </c>
      <c r="L93" s="34">
        <f t="shared" si="4"/>
        <v>44868</v>
      </c>
    </row>
    <row r="94" spans="1:13" s="30" customFormat="1" x14ac:dyDescent="0.25">
      <c r="A94" s="24">
        <v>118</v>
      </c>
      <c r="B94" s="24" t="s">
        <v>8</v>
      </c>
      <c r="C94" s="25" t="s">
        <v>9</v>
      </c>
      <c r="D94" s="26" t="s">
        <v>154</v>
      </c>
      <c r="E94" s="27" t="s">
        <v>11</v>
      </c>
      <c r="F94" s="27">
        <v>0</v>
      </c>
      <c r="G94" s="27">
        <v>0</v>
      </c>
      <c r="H94" s="29" t="s">
        <v>153</v>
      </c>
      <c r="I94" s="28">
        <v>212</v>
      </c>
      <c r="J94" s="29">
        <v>2</v>
      </c>
      <c r="K94" s="34">
        <v>44847</v>
      </c>
      <c r="L94" s="34">
        <f t="shared" si="4"/>
        <v>44875</v>
      </c>
    </row>
    <row r="95" spans="1:13" s="45" customFormat="1" x14ac:dyDescent="0.25">
      <c r="A95" s="37"/>
      <c r="B95" s="38" t="s">
        <v>8</v>
      </c>
      <c r="C95" s="39" t="s">
        <v>9</v>
      </c>
      <c r="D95" s="40" t="s">
        <v>155</v>
      </c>
      <c r="E95" s="41" t="s">
        <v>11</v>
      </c>
      <c r="F95" s="42"/>
      <c r="G95" s="42"/>
      <c r="H95" s="43" t="s">
        <v>156</v>
      </c>
      <c r="I95" s="41">
        <v>151</v>
      </c>
      <c r="J95" s="43">
        <v>2</v>
      </c>
      <c r="K95" s="44" t="e">
        <f>#REF!+28</f>
        <v>#REF!</v>
      </c>
      <c r="L95" s="44" t="e">
        <f t="shared" si="4"/>
        <v>#REF!</v>
      </c>
      <c r="M95" s="44" t="e">
        <f>L95+28</f>
        <v>#REF!</v>
      </c>
    </row>
    <row r="96" spans="1:13" s="30" customFormat="1" x14ac:dyDescent="0.25">
      <c r="B96" s="24" t="s">
        <v>8</v>
      </c>
      <c r="C96" s="25" t="s">
        <v>9</v>
      </c>
      <c r="D96" s="26" t="s">
        <v>157</v>
      </c>
      <c r="E96" s="27" t="s">
        <v>11</v>
      </c>
      <c r="F96" s="28"/>
      <c r="G96" s="28"/>
      <c r="H96" s="29" t="s">
        <v>156</v>
      </c>
      <c r="I96" s="27">
        <v>105</v>
      </c>
      <c r="J96" s="29">
        <v>2</v>
      </c>
      <c r="K96" s="34">
        <v>44861</v>
      </c>
      <c r="L96" s="34">
        <f t="shared" si="4"/>
        <v>44889</v>
      </c>
    </row>
    <row r="97" spans="1:13" s="30" customFormat="1" x14ac:dyDescent="0.25">
      <c r="A97" s="46"/>
      <c r="B97" s="24" t="s">
        <v>8</v>
      </c>
      <c r="C97" s="25" t="s">
        <v>9</v>
      </c>
      <c r="D97" s="26" t="s">
        <v>158</v>
      </c>
      <c r="E97" s="27" t="s">
        <v>11</v>
      </c>
      <c r="F97" s="28"/>
      <c r="G97" s="28"/>
      <c r="H97" s="29" t="s">
        <v>159</v>
      </c>
      <c r="I97" s="27">
        <v>565</v>
      </c>
      <c r="J97" s="29">
        <v>1</v>
      </c>
      <c r="K97" s="34">
        <v>44849</v>
      </c>
      <c r="L97" s="34">
        <f t="shared" si="4"/>
        <v>44877</v>
      </c>
    </row>
    <row r="98" spans="1:13" s="30" customFormat="1" x14ac:dyDescent="0.25">
      <c r="A98" s="46"/>
      <c r="B98" s="24" t="s">
        <v>8</v>
      </c>
      <c r="C98" s="25" t="s">
        <v>9</v>
      </c>
      <c r="D98" s="26" t="s">
        <v>160</v>
      </c>
      <c r="E98" s="27" t="s">
        <v>11</v>
      </c>
      <c r="F98" s="28"/>
      <c r="G98" s="28"/>
      <c r="H98" s="29" t="s">
        <v>159</v>
      </c>
      <c r="I98" s="27">
        <v>57</v>
      </c>
      <c r="J98" s="29">
        <v>1</v>
      </c>
      <c r="K98" s="34">
        <v>44849</v>
      </c>
      <c r="L98" s="34">
        <f t="shared" si="4"/>
        <v>44877</v>
      </c>
    </row>
    <row r="99" spans="1:13" s="30" customFormat="1" x14ac:dyDescent="0.25">
      <c r="B99" s="24" t="s">
        <v>8</v>
      </c>
      <c r="C99" s="25" t="s">
        <v>9</v>
      </c>
      <c r="D99" s="26" t="s">
        <v>161</v>
      </c>
      <c r="E99" s="27" t="s">
        <v>11</v>
      </c>
      <c r="F99" s="28"/>
      <c r="G99" s="28"/>
      <c r="H99" s="29" t="s">
        <v>159</v>
      </c>
      <c r="I99" s="27">
        <v>15</v>
      </c>
      <c r="J99" s="29">
        <v>1</v>
      </c>
      <c r="K99" s="34">
        <v>44849</v>
      </c>
      <c r="L99" s="34">
        <f t="shared" si="4"/>
        <v>44877</v>
      </c>
    </row>
    <row r="100" spans="1:13" s="30" customFormat="1" x14ac:dyDescent="0.25">
      <c r="A100" s="46"/>
      <c r="B100" s="24" t="s">
        <v>8</v>
      </c>
      <c r="C100" s="25" t="s">
        <v>9</v>
      </c>
      <c r="D100" s="26" t="s">
        <v>162</v>
      </c>
      <c r="E100" s="27" t="s">
        <v>11</v>
      </c>
      <c r="F100" s="28"/>
      <c r="G100" s="28"/>
      <c r="H100" s="29" t="s">
        <v>159</v>
      </c>
      <c r="I100" s="27">
        <v>133</v>
      </c>
      <c r="J100" s="29">
        <v>2</v>
      </c>
      <c r="K100" s="34">
        <v>44849</v>
      </c>
      <c r="L100" s="34">
        <f t="shared" si="4"/>
        <v>44877</v>
      </c>
      <c r="M100" s="34">
        <f>L100+28</f>
        <v>44905</v>
      </c>
    </row>
    <row r="101" spans="1:13" s="30" customFormat="1" x14ac:dyDescent="0.25">
      <c r="A101" s="46"/>
      <c r="B101" s="24" t="s">
        <v>8</v>
      </c>
      <c r="C101" s="25" t="s">
        <v>9</v>
      </c>
      <c r="D101" s="26" t="s">
        <v>163</v>
      </c>
      <c r="E101" s="27" t="s">
        <v>11</v>
      </c>
      <c r="F101" s="28"/>
      <c r="G101" s="28"/>
      <c r="H101" s="29" t="s">
        <v>159</v>
      </c>
      <c r="I101" s="27">
        <v>69</v>
      </c>
      <c r="J101" s="29">
        <v>2</v>
      </c>
      <c r="K101" s="34">
        <v>44849</v>
      </c>
      <c r="L101" s="34">
        <f t="shared" si="4"/>
        <v>44877</v>
      </c>
    </row>
    <row r="102" spans="1:13" s="30" customFormat="1" x14ac:dyDescent="0.25">
      <c r="B102" s="24" t="s">
        <v>8</v>
      </c>
      <c r="C102" s="25" t="s">
        <v>9</v>
      </c>
      <c r="D102" s="26" t="s">
        <v>164</v>
      </c>
      <c r="E102" s="27" t="s">
        <v>11</v>
      </c>
      <c r="F102" s="28"/>
      <c r="G102" s="28"/>
      <c r="H102" s="29" t="s">
        <v>159</v>
      </c>
      <c r="I102" s="27">
        <v>94</v>
      </c>
      <c r="J102" s="29">
        <v>2</v>
      </c>
      <c r="K102" s="34">
        <v>44849</v>
      </c>
      <c r="L102" s="34">
        <f t="shared" si="4"/>
        <v>44877</v>
      </c>
    </row>
    <row r="103" spans="1:13" s="30" customFormat="1" x14ac:dyDescent="0.25">
      <c r="A103" s="46"/>
      <c r="B103" s="24" t="s">
        <v>8</v>
      </c>
      <c r="C103" s="25" t="s">
        <v>9</v>
      </c>
      <c r="D103" s="26" t="s">
        <v>165</v>
      </c>
      <c r="E103" s="27" t="s">
        <v>11</v>
      </c>
      <c r="F103" s="28"/>
      <c r="G103" s="28"/>
      <c r="H103" s="29" t="s">
        <v>159</v>
      </c>
      <c r="I103" s="28" t="s">
        <v>86</v>
      </c>
      <c r="J103" s="29">
        <v>1</v>
      </c>
      <c r="K103" s="34">
        <v>44849</v>
      </c>
      <c r="L103" s="34">
        <f t="shared" si="4"/>
        <v>44877</v>
      </c>
    </row>
    <row r="104" spans="1:13" s="30" customFormat="1" x14ac:dyDescent="0.25">
      <c r="B104" s="24" t="s">
        <v>8</v>
      </c>
      <c r="C104" s="25" t="s">
        <v>9</v>
      </c>
      <c r="D104" s="26" t="s">
        <v>166</v>
      </c>
      <c r="E104" s="27" t="s">
        <v>11</v>
      </c>
      <c r="F104" s="28"/>
      <c r="G104" s="28"/>
      <c r="H104" s="29" t="s">
        <v>167</v>
      </c>
      <c r="I104" s="28">
        <v>358</v>
      </c>
      <c r="J104" s="29">
        <v>1</v>
      </c>
      <c r="K104" s="34">
        <v>44852</v>
      </c>
      <c r="L104" s="34">
        <f t="shared" si="4"/>
        <v>44880</v>
      </c>
    </row>
    <row r="105" spans="1:13" s="30" customFormat="1" x14ac:dyDescent="0.25">
      <c r="A105" s="46"/>
      <c r="B105" s="24" t="s">
        <v>8</v>
      </c>
      <c r="C105" s="25" t="s">
        <v>9</v>
      </c>
      <c r="D105" s="26" t="s">
        <v>168</v>
      </c>
      <c r="E105" s="27" t="s">
        <v>11</v>
      </c>
      <c r="F105" s="28"/>
      <c r="G105" s="28"/>
      <c r="H105" s="29" t="s">
        <v>169</v>
      </c>
      <c r="I105" s="28">
        <v>3801</v>
      </c>
      <c r="J105" s="29">
        <v>1</v>
      </c>
      <c r="K105" s="34">
        <v>44857</v>
      </c>
      <c r="L105" s="34">
        <f t="shared" si="4"/>
        <v>44885</v>
      </c>
    </row>
    <row r="106" spans="1:13" s="30" customFormat="1" x14ac:dyDescent="0.25">
      <c r="A106" s="46"/>
      <c r="B106" s="24" t="s">
        <v>8</v>
      </c>
      <c r="C106" s="25" t="s">
        <v>9</v>
      </c>
      <c r="D106" s="26" t="s">
        <v>170</v>
      </c>
      <c r="E106" s="27" t="s">
        <v>11</v>
      </c>
      <c r="F106" s="28"/>
      <c r="G106" s="28"/>
      <c r="H106" s="29" t="s">
        <v>171</v>
      </c>
      <c r="I106" s="28">
        <v>19</v>
      </c>
      <c r="J106" s="29">
        <v>2</v>
      </c>
      <c r="K106" s="34">
        <v>44863</v>
      </c>
      <c r="L106" s="34">
        <f t="shared" si="4"/>
        <v>44891</v>
      </c>
    </row>
    <row r="107" spans="1:13" s="30" customFormat="1" x14ac:dyDescent="0.25">
      <c r="A107" s="46"/>
      <c r="B107" s="24" t="s">
        <v>8</v>
      </c>
      <c r="C107" s="25" t="s">
        <v>9</v>
      </c>
      <c r="D107" s="26" t="s">
        <v>172</v>
      </c>
      <c r="E107" s="27" t="s">
        <v>11</v>
      </c>
      <c r="F107" s="28"/>
      <c r="G107" s="28"/>
      <c r="H107" s="29" t="s">
        <v>171</v>
      </c>
      <c r="I107" s="28">
        <v>8</v>
      </c>
      <c r="J107" s="29">
        <v>1</v>
      </c>
      <c r="K107" s="34">
        <v>44863</v>
      </c>
      <c r="L107" s="34">
        <f t="shared" si="4"/>
        <v>44891</v>
      </c>
    </row>
    <row r="108" spans="1:13" s="30" customFormat="1" x14ac:dyDescent="0.25">
      <c r="A108" s="46"/>
      <c r="B108" s="24" t="s">
        <v>8</v>
      </c>
      <c r="C108" s="25" t="s">
        <v>9</v>
      </c>
      <c r="D108" s="26" t="s">
        <v>173</v>
      </c>
      <c r="E108" s="27" t="s">
        <v>11</v>
      </c>
      <c r="F108" s="28"/>
      <c r="G108" s="28"/>
      <c r="H108" s="29" t="s">
        <v>174</v>
      </c>
      <c r="I108" s="28">
        <v>0</v>
      </c>
      <c r="J108" s="29">
        <v>2</v>
      </c>
      <c r="K108" s="34">
        <v>44872</v>
      </c>
      <c r="L108" s="34">
        <f t="shared" si="4"/>
        <v>44900</v>
      </c>
    </row>
    <row r="109" spans="1:13" s="30" customFormat="1" ht="15.75" thickBot="1" x14ac:dyDescent="0.3">
      <c r="A109" s="46"/>
      <c r="B109" s="24" t="s">
        <v>8</v>
      </c>
      <c r="C109" s="25" t="s">
        <v>9</v>
      </c>
      <c r="D109" s="47" t="s">
        <v>175</v>
      </c>
      <c r="E109" s="48" t="s">
        <v>11</v>
      </c>
      <c r="F109" s="49"/>
      <c r="G109" s="49"/>
      <c r="H109" s="50" t="s">
        <v>174</v>
      </c>
      <c r="I109" s="49">
        <v>0</v>
      </c>
      <c r="J109" s="50">
        <v>1</v>
      </c>
      <c r="K109" s="34">
        <v>44872</v>
      </c>
      <c r="L109" s="34">
        <f t="shared" si="4"/>
        <v>44900</v>
      </c>
    </row>
    <row r="110" spans="1:13" s="30" customFormat="1" x14ac:dyDescent="0.25"/>
    <row r="112" spans="1:13" x14ac:dyDescent="0.25">
      <c r="K112" s="13" t="e">
        <f>#REF!+28</f>
        <v>#REF!</v>
      </c>
      <c r="L112" s="13" t="e">
        <f>#REF!+28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1" sqref="J11"/>
    </sheetView>
  </sheetViews>
  <sheetFormatPr defaultColWidth="6.28515625" defaultRowHeight="15.75" x14ac:dyDescent="0.25"/>
  <cols>
    <col min="1" max="1" width="2.5703125" style="151" customWidth="1"/>
    <col min="2" max="2" width="10.42578125" style="151" customWidth="1"/>
    <col min="3" max="3" width="0.28515625" style="159" hidden="1" customWidth="1"/>
    <col min="4" max="4" width="6.28515625" style="159" hidden="1" customWidth="1"/>
    <col min="5" max="5" width="5.7109375" style="160" customWidth="1"/>
    <col min="6" max="6" width="4.28515625" style="160" customWidth="1"/>
    <col min="7" max="8" width="6.7109375" style="160" bestFit="1" customWidth="1"/>
    <col min="9" max="11" width="6.42578125" style="160" bestFit="1" customWidth="1"/>
    <col min="12" max="12" width="6.28515625" style="160" customWidth="1"/>
    <col min="13" max="13" width="11.7109375" style="160" customWidth="1"/>
    <col min="14" max="14" width="6.42578125" style="160" bestFit="1" customWidth="1"/>
    <col min="15" max="15" width="6.7109375" style="160" bestFit="1" customWidth="1"/>
    <col min="16" max="16" width="6.42578125" style="160" bestFit="1" customWidth="1"/>
    <col min="17" max="19" width="6.42578125" style="161" bestFit="1" customWidth="1"/>
    <col min="20" max="20" width="6.7109375" style="161" bestFit="1" customWidth="1"/>
    <col min="21" max="21" width="7.7109375" style="161" customWidth="1"/>
    <col min="22" max="22" width="16.7109375" style="161" customWidth="1"/>
    <col min="23" max="23" width="13.28515625" style="161" customWidth="1"/>
    <col min="24" max="24" width="0.42578125" style="160" customWidth="1"/>
    <col min="25" max="25" width="11.5703125" style="151" customWidth="1"/>
    <col min="26" max="26" width="11.28515625" style="151" customWidth="1"/>
    <col min="27" max="27" width="12" style="151" customWidth="1"/>
    <col min="28" max="33" width="11.5703125" style="151" bestFit="1" customWidth="1"/>
    <col min="34" max="16384" width="6.28515625" style="151"/>
  </cols>
  <sheetData>
    <row r="1" spans="1:27" s="140" customFormat="1" ht="44.25" customHeight="1" x14ac:dyDescent="0.25">
      <c r="A1" s="134" t="s">
        <v>335</v>
      </c>
      <c r="B1" s="135" t="s">
        <v>336</v>
      </c>
      <c r="C1" s="136" t="s">
        <v>337</v>
      </c>
      <c r="D1" s="136" t="s">
        <v>338</v>
      </c>
      <c r="E1" s="137" t="s">
        <v>339</v>
      </c>
      <c r="F1" s="137" t="s">
        <v>340</v>
      </c>
      <c r="G1" s="137" t="s">
        <v>341</v>
      </c>
      <c r="H1" s="137" t="s">
        <v>6</v>
      </c>
      <c r="I1" s="137" t="s">
        <v>342</v>
      </c>
      <c r="J1" s="137" t="s">
        <v>343</v>
      </c>
      <c r="K1" s="137" t="s">
        <v>344</v>
      </c>
      <c r="L1" s="137" t="s">
        <v>345</v>
      </c>
      <c r="M1" s="137" t="s">
        <v>346</v>
      </c>
      <c r="N1" s="137" t="s">
        <v>347</v>
      </c>
      <c r="O1" s="137" t="s">
        <v>348</v>
      </c>
      <c r="P1" s="137" t="s">
        <v>349</v>
      </c>
      <c r="Q1" s="138" t="s">
        <v>350</v>
      </c>
      <c r="R1" s="138" t="s">
        <v>351</v>
      </c>
      <c r="S1" s="138" t="s">
        <v>179</v>
      </c>
      <c r="T1" s="138" t="s">
        <v>352</v>
      </c>
      <c r="U1" s="138" t="s">
        <v>2827</v>
      </c>
      <c r="V1" s="138"/>
      <c r="W1" s="137"/>
      <c r="X1" s="137" t="s">
        <v>353</v>
      </c>
      <c r="Y1" s="137" t="s">
        <v>354</v>
      </c>
      <c r="Z1" s="137" t="s">
        <v>354</v>
      </c>
      <c r="AA1" s="139"/>
    </row>
    <row r="2" spans="1:27" x14ac:dyDescent="0.25">
      <c r="A2" s="146">
        <v>1</v>
      </c>
      <c r="B2" s="141" t="s">
        <v>10</v>
      </c>
      <c r="C2" s="141" t="s">
        <v>180</v>
      </c>
      <c r="D2" s="141" t="s">
        <v>181</v>
      </c>
      <c r="E2" s="141" t="s">
        <v>357</v>
      </c>
      <c r="F2" s="141">
        <v>2</v>
      </c>
      <c r="G2" s="141">
        <v>699</v>
      </c>
      <c r="H2" s="141">
        <v>710</v>
      </c>
      <c r="I2" s="141">
        <f>H2-G2</f>
        <v>11</v>
      </c>
      <c r="J2" s="141">
        <v>1.75</v>
      </c>
      <c r="K2" s="141">
        <f>MROUND(J2,0.25)</f>
        <v>1.75</v>
      </c>
      <c r="L2" s="141">
        <f>IF(K2&gt;F2,K2-F2,0)</f>
        <v>0</v>
      </c>
      <c r="M2" s="141">
        <f>VLOOKUP(B2,[1]Sheet2!$B:$N,13,0)</f>
        <v>-7800</v>
      </c>
      <c r="N2" s="141">
        <f t="shared" ref="N2:N63" si="0">F2*1100</f>
        <v>2200</v>
      </c>
      <c r="O2" s="141">
        <f>+I2*11.2</f>
        <v>123.19999999999999</v>
      </c>
      <c r="P2" s="141">
        <f>L2*2*275*4</f>
        <v>0</v>
      </c>
      <c r="Q2" s="147">
        <f t="shared" ref="Q2:Q63" si="1">I2*0.53</f>
        <v>5.83</v>
      </c>
      <c r="R2" s="147">
        <f>O2*9%</f>
        <v>11.087999999999999</v>
      </c>
      <c r="S2" s="147">
        <f>+R2+Q2+P2+N2</f>
        <v>2216.9180000000001</v>
      </c>
      <c r="T2" s="147">
        <f>O2+Q2+R2</f>
        <v>140.11799999999999</v>
      </c>
      <c r="U2" s="147" t="e">
        <v>#N/A</v>
      </c>
      <c r="V2" s="147" t="e">
        <v>#N/A</v>
      </c>
      <c r="W2" s="147" t="e">
        <v>#N/A</v>
      </c>
      <c r="X2" s="141" t="s">
        <v>12</v>
      </c>
      <c r="Y2" s="148">
        <v>44862</v>
      </c>
      <c r="Z2" s="149">
        <f>Y2+28</f>
        <v>44890</v>
      </c>
      <c r="AA2" s="150">
        <f>Z2+28</f>
        <v>44918</v>
      </c>
    </row>
    <row r="3" spans="1:27" x14ac:dyDescent="0.25">
      <c r="A3" s="146">
        <v>2</v>
      </c>
      <c r="B3" s="141" t="s">
        <v>13</v>
      </c>
      <c r="C3" s="141" t="s">
        <v>183</v>
      </c>
      <c r="D3" s="141" t="s">
        <v>184</v>
      </c>
      <c r="E3" s="141" t="s">
        <v>11</v>
      </c>
      <c r="F3" s="141">
        <v>2</v>
      </c>
      <c r="G3" s="141">
        <v>1207</v>
      </c>
      <c r="H3" s="141">
        <v>1299</v>
      </c>
      <c r="I3" s="141">
        <f t="shared" ref="I3:I63" si="2">H3-G3</f>
        <v>92</v>
      </c>
      <c r="J3" s="141">
        <v>0.56999999999999995</v>
      </c>
      <c r="K3" s="141">
        <f t="shared" ref="K3:K64" si="3">MROUND(J3,0.25)</f>
        <v>0.5</v>
      </c>
      <c r="L3" s="141">
        <f t="shared" ref="L3:L64" si="4">IF(K3&gt;F3,K3-F3,0)</f>
        <v>0</v>
      </c>
      <c r="M3" s="141">
        <f>VLOOKUP(B3,[1]Sheet2!$B:$N,13,0)</f>
        <v>-7802</v>
      </c>
      <c r="N3" s="141">
        <f t="shared" si="0"/>
        <v>2200</v>
      </c>
      <c r="O3" s="141">
        <f t="shared" ref="O3:O64" si="5">+I3*11.2</f>
        <v>1030.3999999999999</v>
      </c>
      <c r="P3" s="141">
        <f t="shared" ref="P3:P64" si="6">L3*2*275*4</f>
        <v>0</v>
      </c>
      <c r="Q3" s="147">
        <f t="shared" si="1"/>
        <v>48.760000000000005</v>
      </c>
      <c r="R3" s="147">
        <f t="shared" ref="R3:R64" si="7">O3*9%</f>
        <v>92.73599999999999</v>
      </c>
      <c r="S3" s="147">
        <f t="shared" ref="S3:S64" si="8">+R3+Q3+P3+N3</f>
        <v>2341.4960000000001</v>
      </c>
      <c r="T3" s="147">
        <f t="shared" ref="T3:T66" si="9">O3+Q3+R3</f>
        <v>1171.8959999999997</v>
      </c>
      <c r="U3" s="147">
        <v>2300</v>
      </c>
      <c r="V3" s="147" t="s">
        <v>2828</v>
      </c>
      <c r="W3" s="147" t="s">
        <v>2829</v>
      </c>
      <c r="X3" s="141" t="s">
        <v>14</v>
      </c>
      <c r="Y3" s="148">
        <v>44842</v>
      </c>
      <c r="Z3" s="149">
        <f t="shared" ref="Z3:Z64" si="10">Y3+28</f>
        <v>44870</v>
      </c>
      <c r="AA3" s="150">
        <f t="shared" ref="AA3:AA66" si="11">Z3+28</f>
        <v>44898</v>
      </c>
    </row>
    <row r="4" spans="1:27" x14ac:dyDescent="0.25">
      <c r="A4" s="146">
        <v>3</v>
      </c>
      <c r="B4" s="141" t="s">
        <v>15</v>
      </c>
      <c r="C4" s="141" t="s">
        <v>185</v>
      </c>
      <c r="D4" s="141" t="s">
        <v>186</v>
      </c>
      <c r="E4" s="141" t="s">
        <v>11</v>
      </c>
      <c r="F4" s="141">
        <v>2</v>
      </c>
      <c r="G4" s="141">
        <v>1906</v>
      </c>
      <c r="H4" s="141">
        <v>2130</v>
      </c>
      <c r="I4" s="141">
        <f t="shared" si="2"/>
        <v>224</v>
      </c>
      <c r="J4" s="141">
        <v>2.36</v>
      </c>
      <c r="K4" s="141">
        <f t="shared" si="3"/>
        <v>2.25</v>
      </c>
      <c r="L4" s="141">
        <f t="shared" si="4"/>
        <v>0.25</v>
      </c>
      <c r="M4" s="141">
        <f>VLOOKUP(B4,[1]Sheet2!$B:$N,13,0)</f>
        <v>-7802</v>
      </c>
      <c r="N4" s="141">
        <f t="shared" si="0"/>
        <v>2200</v>
      </c>
      <c r="O4" s="141">
        <f t="shared" si="5"/>
        <v>2508.7999999999997</v>
      </c>
      <c r="P4" s="141">
        <f t="shared" si="6"/>
        <v>550</v>
      </c>
      <c r="Q4" s="147">
        <f t="shared" si="1"/>
        <v>118.72</v>
      </c>
      <c r="R4" s="147">
        <f t="shared" si="7"/>
        <v>225.79199999999997</v>
      </c>
      <c r="S4" s="147">
        <f t="shared" si="8"/>
        <v>3094.5119999999997</v>
      </c>
      <c r="T4" s="147">
        <f t="shared" si="9"/>
        <v>2853.3119999999994</v>
      </c>
      <c r="U4" s="147">
        <v>4280</v>
      </c>
      <c r="V4" s="147" t="s">
        <v>2830</v>
      </c>
      <c r="W4" s="147" t="s">
        <v>2831</v>
      </c>
      <c r="X4" s="141" t="s">
        <v>16</v>
      </c>
      <c r="Y4" s="148">
        <v>44850</v>
      </c>
      <c r="Z4" s="149">
        <f t="shared" si="10"/>
        <v>44878</v>
      </c>
      <c r="AA4" s="150">
        <f t="shared" si="11"/>
        <v>44906</v>
      </c>
    </row>
    <row r="5" spans="1:27" x14ac:dyDescent="0.25">
      <c r="A5" s="146">
        <v>4</v>
      </c>
      <c r="B5" s="141" t="s">
        <v>17</v>
      </c>
      <c r="C5" s="141" t="s">
        <v>187</v>
      </c>
      <c r="D5" s="141" t="s">
        <v>188</v>
      </c>
      <c r="E5" s="141" t="s">
        <v>11</v>
      </c>
      <c r="F5" s="141">
        <v>1</v>
      </c>
      <c r="G5" s="141">
        <v>615</v>
      </c>
      <c r="H5" s="141">
        <v>644</v>
      </c>
      <c r="I5" s="141">
        <f t="shared" si="2"/>
        <v>29</v>
      </c>
      <c r="J5" s="141">
        <v>0.74</v>
      </c>
      <c r="K5" s="141">
        <f t="shared" si="3"/>
        <v>0.75</v>
      </c>
      <c r="L5" s="141">
        <f t="shared" si="4"/>
        <v>0</v>
      </c>
      <c r="M5" s="141">
        <f>VLOOKUP(B5,[1]Sheet2!$B:$N,13,0)</f>
        <v>-4060</v>
      </c>
      <c r="N5" s="141">
        <f t="shared" si="0"/>
        <v>1100</v>
      </c>
      <c r="O5" s="141">
        <f t="shared" si="5"/>
        <v>324.79999999999995</v>
      </c>
      <c r="P5" s="141">
        <f t="shared" si="6"/>
        <v>0</v>
      </c>
      <c r="Q5" s="147">
        <f t="shared" si="1"/>
        <v>15.370000000000001</v>
      </c>
      <c r="R5" s="147">
        <f t="shared" si="7"/>
        <v>29.231999999999996</v>
      </c>
      <c r="S5" s="147">
        <f t="shared" si="8"/>
        <v>1144.6020000000001</v>
      </c>
      <c r="T5" s="147">
        <f t="shared" si="9"/>
        <v>369.40199999999993</v>
      </c>
      <c r="U5" s="147">
        <v>1150</v>
      </c>
      <c r="V5" s="147" t="s">
        <v>2832</v>
      </c>
      <c r="W5" s="147" t="s">
        <v>2833</v>
      </c>
      <c r="X5" s="141" t="s">
        <v>18</v>
      </c>
      <c r="Y5" s="148">
        <v>44843</v>
      </c>
      <c r="Z5" s="149">
        <f t="shared" si="10"/>
        <v>44871</v>
      </c>
      <c r="AA5" s="150">
        <f t="shared" si="11"/>
        <v>44899</v>
      </c>
    </row>
    <row r="6" spans="1:27" x14ac:dyDescent="0.25">
      <c r="A6" s="146">
        <v>5</v>
      </c>
      <c r="B6" s="141" t="s">
        <v>19</v>
      </c>
      <c r="C6" s="141" t="s">
        <v>189</v>
      </c>
      <c r="D6" s="141" t="s">
        <v>190</v>
      </c>
      <c r="E6" s="141" t="s">
        <v>11</v>
      </c>
      <c r="F6" s="141">
        <v>1</v>
      </c>
      <c r="G6" s="141">
        <v>1191</v>
      </c>
      <c r="H6" s="141">
        <v>1250</v>
      </c>
      <c r="I6" s="141">
        <f t="shared" si="2"/>
        <v>59</v>
      </c>
      <c r="J6" s="141">
        <v>0.64</v>
      </c>
      <c r="K6" s="141">
        <f t="shared" si="3"/>
        <v>0.75</v>
      </c>
      <c r="L6" s="141">
        <f t="shared" si="4"/>
        <v>0</v>
      </c>
      <c r="M6" s="141">
        <f>VLOOKUP(B6,[1]Sheet2!$B:$N,13,0)</f>
        <v>-4060</v>
      </c>
      <c r="N6" s="141">
        <f t="shared" si="0"/>
        <v>1100</v>
      </c>
      <c r="O6" s="141">
        <f t="shared" si="5"/>
        <v>660.8</v>
      </c>
      <c r="P6" s="141">
        <f t="shared" si="6"/>
        <v>0</v>
      </c>
      <c r="Q6" s="147">
        <f t="shared" si="1"/>
        <v>31.270000000000003</v>
      </c>
      <c r="R6" s="147">
        <f t="shared" si="7"/>
        <v>59.471999999999994</v>
      </c>
      <c r="S6" s="147">
        <f t="shared" si="8"/>
        <v>1190.742</v>
      </c>
      <c r="T6" s="147">
        <f t="shared" si="9"/>
        <v>751.54199999999992</v>
      </c>
      <c r="U6" s="147">
        <v>1150</v>
      </c>
      <c r="V6" s="147" t="s">
        <v>2834</v>
      </c>
      <c r="W6" s="147" t="s">
        <v>2835</v>
      </c>
      <c r="X6" s="141" t="s">
        <v>18</v>
      </c>
      <c r="Y6" s="148">
        <v>44849</v>
      </c>
      <c r="Z6" s="149">
        <f t="shared" si="10"/>
        <v>44877</v>
      </c>
      <c r="AA6" s="150">
        <f t="shared" si="11"/>
        <v>44905</v>
      </c>
    </row>
    <row r="7" spans="1:27" x14ac:dyDescent="0.25">
      <c r="A7" s="146">
        <v>6</v>
      </c>
      <c r="B7" s="141" t="s">
        <v>20</v>
      </c>
      <c r="C7" s="141" t="s">
        <v>191</v>
      </c>
      <c r="D7" s="141" t="s">
        <v>192</v>
      </c>
      <c r="E7" s="141" t="s">
        <v>11</v>
      </c>
      <c r="F7" s="141">
        <v>2</v>
      </c>
      <c r="G7" s="141">
        <v>424</v>
      </c>
      <c r="H7" s="141">
        <v>572</v>
      </c>
      <c r="I7" s="141">
        <f t="shared" si="2"/>
        <v>148</v>
      </c>
      <c r="J7" s="141">
        <v>5.23</v>
      </c>
      <c r="K7" s="141">
        <f t="shared" si="3"/>
        <v>5.25</v>
      </c>
      <c r="L7" s="141">
        <f t="shared" si="4"/>
        <v>3.25</v>
      </c>
      <c r="M7" s="141">
        <f>VLOOKUP(B7,[1]Sheet2!$B:$N,13,0)</f>
        <v>-8120</v>
      </c>
      <c r="N7" s="141">
        <f t="shared" si="0"/>
        <v>2200</v>
      </c>
      <c r="O7" s="141">
        <f t="shared" si="5"/>
        <v>1657.6</v>
      </c>
      <c r="P7" s="141">
        <f t="shared" si="6"/>
        <v>7150</v>
      </c>
      <c r="Q7" s="147">
        <f t="shared" si="1"/>
        <v>78.44</v>
      </c>
      <c r="R7" s="147">
        <f t="shared" si="7"/>
        <v>149.184</v>
      </c>
      <c r="S7" s="147">
        <f t="shared" si="8"/>
        <v>9577.6239999999998</v>
      </c>
      <c r="T7" s="147">
        <f t="shared" si="9"/>
        <v>1885.2239999999999</v>
      </c>
      <c r="U7" s="147">
        <v>9578</v>
      </c>
      <c r="V7" s="147" t="s">
        <v>2836</v>
      </c>
      <c r="W7" s="147" t="s">
        <v>2837</v>
      </c>
      <c r="X7" s="141" t="s">
        <v>21</v>
      </c>
      <c r="Y7" s="148">
        <v>44862</v>
      </c>
      <c r="Z7" s="149">
        <f t="shared" si="10"/>
        <v>44890</v>
      </c>
      <c r="AA7" s="150">
        <f t="shared" si="11"/>
        <v>44918</v>
      </c>
    </row>
    <row r="8" spans="1:27" x14ac:dyDescent="0.25">
      <c r="A8" s="146">
        <v>7</v>
      </c>
      <c r="B8" s="141" t="s">
        <v>22</v>
      </c>
      <c r="C8" s="141" t="s">
        <v>193</v>
      </c>
      <c r="D8" s="141" t="s">
        <v>194</v>
      </c>
      <c r="E8" s="141" t="s">
        <v>11</v>
      </c>
      <c r="F8" s="141">
        <v>3</v>
      </c>
      <c r="G8" s="141">
        <v>4632</v>
      </c>
      <c r="H8" s="141">
        <v>5174</v>
      </c>
      <c r="I8" s="141">
        <f t="shared" si="2"/>
        <v>542</v>
      </c>
      <c r="J8" s="141">
        <v>4.67</v>
      </c>
      <c r="K8" s="141">
        <f t="shared" si="3"/>
        <v>4.75</v>
      </c>
      <c r="L8" s="141">
        <f t="shared" si="4"/>
        <v>1.75</v>
      </c>
      <c r="M8" s="141">
        <f>VLOOKUP(B8,[1]Sheet2!$B:$N,13,0)</f>
        <v>-12180</v>
      </c>
      <c r="N8" s="141">
        <f t="shared" si="0"/>
        <v>3300</v>
      </c>
      <c r="O8" s="141">
        <f t="shared" si="5"/>
        <v>6070.4</v>
      </c>
      <c r="P8" s="141">
        <f t="shared" si="6"/>
        <v>3850</v>
      </c>
      <c r="Q8" s="147">
        <f t="shared" si="1"/>
        <v>287.26</v>
      </c>
      <c r="R8" s="147">
        <f t="shared" si="7"/>
        <v>546.3359999999999</v>
      </c>
      <c r="S8" s="147">
        <f t="shared" si="8"/>
        <v>7983.5959999999995</v>
      </c>
      <c r="T8" s="147">
        <f t="shared" si="9"/>
        <v>6903.9960000000001</v>
      </c>
      <c r="U8" s="147">
        <v>7980</v>
      </c>
      <c r="V8" s="147" t="s">
        <v>2838</v>
      </c>
      <c r="W8" s="147" t="s">
        <v>2837</v>
      </c>
      <c r="X8" s="141" t="s">
        <v>23</v>
      </c>
      <c r="Y8" s="148">
        <v>44863</v>
      </c>
      <c r="Z8" s="149">
        <f t="shared" si="10"/>
        <v>44891</v>
      </c>
      <c r="AA8" s="150">
        <f t="shared" si="11"/>
        <v>44919</v>
      </c>
    </row>
    <row r="9" spans="1:27" x14ac:dyDescent="0.25">
      <c r="A9" s="146">
        <v>9</v>
      </c>
      <c r="B9" s="141" t="s">
        <v>26</v>
      </c>
      <c r="C9" s="141" t="s">
        <v>198</v>
      </c>
      <c r="D9" s="141" t="s">
        <v>199</v>
      </c>
      <c r="E9" s="141" t="s">
        <v>11</v>
      </c>
      <c r="F9" s="141">
        <v>2</v>
      </c>
      <c r="G9" s="141">
        <v>671</v>
      </c>
      <c r="H9" s="141">
        <v>714</v>
      </c>
      <c r="I9" s="141">
        <f t="shared" si="2"/>
        <v>43</v>
      </c>
      <c r="J9" s="141">
        <v>1.86</v>
      </c>
      <c r="K9" s="141">
        <f t="shared" si="3"/>
        <v>1.75</v>
      </c>
      <c r="L9" s="141">
        <f t="shared" si="4"/>
        <v>0</v>
      </c>
      <c r="M9" s="141">
        <f>VLOOKUP(B9,[1]Sheet2!$B:$N,13,0)</f>
        <v>-8120</v>
      </c>
      <c r="N9" s="141">
        <f t="shared" si="0"/>
        <v>2200</v>
      </c>
      <c r="O9" s="141">
        <f t="shared" si="5"/>
        <v>481.59999999999997</v>
      </c>
      <c r="P9" s="141">
        <f t="shared" si="6"/>
        <v>0</v>
      </c>
      <c r="Q9" s="147">
        <f t="shared" si="1"/>
        <v>22.790000000000003</v>
      </c>
      <c r="R9" s="147">
        <f t="shared" si="7"/>
        <v>43.343999999999994</v>
      </c>
      <c r="S9" s="147">
        <f t="shared" si="8"/>
        <v>2266.134</v>
      </c>
      <c r="T9" s="147">
        <f t="shared" si="9"/>
        <v>547.73399999999992</v>
      </c>
      <c r="U9" s="147">
        <v>2200</v>
      </c>
      <c r="V9" s="147" t="s">
        <v>2839</v>
      </c>
      <c r="W9" s="147" t="s">
        <v>2840</v>
      </c>
      <c r="X9" s="141" t="s">
        <v>27</v>
      </c>
      <c r="Y9" s="148">
        <v>44841</v>
      </c>
      <c r="Z9" s="149">
        <f t="shared" si="10"/>
        <v>44869</v>
      </c>
      <c r="AA9" s="150">
        <f t="shared" si="11"/>
        <v>44897</v>
      </c>
    </row>
    <row r="10" spans="1:27" x14ac:dyDescent="0.25">
      <c r="A10" s="146">
        <v>10</v>
      </c>
      <c r="B10" s="141" t="s">
        <v>28</v>
      </c>
      <c r="C10" s="141" t="s">
        <v>200</v>
      </c>
      <c r="D10" s="141" t="s">
        <v>201</v>
      </c>
      <c r="E10" s="141" t="s">
        <v>11</v>
      </c>
      <c r="F10" s="141">
        <v>1</v>
      </c>
      <c r="G10" s="141">
        <v>1134</v>
      </c>
      <c r="H10" s="141">
        <v>1221</v>
      </c>
      <c r="I10" s="141">
        <f t="shared" si="2"/>
        <v>87</v>
      </c>
      <c r="J10" s="141">
        <v>0.94</v>
      </c>
      <c r="K10" s="141">
        <f t="shared" si="3"/>
        <v>1</v>
      </c>
      <c r="L10" s="141">
        <f t="shared" si="4"/>
        <v>0</v>
      </c>
      <c r="M10" s="141">
        <f>VLOOKUP(B10,[1]Sheet2!$B:$N,13,0)</f>
        <v>-4060</v>
      </c>
      <c r="N10" s="141">
        <f t="shared" si="0"/>
        <v>1100</v>
      </c>
      <c r="O10" s="141">
        <f t="shared" si="5"/>
        <v>974.4</v>
      </c>
      <c r="P10" s="141">
        <f t="shared" si="6"/>
        <v>0</v>
      </c>
      <c r="Q10" s="147">
        <f t="shared" si="1"/>
        <v>46.11</v>
      </c>
      <c r="R10" s="147">
        <f t="shared" si="7"/>
        <v>87.695999999999998</v>
      </c>
      <c r="S10" s="147">
        <f t="shared" si="8"/>
        <v>1233.806</v>
      </c>
      <c r="T10" s="147">
        <f t="shared" si="9"/>
        <v>1108.2059999999999</v>
      </c>
      <c r="U10" s="147">
        <v>1150</v>
      </c>
      <c r="V10" s="147" t="s">
        <v>2841</v>
      </c>
      <c r="W10" s="147" t="s">
        <v>2842</v>
      </c>
      <c r="X10" s="141" t="s">
        <v>29</v>
      </c>
      <c r="Y10" s="148">
        <v>44861</v>
      </c>
      <c r="Z10" s="149">
        <f t="shared" si="10"/>
        <v>44889</v>
      </c>
      <c r="AA10" s="150">
        <f t="shared" si="11"/>
        <v>44917</v>
      </c>
    </row>
    <row r="11" spans="1:27" x14ac:dyDescent="0.25">
      <c r="A11" s="146">
        <v>11</v>
      </c>
      <c r="B11" s="141" t="s">
        <v>30</v>
      </c>
      <c r="C11" s="141" t="s">
        <v>202</v>
      </c>
      <c r="D11" s="141" t="s">
        <v>203</v>
      </c>
      <c r="E11" s="141" t="s">
        <v>11</v>
      </c>
      <c r="F11" s="141">
        <v>2</v>
      </c>
      <c r="G11" s="141">
        <v>1487</v>
      </c>
      <c r="H11" s="141">
        <v>1616</v>
      </c>
      <c r="I11" s="141">
        <f t="shared" si="2"/>
        <v>129</v>
      </c>
      <c r="J11" s="141">
        <v>2.5299999999999998</v>
      </c>
      <c r="K11" s="141">
        <f t="shared" si="3"/>
        <v>2.5</v>
      </c>
      <c r="L11" s="141">
        <f t="shared" si="4"/>
        <v>0.5</v>
      </c>
      <c r="M11" s="141">
        <f>VLOOKUP(B11,[1]Sheet2!$B:$N,13,0)</f>
        <v>-8120</v>
      </c>
      <c r="N11" s="141">
        <f t="shared" si="0"/>
        <v>2200</v>
      </c>
      <c r="O11" s="141">
        <f t="shared" si="5"/>
        <v>1444.8</v>
      </c>
      <c r="P11" s="141">
        <f t="shared" si="6"/>
        <v>1100</v>
      </c>
      <c r="Q11" s="147">
        <f t="shared" si="1"/>
        <v>68.37</v>
      </c>
      <c r="R11" s="147">
        <f t="shared" si="7"/>
        <v>130.03199999999998</v>
      </c>
      <c r="S11" s="147">
        <f t="shared" si="8"/>
        <v>3498.402</v>
      </c>
      <c r="T11" s="147">
        <f t="shared" si="9"/>
        <v>1643.202</v>
      </c>
      <c r="U11" s="147">
        <v>2300</v>
      </c>
      <c r="V11" s="147" t="s">
        <v>2843</v>
      </c>
      <c r="W11" s="147" t="s">
        <v>2844</v>
      </c>
      <c r="X11" s="141" t="s">
        <v>31</v>
      </c>
      <c r="Y11" s="148">
        <v>44840</v>
      </c>
      <c r="Z11" s="149">
        <f t="shared" si="10"/>
        <v>44868</v>
      </c>
      <c r="AA11" s="150">
        <f t="shared" si="11"/>
        <v>44896</v>
      </c>
    </row>
    <row r="12" spans="1:27" x14ac:dyDescent="0.25">
      <c r="A12" s="146">
        <v>12</v>
      </c>
      <c r="B12" s="141" t="s">
        <v>32</v>
      </c>
      <c r="C12" s="141" t="s">
        <v>204</v>
      </c>
      <c r="D12" s="141" t="s">
        <v>205</v>
      </c>
      <c r="E12" s="141" t="s">
        <v>11</v>
      </c>
      <c r="F12" s="141">
        <v>2</v>
      </c>
      <c r="G12" s="141">
        <v>853</v>
      </c>
      <c r="H12" s="141">
        <v>899</v>
      </c>
      <c r="I12" s="141">
        <f t="shared" si="2"/>
        <v>46</v>
      </c>
      <c r="J12" s="141">
        <v>2.38</v>
      </c>
      <c r="K12" s="141">
        <f t="shared" si="3"/>
        <v>2.5</v>
      </c>
      <c r="L12" s="141">
        <f t="shared" si="4"/>
        <v>0.5</v>
      </c>
      <c r="M12" s="141">
        <f>VLOOKUP(B12,[1]Sheet2!$B:$N,13,0)</f>
        <v>-8120</v>
      </c>
      <c r="N12" s="141">
        <f t="shared" si="0"/>
        <v>2200</v>
      </c>
      <c r="O12" s="141">
        <f t="shared" si="5"/>
        <v>515.19999999999993</v>
      </c>
      <c r="P12" s="141">
        <f t="shared" si="6"/>
        <v>1100</v>
      </c>
      <c r="Q12" s="147">
        <f t="shared" si="1"/>
        <v>24.380000000000003</v>
      </c>
      <c r="R12" s="147">
        <f t="shared" si="7"/>
        <v>46.367999999999995</v>
      </c>
      <c r="S12" s="147">
        <f t="shared" si="8"/>
        <v>3370.748</v>
      </c>
      <c r="T12" s="147">
        <f t="shared" si="9"/>
        <v>585.94799999999987</v>
      </c>
      <c r="U12" s="147">
        <v>3370</v>
      </c>
      <c r="V12" s="147" t="s">
        <v>2845</v>
      </c>
      <c r="W12" s="147" t="s">
        <v>2846</v>
      </c>
      <c r="X12" s="141" t="s">
        <v>33</v>
      </c>
      <c r="Y12" s="148">
        <v>44865</v>
      </c>
      <c r="Z12" s="149">
        <f t="shared" si="10"/>
        <v>44893</v>
      </c>
      <c r="AA12" s="150">
        <f t="shared" si="11"/>
        <v>44921</v>
      </c>
    </row>
    <row r="13" spans="1:27" x14ac:dyDescent="0.25">
      <c r="A13" s="146">
        <v>13</v>
      </c>
      <c r="B13" s="141" t="s">
        <v>34</v>
      </c>
      <c r="C13" s="141" t="s">
        <v>206</v>
      </c>
      <c r="D13" s="141" t="s">
        <v>207</v>
      </c>
      <c r="E13" s="141" t="s">
        <v>11</v>
      </c>
      <c r="F13" s="141">
        <v>2</v>
      </c>
      <c r="G13" s="141">
        <v>1075</v>
      </c>
      <c r="H13" s="141">
        <v>1097</v>
      </c>
      <c r="I13" s="141">
        <f t="shared" si="2"/>
        <v>22</v>
      </c>
      <c r="J13" s="141">
        <v>2.41</v>
      </c>
      <c r="K13" s="141">
        <f t="shared" si="3"/>
        <v>2.5</v>
      </c>
      <c r="L13" s="141">
        <f t="shared" si="4"/>
        <v>0.5</v>
      </c>
      <c r="M13" s="141">
        <f>VLOOKUP(B13,[1]Sheet2!$B:$N,13,0)</f>
        <v>-8242</v>
      </c>
      <c r="N13" s="141">
        <f t="shared" si="0"/>
        <v>2200</v>
      </c>
      <c r="O13" s="141">
        <f t="shared" si="5"/>
        <v>246.39999999999998</v>
      </c>
      <c r="P13" s="141">
        <f t="shared" si="6"/>
        <v>1100</v>
      </c>
      <c r="Q13" s="147">
        <f t="shared" si="1"/>
        <v>11.66</v>
      </c>
      <c r="R13" s="147">
        <f t="shared" si="7"/>
        <v>22.175999999999998</v>
      </c>
      <c r="S13" s="147">
        <f t="shared" si="8"/>
        <v>3333.8360000000002</v>
      </c>
      <c r="T13" s="147">
        <f t="shared" si="9"/>
        <v>280.23599999999999</v>
      </c>
      <c r="U13" s="147">
        <v>2300</v>
      </c>
      <c r="V13" s="147" t="s">
        <v>2847</v>
      </c>
      <c r="W13" s="147" t="s">
        <v>2848</v>
      </c>
      <c r="X13" s="141" t="s">
        <v>35</v>
      </c>
      <c r="Y13" s="148">
        <v>44856</v>
      </c>
      <c r="Z13" s="149">
        <f t="shared" si="10"/>
        <v>44884</v>
      </c>
      <c r="AA13" s="150">
        <f t="shared" si="11"/>
        <v>44912</v>
      </c>
    </row>
    <row r="14" spans="1:27" x14ac:dyDescent="0.25">
      <c r="A14" s="146">
        <v>14</v>
      </c>
      <c r="B14" s="141" t="s">
        <v>36</v>
      </c>
      <c r="C14" s="141" t="s">
        <v>208</v>
      </c>
      <c r="D14" s="141" t="s">
        <v>209</v>
      </c>
      <c r="E14" s="141" t="s">
        <v>11</v>
      </c>
      <c r="F14" s="141">
        <v>1</v>
      </c>
      <c r="G14" s="141">
        <v>75</v>
      </c>
      <c r="H14" s="141">
        <v>80</v>
      </c>
      <c r="I14" s="141">
        <f t="shared" si="2"/>
        <v>5</v>
      </c>
      <c r="J14" s="141">
        <v>0</v>
      </c>
      <c r="K14" s="141">
        <f t="shared" si="3"/>
        <v>0</v>
      </c>
      <c r="L14" s="141">
        <f t="shared" si="4"/>
        <v>0</v>
      </c>
      <c r="M14" s="141">
        <f>VLOOKUP(B14,[1]Sheet2!$B:$N,13,0)</f>
        <v>-4121</v>
      </c>
      <c r="N14" s="141">
        <f t="shared" si="0"/>
        <v>1100</v>
      </c>
      <c r="O14" s="141">
        <f t="shared" si="5"/>
        <v>56</v>
      </c>
      <c r="P14" s="141">
        <f t="shared" si="6"/>
        <v>0</v>
      </c>
      <c r="Q14" s="147">
        <f t="shared" si="1"/>
        <v>2.6500000000000004</v>
      </c>
      <c r="R14" s="147">
        <f t="shared" si="7"/>
        <v>5.04</v>
      </c>
      <c r="S14" s="147">
        <f t="shared" si="8"/>
        <v>1107.69</v>
      </c>
      <c r="T14" s="147">
        <f t="shared" si="9"/>
        <v>63.69</v>
      </c>
      <c r="U14" s="147">
        <v>1150</v>
      </c>
      <c r="V14" s="147" t="s">
        <v>2849</v>
      </c>
      <c r="W14" s="147" t="s">
        <v>2844</v>
      </c>
      <c r="X14" s="141" t="s">
        <v>37</v>
      </c>
      <c r="Y14" s="148">
        <v>44839</v>
      </c>
      <c r="Z14" s="149">
        <f t="shared" si="10"/>
        <v>44867</v>
      </c>
      <c r="AA14" s="150">
        <f t="shared" si="11"/>
        <v>44895</v>
      </c>
    </row>
    <row r="15" spans="1:27" x14ac:dyDescent="0.25">
      <c r="A15" s="146">
        <v>15</v>
      </c>
      <c r="B15" s="141" t="s">
        <v>38</v>
      </c>
      <c r="C15" s="141" t="s">
        <v>210</v>
      </c>
      <c r="D15" s="141" t="s">
        <v>211</v>
      </c>
      <c r="E15" s="141" t="s">
        <v>11</v>
      </c>
      <c r="F15" s="141">
        <v>2</v>
      </c>
      <c r="G15" s="141">
        <v>37</v>
      </c>
      <c r="H15" s="141">
        <v>409</v>
      </c>
      <c r="I15" s="141">
        <f t="shared" si="2"/>
        <v>372</v>
      </c>
      <c r="J15" s="141">
        <v>2.59</v>
      </c>
      <c r="K15" s="141">
        <f t="shared" si="3"/>
        <v>2.5</v>
      </c>
      <c r="L15" s="141">
        <f t="shared" si="4"/>
        <v>0.5</v>
      </c>
      <c r="M15" s="141">
        <f>VLOOKUP(B15,[1]Sheet2!$B:$N,13,0)</f>
        <v>-8242</v>
      </c>
      <c r="N15" s="141">
        <f t="shared" si="0"/>
        <v>2200</v>
      </c>
      <c r="O15" s="141">
        <f t="shared" si="5"/>
        <v>4166.3999999999996</v>
      </c>
      <c r="P15" s="141">
        <f t="shared" si="6"/>
        <v>1100</v>
      </c>
      <c r="Q15" s="147">
        <f t="shared" si="1"/>
        <v>197.16</v>
      </c>
      <c r="R15" s="147">
        <f t="shared" si="7"/>
        <v>374.97599999999994</v>
      </c>
      <c r="S15" s="147">
        <f t="shared" si="8"/>
        <v>3872.136</v>
      </c>
      <c r="T15" s="147">
        <f t="shared" si="9"/>
        <v>4738.5359999999991</v>
      </c>
      <c r="U15" s="147">
        <v>3050</v>
      </c>
      <c r="V15" s="147" t="s">
        <v>2850</v>
      </c>
      <c r="W15" s="147" t="s">
        <v>2851</v>
      </c>
      <c r="X15" s="141" t="s">
        <v>39</v>
      </c>
      <c r="Y15" s="148">
        <v>44843</v>
      </c>
      <c r="Z15" s="149">
        <f t="shared" si="10"/>
        <v>44871</v>
      </c>
      <c r="AA15" s="150">
        <f t="shared" si="11"/>
        <v>44899</v>
      </c>
    </row>
    <row r="16" spans="1:27" x14ac:dyDescent="0.25">
      <c r="A16" s="146">
        <v>16</v>
      </c>
      <c r="B16" s="141" t="s">
        <v>40</v>
      </c>
      <c r="C16" s="141" t="s">
        <v>212</v>
      </c>
      <c r="D16" s="141" t="s">
        <v>207</v>
      </c>
      <c r="E16" s="141" t="s">
        <v>11</v>
      </c>
      <c r="F16" s="141">
        <v>2</v>
      </c>
      <c r="G16" s="141">
        <v>334</v>
      </c>
      <c r="H16" s="141">
        <v>352</v>
      </c>
      <c r="I16" s="141">
        <f t="shared" si="2"/>
        <v>18</v>
      </c>
      <c r="J16" s="141">
        <v>1.2</v>
      </c>
      <c r="K16" s="141">
        <f t="shared" si="3"/>
        <v>1.25</v>
      </c>
      <c r="L16" s="141">
        <f t="shared" si="4"/>
        <v>0</v>
      </c>
      <c r="M16" s="141">
        <f>VLOOKUP(B16,[1]Sheet2!$B:$N,13,0)</f>
        <v>-8242</v>
      </c>
      <c r="N16" s="141">
        <f t="shared" si="0"/>
        <v>2200</v>
      </c>
      <c r="O16" s="141">
        <f t="shared" si="5"/>
        <v>201.6</v>
      </c>
      <c r="P16" s="141">
        <f t="shared" si="6"/>
        <v>0</v>
      </c>
      <c r="Q16" s="147">
        <f t="shared" si="1"/>
        <v>9.5400000000000009</v>
      </c>
      <c r="R16" s="147">
        <f t="shared" si="7"/>
        <v>18.143999999999998</v>
      </c>
      <c r="S16" s="147">
        <f t="shared" si="8"/>
        <v>2227.6840000000002</v>
      </c>
      <c r="T16" s="147">
        <f t="shared" si="9"/>
        <v>229.28399999999999</v>
      </c>
      <c r="U16" s="147">
        <v>2300</v>
      </c>
      <c r="V16" s="147" t="s">
        <v>2852</v>
      </c>
      <c r="W16" s="147" t="s">
        <v>2835</v>
      </c>
      <c r="X16" s="141" t="s">
        <v>41</v>
      </c>
      <c r="Y16" s="148">
        <v>44853</v>
      </c>
      <c r="Z16" s="149">
        <f t="shared" si="10"/>
        <v>44881</v>
      </c>
      <c r="AA16" s="150">
        <f t="shared" si="11"/>
        <v>44909</v>
      </c>
    </row>
    <row r="17" spans="1:27" x14ac:dyDescent="0.25">
      <c r="A17" s="146">
        <v>17</v>
      </c>
      <c r="B17" s="141" t="s">
        <v>42</v>
      </c>
      <c r="C17" s="141" t="s">
        <v>213</v>
      </c>
      <c r="D17" s="141" t="s">
        <v>214</v>
      </c>
      <c r="E17" s="141" t="s">
        <v>197</v>
      </c>
      <c r="F17" s="141">
        <v>2</v>
      </c>
      <c r="G17" s="141">
        <v>330</v>
      </c>
      <c r="H17" s="141">
        <v>331</v>
      </c>
      <c r="I17" s="141">
        <f t="shared" si="2"/>
        <v>1</v>
      </c>
      <c r="J17" s="141"/>
      <c r="K17" s="141">
        <f t="shared" si="3"/>
        <v>0</v>
      </c>
      <c r="L17" s="141">
        <f t="shared" si="4"/>
        <v>0</v>
      </c>
      <c r="M17" s="141">
        <f>VLOOKUP(B17,[1]Sheet2!$B:$N,13,0)</f>
        <v>-8242</v>
      </c>
      <c r="N17" s="141">
        <f t="shared" si="0"/>
        <v>2200</v>
      </c>
      <c r="O17" s="141">
        <f t="shared" si="5"/>
        <v>11.2</v>
      </c>
      <c r="P17" s="141">
        <f t="shared" si="6"/>
        <v>0</v>
      </c>
      <c r="Q17" s="147">
        <f t="shared" si="1"/>
        <v>0.53</v>
      </c>
      <c r="R17" s="147">
        <f t="shared" si="7"/>
        <v>1.008</v>
      </c>
      <c r="S17" s="147">
        <f t="shared" si="8"/>
        <v>2201.538</v>
      </c>
      <c r="T17" s="147">
        <f t="shared" si="9"/>
        <v>12.738</v>
      </c>
      <c r="U17" s="147" t="e">
        <v>#N/A</v>
      </c>
      <c r="V17" s="147" t="e">
        <v>#N/A</v>
      </c>
      <c r="W17" s="147" t="e">
        <v>#N/A</v>
      </c>
      <c r="X17" s="141" t="s">
        <v>41</v>
      </c>
      <c r="Y17" s="148">
        <v>44853</v>
      </c>
      <c r="Z17" s="149">
        <f t="shared" si="10"/>
        <v>44881</v>
      </c>
      <c r="AA17" s="150">
        <f t="shared" si="11"/>
        <v>44909</v>
      </c>
    </row>
    <row r="18" spans="1:27" x14ac:dyDescent="0.25">
      <c r="A18" s="146">
        <v>18</v>
      </c>
      <c r="B18" s="141" t="s">
        <v>43</v>
      </c>
      <c r="C18" s="141" t="s">
        <v>215</v>
      </c>
      <c r="D18" s="141" t="s">
        <v>216</v>
      </c>
      <c r="E18" s="141" t="s">
        <v>11</v>
      </c>
      <c r="F18" s="141">
        <v>1</v>
      </c>
      <c r="G18" s="141">
        <v>91</v>
      </c>
      <c r="H18" s="141">
        <v>107</v>
      </c>
      <c r="I18" s="141">
        <f t="shared" si="2"/>
        <v>16</v>
      </c>
      <c r="J18" s="141">
        <v>0.33</v>
      </c>
      <c r="K18" s="141">
        <f t="shared" si="3"/>
        <v>0.25</v>
      </c>
      <c r="L18" s="141">
        <f t="shared" si="4"/>
        <v>0</v>
      </c>
      <c r="M18" s="141">
        <f>VLOOKUP(B18,[1]Sheet2!$B:$N,13,0)</f>
        <v>-4121</v>
      </c>
      <c r="N18" s="141">
        <f t="shared" si="0"/>
        <v>1100</v>
      </c>
      <c r="O18" s="141">
        <f t="shared" si="5"/>
        <v>179.2</v>
      </c>
      <c r="P18" s="141">
        <f t="shared" si="6"/>
        <v>0</v>
      </c>
      <c r="Q18" s="147">
        <f t="shared" si="1"/>
        <v>8.48</v>
      </c>
      <c r="R18" s="147">
        <f t="shared" si="7"/>
        <v>16.128</v>
      </c>
      <c r="S18" s="147">
        <f t="shared" si="8"/>
        <v>1124.6079999999999</v>
      </c>
      <c r="T18" s="147">
        <f t="shared" si="9"/>
        <v>203.80799999999999</v>
      </c>
      <c r="U18" s="147">
        <v>1150</v>
      </c>
      <c r="V18" s="147" t="s">
        <v>2853</v>
      </c>
      <c r="W18" s="147" t="s">
        <v>2854</v>
      </c>
      <c r="X18" s="141" t="s">
        <v>44</v>
      </c>
      <c r="Y18" s="148">
        <v>44854</v>
      </c>
      <c r="Z18" s="149">
        <f t="shared" si="10"/>
        <v>44882</v>
      </c>
      <c r="AA18" s="150">
        <f t="shared" si="11"/>
        <v>44910</v>
      </c>
    </row>
    <row r="19" spans="1:27" x14ac:dyDescent="0.25">
      <c r="A19" s="146">
        <v>19</v>
      </c>
      <c r="B19" s="141" t="s">
        <v>45</v>
      </c>
      <c r="C19" s="141" t="s">
        <v>217</v>
      </c>
      <c r="D19" s="141" t="s">
        <v>207</v>
      </c>
      <c r="E19" s="141" t="s">
        <v>197</v>
      </c>
      <c r="F19" s="141">
        <v>2</v>
      </c>
      <c r="G19" s="141">
        <v>758</v>
      </c>
      <c r="H19" s="141">
        <v>887</v>
      </c>
      <c r="I19" s="141">
        <f t="shared" si="2"/>
        <v>129</v>
      </c>
      <c r="J19" s="141">
        <v>1.9</v>
      </c>
      <c r="K19" s="141">
        <f t="shared" si="3"/>
        <v>2</v>
      </c>
      <c r="L19" s="141">
        <f t="shared" si="4"/>
        <v>0</v>
      </c>
      <c r="M19" s="141">
        <f>VLOOKUP(B19,[1]Sheet2!$B:$N,13,0)</f>
        <v>-8242</v>
      </c>
      <c r="N19" s="141">
        <f t="shared" si="0"/>
        <v>2200</v>
      </c>
      <c r="O19" s="141">
        <f t="shared" si="5"/>
        <v>1444.8</v>
      </c>
      <c r="P19" s="141">
        <f t="shared" si="6"/>
        <v>0</v>
      </c>
      <c r="Q19" s="147">
        <f t="shared" si="1"/>
        <v>68.37</v>
      </c>
      <c r="R19" s="147">
        <f t="shared" si="7"/>
        <v>130.03199999999998</v>
      </c>
      <c r="S19" s="147">
        <f t="shared" si="8"/>
        <v>2398.402</v>
      </c>
      <c r="T19" s="147">
        <f t="shared" si="9"/>
        <v>1643.202</v>
      </c>
      <c r="U19" s="147" t="e">
        <v>#N/A</v>
      </c>
      <c r="V19" s="147" t="e">
        <v>#N/A</v>
      </c>
      <c r="W19" s="147" t="e">
        <v>#N/A</v>
      </c>
      <c r="X19" s="141" t="s">
        <v>46</v>
      </c>
      <c r="Y19" s="148">
        <v>44865</v>
      </c>
      <c r="Z19" s="149">
        <f t="shared" si="10"/>
        <v>44893</v>
      </c>
      <c r="AA19" s="150">
        <f t="shared" si="11"/>
        <v>44921</v>
      </c>
    </row>
    <row r="20" spans="1:27" x14ac:dyDescent="0.25">
      <c r="A20" s="146">
        <v>20</v>
      </c>
      <c r="B20" s="141" t="s">
        <v>47</v>
      </c>
      <c r="C20" s="141" t="s">
        <v>218</v>
      </c>
      <c r="D20" s="141" t="s">
        <v>207</v>
      </c>
      <c r="E20" s="141" t="s">
        <v>11</v>
      </c>
      <c r="F20" s="141">
        <v>2</v>
      </c>
      <c r="G20" s="141">
        <v>2879</v>
      </c>
      <c r="H20" s="141">
        <v>2901</v>
      </c>
      <c r="I20" s="141">
        <f t="shared" si="2"/>
        <v>22</v>
      </c>
      <c r="J20" s="141">
        <v>1.43</v>
      </c>
      <c r="K20" s="141">
        <f t="shared" si="3"/>
        <v>1.5</v>
      </c>
      <c r="L20" s="141">
        <f t="shared" si="4"/>
        <v>0</v>
      </c>
      <c r="M20" s="141">
        <f>VLOOKUP(B20,[1]Sheet2!$B:$N,13,0)</f>
        <v>-8242</v>
      </c>
      <c r="N20" s="141">
        <f t="shared" si="0"/>
        <v>2200</v>
      </c>
      <c r="O20" s="141">
        <f t="shared" si="5"/>
        <v>246.39999999999998</v>
      </c>
      <c r="P20" s="141">
        <f t="shared" si="6"/>
        <v>0</v>
      </c>
      <c r="Q20" s="147">
        <f t="shared" si="1"/>
        <v>11.66</v>
      </c>
      <c r="R20" s="147">
        <f t="shared" si="7"/>
        <v>22.175999999999998</v>
      </c>
      <c r="S20" s="147">
        <f t="shared" si="8"/>
        <v>2233.8359999999998</v>
      </c>
      <c r="T20" s="147">
        <f t="shared" si="9"/>
        <v>280.23599999999999</v>
      </c>
      <c r="U20" s="147" t="e">
        <v>#N/A</v>
      </c>
      <c r="V20" s="147" t="e">
        <v>#N/A</v>
      </c>
      <c r="W20" s="147" t="e">
        <v>#N/A</v>
      </c>
      <c r="X20" s="141" t="s">
        <v>46</v>
      </c>
      <c r="Y20" s="148">
        <v>44865</v>
      </c>
      <c r="Z20" s="149">
        <f t="shared" si="10"/>
        <v>44893</v>
      </c>
      <c r="AA20" s="150">
        <f t="shared" si="11"/>
        <v>44921</v>
      </c>
    </row>
    <row r="21" spans="1:27" x14ac:dyDescent="0.25">
      <c r="A21" s="146">
        <v>21</v>
      </c>
      <c r="B21" s="141" t="s">
        <v>48</v>
      </c>
      <c r="C21" s="141" t="s">
        <v>219</v>
      </c>
      <c r="D21" s="141" t="s">
        <v>207</v>
      </c>
      <c r="E21" s="141" t="s">
        <v>11</v>
      </c>
      <c r="F21" s="141">
        <v>2</v>
      </c>
      <c r="G21" s="141">
        <v>356</v>
      </c>
      <c r="H21" s="141">
        <v>410</v>
      </c>
      <c r="I21" s="141">
        <f t="shared" si="2"/>
        <v>54</v>
      </c>
      <c r="J21" s="141">
        <v>2.64</v>
      </c>
      <c r="K21" s="141">
        <f t="shared" si="3"/>
        <v>2.75</v>
      </c>
      <c r="L21" s="141">
        <f t="shared" si="4"/>
        <v>0.75</v>
      </c>
      <c r="M21" s="141">
        <f>VLOOKUP(B21,[1]Sheet2!$B:$N,13,0)</f>
        <v>-8242</v>
      </c>
      <c r="N21" s="141">
        <f t="shared" si="0"/>
        <v>2200</v>
      </c>
      <c r="O21" s="141">
        <f t="shared" si="5"/>
        <v>604.79999999999995</v>
      </c>
      <c r="P21" s="141">
        <f t="shared" si="6"/>
        <v>1650</v>
      </c>
      <c r="Q21" s="147">
        <f t="shared" si="1"/>
        <v>28.62</v>
      </c>
      <c r="R21" s="147">
        <f t="shared" si="7"/>
        <v>54.431999999999995</v>
      </c>
      <c r="S21" s="147">
        <f t="shared" si="8"/>
        <v>3933.0519999999997</v>
      </c>
      <c r="T21" s="147">
        <f t="shared" si="9"/>
        <v>687.85199999999998</v>
      </c>
      <c r="U21" s="147">
        <v>2300</v>
      </c>
      <c r="V21" s="147" t="s">
        <v>2855</v>
      </c>
      <c r="W21" s="147" t="s">
        <v>2829</v>
      </c>
      <c r="X21" s="141" t="s">
        <v>49</v>
      </c>
      <c r="Y21" s="148">
        <v>44841</v>
      </c>
      <c r="Z21" s="149">
        <f t="shared" si="10"/>
        <v>44869</v>
      </c>
      <c r="AA21" s="150">
        <f t="shared" si="11"/>
        <v>44897</v>
      </c>
    </row>
    <row r="22" spans="1:27" x14ac:dyDescent="0.25">
      <c r="A22" s="146">
        <v>22</v>
      </c>
      <c r="B22" s="141" t="s">
        <v>50</v>
      </c>
      <c r="C22" s="141" t="s">
        <v>220</v>
      </c>
      <c r="D22" s="141" t="s">
        <v>207</v>
      </c>
      <c r="E22" s="141" t="s">
        <v>11</v>
      </c>
      <c r="F22" s="141">
        <v>2</v>
      </c>
      <c r="G22" s="141">
        <v>780</v>
      </c>
      <c r="H22" s="141">
        <v>869</v>
      </c>
      <c r="I22" s="141">
        <f t="shared" si="2"/>
        <v>89</v>
      </c>
      <c r="J22" s="141">
        <v>1.26</v>
      </c>
      <c r="K22" s="141">
        <f t="shared" si="3"/>
        <v>1.25</v>
      </c>
      <c r="L22" s="141">
        <f t="shared" si="4"/>
        <v>0</v>
      </c>
      <c r="M22" s="141">
        <f>VLOOKUP(B22,[1]Sheet2!$B:$N,13,0)</f>
        <v>-8242</v>
      </c>
      <c r="N22" s="141">
        <f t="shared" si="0"/>
        <v>2200</v>
      </c>
      <c r="O22" s="141">
        <f t="shared" si="5"/>
        <v>996.8</v>
      </c>
      <c r="P22" s="141">
        <f t="shared" si="6"/>
        <v>0</v>
      </c>
      <c r="Q22" s="147">
        <f t="shared" si="1"/>
        <v>47.17</v>
      </c>
      <c r="R22" s="147">
        <f t="shared" si="7"/>
        <v>89.711999999999989</v>
      </c>
      <c r="S22" s="147">
        <f t="shared" si="8"/>
        <v>2336.8820000000001</v>
      </c>
      <c r="T22" s="147">
        <f t="shared" si="9"/>
        <v>1133.682</v>
      </c>
      <c r="U22" s="147">
        <v>2300</v>
      </c>
      <c r="V22" s="147" t="s">
        <v>2856</v>
      </c>
      <c r="W22" s="147" t="s">
        <v>2831</v>
      </c>
      <c r="X22" s="141" t="s">
        <v>51</v>
      </c>
      <c r="Y22" s="148">
        <v>44851</v>
      </c>
      <c r="Z22" s="149">
        <f t="shared" si="10"/>
        <v>44879</v>
      </c>
      <c r="AA22" s="150">
        <f t="shared" si="11"/>
        <v>44907</v>
      </c>
    </row>
    <row r="23" spans="1:27" x14ac:dyDescent="0.25">
      <c r="A23" s="146">
        <v>23</v>
      </c>
      <c r="B23" s="141" t="s">
        <v>52</v>
      </c>
      <c r="C23" s="141" t="s">
        <v>221</v>
      </c>
      <c r="D23" s="141" t="s">
        <v>222</v>
      </c>
      <c r="E23" s="141" t="s">
        <v>11</v>
      </c>
      <c r="F23" s="141">
        <v>2</v>
      </c>
      <c r="G23" s="141">
        <v>167</v>
      </c>
      <c r="H23" s="141">
        <v>176</v>
      </c>
      <c r="I23" s="141">
        <f t="shared" si="2"/>
        <v>9</v>
      </c>
      <c r="J23" s="141">
        <v>1.1100000000000001</v>
      </c>
      <c r="K23" s="141">
        <f t="shared" si="3"/>
        <v>1</v>
      </c>
      <c r="L23" s="141">
        <f t="shared" si="4"/>
        <v>0</v>
      </c>
      <c r="M23" s="141">
        <f>VLOOKUP(B23,[1]Sheet2!$B:$N,13,0)</f>
        <v>-8242</v>
      </c>
      <c r="N23" s="141">
        <f t="shared" si="0"/>
        <v>2200</v>
      </c>
      <c r="O23" s="141">
        <f t="shared" si="5"/>
        <v>100.8</v>
      </c>
      <c r="P23" s="141">
        <f t="shared" si="6"/>
        <v>0</v>
      </c>
      <c r="Q23" s="147">
        <f t="shared" si="1"/>
        <v>4.7700000000000005</v>
      </c>
      <c r="R23" s="147">
        <f t="shared" si="7"/>
        <v>9.0719999999999992</v>
      </c>
      <c r="S23" s="147">
        <f t="shared" si="8"/>
        <v>2213.8420000000001</v>
      </c>
      <c r="T23" s="147">
        <f t="shared" si="9"/>
        <v>114.642</v>
      </c>
      <c r="U23" s="147">
        <v>2300</v>
      </c>
      <c r="V23" s="147" t="s">
        <v>2857</v>
      </c>
      <c r="W23" s="147" t="s">
        <v>2858</v>
      </c>
      <c r="X23" s="141" t="s">
        <v>53</v>
      </c>
      <c r="Y23" s="148">
        <v>44858</v>
      </c>
      <c r="Z23" s="149">
        <f t="shared" si="10"/>
        <v>44886</v>
      </c>
      <c r="AA23" s="150">
        <f t="shared" si="11"/>
        <v>44914</v>
      </c>
    </row>
    <row r="24" spans="1:27" x14ac:dyDescent="0.25">
      <c r="A24" s="146">
        <v>24</v>
      </c>
      <c r="B24" s="141" t="s">
        <v>54</v>
      </c>
      <c r="C24" s="141" t="s">
        <v>223</v>
      </c>
      <c r="D24" s="141" t="s">
        <v>216</v>
      </c>
      <c r="E24" s="141" t="s">
        <v>11</v>
      </c>
      <c r="F24" s="141">
        <v>1</v>
      </c>
      <c r="G24" s="141">
        <v>319</v>
      </c>
      <c r="H24" s="141">
        <v>443</v>
      </c>
      <c r="I24" s="141">
        <f t="shared" si="2"/>
        <v>124</v>
      </c>
      <c r="J24" s="141">
        <v>1.64</v>
      </c>
      <c r="K24" s="141">
        <v>3.49</v>
      </c>
      <c r="L24" s="141">
        <f t="shared" si="4"/>
        <v>2.4900000000000002</v>
      </c>
      <c r="M24" s="141">
        <f>VLOOKUP(B24,[1]Sheet2!$B:$N,13,0)</f>
        <v>-4120</v>
      </c>
      <c r="N24" s="141">
        <f t="shared" si="0"/>
        <v>1100</v>
      </c>
      <c r="O24" s="141">
        <f t="shared" si="5"/>
        <v>1388.8</v>
      </c>
      <c r="P24" s="141">
        <f t="shared" si="6"/>
        <v>5478.0000000000009</v>
      </c>
      <c r="Q24" s="147">
        <f t="shared" si="1"/>
        <v>65.72</v>
      </c>
      <c r="R24" s="147">
        <f t="shared" si="7"/>
        <v>124.99199999999999</v>
      </c>
      <c r="S24" s="147">
        <f t="shared" si="8"/>
        <v>6768.7120000000014</v>
      </c>
      <c r="T24" s="147">
        <f t="shared" si="9"/>
        <v>1579.5119999999999</v>
      </c>
      <c r="U24" s="147">
        <v>6769</v>
      </c>
      <c r="V24" s="147" t="s">
        <v>2859</v>
      </c>
      <c r="W24" s="147" t="s">
        <v>2860</v>
      </c>
      <c r="X24" s="141" t="s">
        <v>53</v>
      </c>
      <c r="Y24" s="148">
        <v>44858</v>
      </c>
      <c r="Z24" s="149">
        <f t="shared" si="10"/>
        <v>44886</v>
      </c>
      <c r="AA24" s="150">
        <f t="shared" si="11"/>
        <v>44914</v>
      </c>
    </row>
    <row r="25" spans="1:27" x14ac:dyDescent="0.25">
      <c r="A25" s="146">
        <v>25</v>
      </c>
      <c r="B25" s="141" t="s">
        <v>55</v>
      </c>
      <c r="C25" s="141" t="s">
        <v>224</v>
      </c>
      <c r="D25" s="141" t="s">
        <v>225</v>
      </c>
      <c r="E25" s="141" t="s">
        <v>11</v>
      </c>
      <c r="F25" s="141">
        <v>2</v>
      </c>
      <c r="G25" s="141">
        <v>387</v>
      </c>
      <c r="H25" s="141">
        <v>454</v>
      </c>
      <c r="I25" s="141">
        <f t="shared" si="2"/>
        <v>67</v>
      </c>
      <c r="J25" s="141">
        <v>2.0099999999999998</v>
      </c>
      <c r="K25" s="141">
        <f t="shared" si="3"/>
        <v>2</v>
      </c>
      <c r="L25" s="141">
        <f t="shared" si="4"/>
        <v>0</v>
      </c>
      <c r="M25" s="141">
        <f>VLOOKUP(B25,[1]Sheet2!$B:$N,13,0)</f>
        <v>-7460</v>
      </c>
      <c r="N25" s="141">
        <f t="shared" si="0"/>
        <v>2200</v>
      </c>
      <c r="O25" s="141">
        <f t="shared" si="5"/>
        <v>750.4</v>
      </c>
      <c r="P25" s="141">
        <f t="shared" si="6"/>
        <v>0</v>
      </c>
      <c r="Q25" s="147">
        <f t="shared" si="1"/>
        <v>35.510000000000005</v>
      </c>
      <c r="R25" s="147">
        <f t="shared" si="7"/>
        <v>67.536000000000001</v>
      </c>
      <c r="S25" s="147">
        <f t="shared" si="8"/>
        <v>2303.0459999999998</v>
      </c>
      <c r="T25" s="147">
        <f t="shared" si="9"/>
        <v>853.44599999999991</v>
      </c>
      <c r="U25" s="147">
        <v>2300</v>
      </c>
      <c r="V25" s="147" t="s">
        <v>2861</v>
      </c>
      <c r="W25" s="147" t="s">
        <v>2858</v>
      </c>
      <c r="X25" s="141" t="s">
        <v>56</v>
      </c>
      <c r="Y25" s="148">
        <v>44859</v>
      </c>
      <c r="Z25" s="149">
        <f t="shared" si="10"/>
        <v>44887</v>
      </c>
      <c r="AA25" s="150">
        <f t="shared" si="11"/>
        <v>44915</v>
      </c>
    </row>
    <row r="26" spans="1:27" x14ac:dyDescent="0.25">
      <c r="A26" s="146">
        <v>26</v>
      </c>
      <c r="B26" s="141" t="s">
        <v>57</v>
      </c>
      <c r="C26" s="141" t="s">
        <v>226</v>
      </c>
      <c r="D26" s="141" t="s">
        <v>227</v>
      </c>
      <c r="E26" s="141" t="s">
        <v>11</v>
      </c>
      <c r="F26" s="141">
        <v>2</v>
      </c>
      <c r="G26" s="141">
        <v>303</v>
      </c>
      <c r="H26" s="141">
        <v>376</v>
      </c>
      <c r="I26" s="141">
        <f t="shared" si="2"/>
        <v>73</v>
      </c>
      <c r="J26" s="141">
        <v>2.0499999999999998</v>
      </c>
      <c r="K26" s="141">
        <f t="shared" si="3"/>
        <v>2</v>
      </c>
      <c r="L26" s="141">
        <f t="shared" si="4"/>
        <v>0</v>
      </c>
      <c r="M26" s="141">
        <f>VLOOKUP(B26,[1]Sheet2!$B:$N,13,0)</f>
        <v>-8242</v>
      </c>
      <c r="N26" s="141">
        <f t="shared" si="0"/>
        <v>2200</v>
      </c>
      <c r="O26" s="141">
        <f t="shared" si="5"/>
        <v>817.59999999999991</v>
      </c>
      <c r="P26" s="141">
        <f t="shared" si="6"/>
        <v>0</v>
      </c>
      <c r="Q26" s="147">
        <f t="shared" si="1"/>
        <v>38.690000000000005</v>
      </c>
      <c r="R26" s="147">
        <f t="shared" si="7"/>
        <v>73.583999999999989</v>
      </c>
      <c r="S26" s="147">
        <f t="shared" si="8"/>
        <v>2312.2739999999999</v>
      </c>
      <c r="T26" s="147">
        <f t="shared" si="9"/>
        <v>929.87399999999991</v>
      </c>
      <c r="U26" s="147">
        <v>3708</v>
      </c>
      <c r="V26" s="147" t="s">
        <v>2862</v>
      </c>
      <c r="W26" s="147" t="s">
        <v>2846</v>
      </c>
      <c r="X26" s="141" t="s">
        <v>56</v>
      </c>
      <c r="Y26" s="148">
        <v>44859</v>
      </c>
      <c r="Z26" s="149">
        <f t="shared" si="10"/>
        <v>44887</v>
      </c>
      <c r="AA26" s="150">
        <f t="shared" si="11"/>
        <v>44915</v>
      </c>
    </row>
    <row r="27" spans="1:27" x14ac:dyDescent="0.25">
      <c r="A27" s="146">
        <v>27</v>
      </c>
      <c r="B27" s="141" t="s">
        <v>58</v>
      </c>
      <c r="C27" s="141" t="s">
        <v>228</v>
      </c>
      <c r="D27" s="141" t="s">
        <v>229</v>
      </c>
      <c r="E27" s="141" t="s">
        <v>11</v>
      </c>
      <c r="F27" s="141">
        <v>2</v>
      </c>
      <c r="G27" s="141">
        <v>892</v>
      </c>
      <c r="H27" s="141">
        <v>1024</v>
      </c>
      <c r="I27" s="141">
        <f t="shared" si="2"/>
        <v>132</v>
      </c>
      <c r="J27" s="141">
        <v>3.6</v>
      </c>
      <c r="K27" s="141">
        <f t="shared" si="3"/>
        <v>3.5</v>
      </c>
      <c r="L27" s="141">
        <f t="shared" si="4"/>
        <v>1.5</v>
      </c>
      <c r="M27" s="141">
        <f>VLOOKUP(B27,[1]Sheet2!$B:$N,13,0)</f>
        <v>-8242</v>
      </c>
      <c r="N27" s="141">
        <f t="shared" si="0"/>
        <v>2200</v>
      </c>
      <c r="O27" s="141">
        <f t="shared" si="5"/>
        <v>1478.3999999999999</v>
      </c>
      <c r="P27" s="141">
        <f t="shared" si="6"/>
        <v>3300</v>
      </c>
      <c r="Q27" s="147">
        <f t="shared" si="1"/>
        <v>69.960000000000008</v>
      </c>
      <c r="R27" s="147">
        <f t="shared" si="7"/>
        <v>133.05599999999998</v>
      </c>
      <c r="S27" s="147">
        <f t="shared" si="8"/>
        <v>5703.0159999999996</v>
      </c>
      <c r="T27" s="147">
        <f t="shared" si="9"/>
        <v>1681.4159999999999</v>
      </c>
      <c r="U27" s="147">
        <v>5700</v>
      </c>
      <c r="V27" s="147" t="s">
        <v>2863</v>
      </c>
      <c r="W27" s="147" t="s">
        <v>2858</v>
      </c>
      <c r="X27" s="141" t="s">
        <v>56</v>
      </c>
      <c r="Y27" s="148">
        <v>44859</v>
      </c>
      <c r="Z27" s="149">
        <f t="shared" si="10"/>
        <v>44887</v>
      </c>
      <c r="AA27" s="150">
        <f t="shared" si="11"/>
        <v>44915</v>
      </c>
    </row>
    <row r="28" spans="1:27" x14ac:dyDescent="0.25">
      <c r="A28" s="146">
        <v>28</v>
      </c>
      <c r="B28" s="141" t="s">
        <v>59</v>
      </c>
      <c r="C28" s="141" t="s">
        <v>230</v>
      </c>
      <c r="D28" s="141" t="s">
        <v>222</v>
      </c>
      <c r="E28" s="141" t="s">
        <v>11</v>
      </c>
      <c r="F28" s="141">
        <v>1</v>
      </c>
      <c r="G28" s="141">
        <v>170</v>
      </c>
      <c r="H28" s="141">
        <v>220</v>
      </c>
      <c r="I28" s="141">
        <f t="shared" si="2"/>
        <v>50</v>
      </c>
      <c r="J28" s="141">
        <v>1.41</v>
      </c>
      <c r="K28" s="141">
        <f t="shared" si="3"/>
        <v>1.5</v>
      </c>
      <c r="L28" s="141">
        <f t="shared" si="4"/>
        <v>0.5</v>
      </c>
      <c r="M28" s="141">
        <f>VLOOKUP(B28,[1]Sheet2!$B:$N,13,0)</f>
        <v>-3730</v>
      </c>
      <c r="N28" s="141">
        <f t="shared" si="0"/>
        <v>1100</v>
      </c>
      <c r="O28" s="141">
        <f t="shared" si="5"/>
        <v>560</v>
      </c>
      <c r="P28" s="141">
        <f t="shared" si="6"/>
        <v>1100</v>
      </c>
      <c r="Q28" s="147">
        <f t="shared" si="1"/>
        <v>26.5</v>
      </c>
      <c r="R28" s="147">
        <f t="shared" si="7"/>
        <v>50.4</v>
      </c>
      <c r="S28" s="147">
        <f t="shared" si="8"/>
        <v>2276.9</v>
      </c>
      <c r="T28" s="147">
        <f t="shared" si="9"/>
        <v>636.9</v>
      </c>
      <c r="U28" s="147">
        <v>1150</v>
      </c>
      <c r="V28" s="147" t="s">
        <v>2864</v>
      </c>
      <c r="W28" s="147" t="s">
        <v>2829</v>
      </c>
      <c r="X28" s="141" t="s">
        <v>60</v>
      </c>
      <c r="Y28" s="148">
        <v>44840</v>
      </c>
      <c r="Z28" s="149">
        <f t="shared" si="10"/>
        <v>44868</v>
      </c>
      <c r="AA28" s="150">
        <f t="shared" si="11"/>
        <v>44896</v>
      </c>
    </row>
    <row r="29" spans="1:27" x14ac:dyDescent="0.25">
      <c r="A29" s="146">
        <v>29</v>
      </c>
      <c r="B29" s="141" t="s">
        <v>61</v>
      </c>
      <c r="C29" s="141" t="s">
        <v>231</v>
      </c>
      <c r="D29" s="141" t="s">
        <v>232</v>
      </c>
      <c r="E29" s="141" t="s">
        <v>11</v>
      </c>
      <c r="F29" s="141">
        <v>1</v>
      </c>
      <c r="G29" s="141">
        <v>86</v>
      </c>
      <c r="H29" s="141">
        <v>94</v>
      </c>
      <c r="I29" s="141">
        <f t="shared" si="2"/>
        <v>8</v>
      </c>
      <c r="J29" s="141">
        <v>0.64</v>
      </c>
      <c r="K29" s="141">
        <f t="shared" si="3"/>
        <v>0.75</v>
      </c>
      <c r="L29" s="141">
        <f t="shared" si="4"/>
        <v>0</v>
      </c>
      <c r="M29" s="141">
        <f>VLOOKUP(B29,[1]Sheet2!$B:$N,13,0)</f>
        <v>-3730</v>
      </c>
      <c r="N29" s="141">
        <f t="shared" si="0"/>
        <v>1100</v>
      </c>
      <c r="O29" s="141">
        <f t="shared" si="5"/>
        <v>89.6</v>
      </c>
      <c r="P29" s="141">
        <f t="shared" si="6"/>
        <v>0</v>
      </c>
      <c r="Q29" s="147">
        <f t="shared" si="1"/>
        <v>4.24</v>
      </c>
      <c r="R29" s="147">
        <f t="shared" si="7"/>
        <v>8.0640000000000001</v>
      </c>
      <c r="S29" s="147">
        <f t="shared" si="8"/>
        <v>1112.3040000000001</v>
      </c>
      <c r="T29" s="147">
        <f t="shared" si="9"/>
        <v>101.904</v>
      </c>
      <c r="U29" s="147">
        <v>1150</v>
      </c>
      <c r="V29" s="147" t="s">
        <v>2865</v>
      </c>
      <c r="W29" s="147" t="s">
        <v>2835</v>
      </c>
      <c r="X29" s="141" t="s">
        <v>62</v>
      </c>
      <c r="Y29" s="148">
        <v>44852</v>
      </c>
      <c r="Z29" s="149">
        <f t="shared" si="10"/>
        <v>44880</v>
      </c>
      <c r="AA29" s="150">
        <f t="shared" si="11"/>
        <v>44908</v>
      </c>
    </row>
    <row r="30" spans="1:27" x14ac:dyDescent="0.25">
      <c r="A30" s="146">
        <v>30</v>
      </c>
      <c r="B30" s="141" t="s">
        <v>63</v>
      </c>
      <c r="C30" s="141" t="s">
        <v>233</v>
      </c>
      <c r="D30" s="141" t="s">
        <v>207</v>
      </c>
      <c r="E30" s="141" t="s">
        <v>11</v>
      </c>
      <c r="F30" s="141">
        <v>2</v>
      </c>
      <c r="G30" s="141">
        <v>202</v>
      </c>
      <c r="H30" s="141">
        <v>242</v>
      </c>
      <c r="I30" s="141">
        <f t="shared" si="2"/>
        <v>40</v>
      </c>
      <c r="J30" s="141">
        <v>1.75</v>
      </c>
      <c r="K30" s="141">
        <f t="shared" si="3"/>
        <v>1.75</v>
      </c>
      <c r="L30" s="141">
        <f t="shared" si="4"/>
        <v>0</v>
      </c>
      <c r="M30" s="141">
        <f>VLOOKUP(B30,[1]Sheet2!$B:$N,13,0)</f>
        <v>-7460</v>
      </c>
      <c r="N30" s="141">
        <f t="shared" si="0"/>
        <v>2200</v>
      </c>
      <c r="O30" s="141">
        <f t="shared" si="5"/>
        <v>448</v>
      </c>
      <c r="P30" s="141">
        <f t="shared" si="6"/>
        <v>0</v>
      </c>
      <c r="Q30" s="147">
        <f t="shared" si="1"/>
        <v>21.200000000000003</v>
      </c>
      <c r="R30" s="147">
        <f t="shared" si="7"/>
        <v>40.32</v>
      </c>
      <c r="S30" s="147">
        <f t="shared" si="8"/>
        <v>2261.52</v>
      </c>
      <c r="T30" s="147">
        <f t="shared" si="9"/>
        <v>509.52</v>
      </c>
      <c r="U30" s="147">
        <v>2300</v>
      </c>
      <c r="V30" s="147" t="s">
        <v>2866</v>
      </c>
      <c r="W30" s="147" t="s">
        <v>2842</v>
      </c>
      <c r="X30" s="141" t="s">
        <v>64</v>
      </c>
      <c r="Y30" s="148">
        <v>44861</v>
      </c>
      <c r="Z30" s="149">
        <f t="shared" si="10"/>
        <v>44889</v>
      </c>
      <c r="AA30" s="150">
        <f t="shared" si="11"/>
        <v>44917</v>
      </c>
    </row>
    <row r="31" spans="1:27" x14ac:dyDescent="0.25">
      <c r="A31" s="146">
        <v>31</v>
      </c>
      <c r="B31" s="141" t="s">
        <v>65</v>
      </c>
      <c r="C31" s="141" t="s">
        <v>234</v>
      </c>
      <c r="D31" s="141" t="s">
        <v>207</v>
      </c>
      <c r="E31" s="141" t="s">
        <v>11</v>
      </c>
      <c r="F31" s="141">
        <v>2</v>
      </c>
      <c r="G31" s="141">
        <v>349</v>
      </c>
      <c r="H31" s="141">
        <v>360</v>
      </c>
      <c r="I31" s="141">
        <f t="shared" si="2"/>
        <v>11</v>
      </c>
      <c r="J31" s="141">
        <v>1.62</v>
      </c>
      <c r="K31" s="141">
        <f t="shared" si="3"/>
        <v>1.5</v>
      </c>
      <c r="L31" s="141">
        <f t="shared" si="4"/>
        <v>0</v>
      </c>
      <c r="M31" s="141">
        <f>VLOOKUP(B31,[1]Sheet2!$B:$N,13,0)</f>
        <v>-7460</v>
      </c>
      <c r="N31" s="141">
        <f t="shared" si="0"/>
        <v>2200</v>
      </c>
      <c r="O31" s="141">
        <f t="shared" si="5"/>
        <v>123.19999999999999</v>
      </c>
      <c r="P31" s="141">
        <f t="shared" si="6"/>
        <v>0</v>
      </c>
      <c r="Q31" s="147">
        <f t="shared" si="1"/>
        <v>5.83</v>
      </c>
      <c r="R31" s="147">
        <f t="shared" si="7"/>
        <v>11.087999999999999</v>
      </c>
      <c r="S31" s="147">
        <f t="shared" si="8"/>
        <v>2216.9180000000001</v>
      </c>
      <c r="T31" s="147">
        <f t="shared" si="9"/>
        <v>140.11799999999999</v>
      </c>
      <c r="U31" s="147">
        <v>2300</v>
      </c>
      <c r="V31" s="147" t="s">
        <v>2867</v>
      </c>
      <c r="W31" s="147" t="s">
        <v>2844</v>
      </c>
      <c r="X31" s="141" t="s">
        <v>66</v>
      </c>
      <c r="Y31" s="148">
        <v>44839</v>
      </c>
      <c r="Z31" s="149">
        <f t="shared" si="10"/>
        <v>44867</v>
      </c>
      <c r="AA31" s="150">
        <f t="shared" si="11"/>
        <v>44895</v>
      </c>
    </row>
    <row r="32" spans="1:27" x14ac:dyDescent="0.25">
      <c r="A32" s="146">
        <v>32</v>
      </c>
      <c r="B32" s="142" t="s">
        <v>67</v>
      </c>
      <c r="C32" s="141" t="s">
        <v>235</v>
      </c>
      <c r="D32" s="141" t="s">
        <v>236</v>
      </c>
      <c r="E32" s="141" t="s">
        <v>11</v>
      </c>
      <c r="F32" s="142">
        <v>1</v>
      </c>
      <c r="G32" s="141">
        <v>1441</v>
      </c>
      <c r="H32" s="141">
        <v>1505</v>
      </c>
      <c r="I32" s="141">
        <f t="shared" si="2"/>
        <v>64</v>
      </c>
      <c r="J32" s="141">
        <v>0.92</v>
      </c>
      <c r="K32" s="141">
        <f t="shared" si="3"/>
        <v>1</v>
      </c>
      <c r="L32" s="141">
        <f t="shared" si="4"/>
        <v>0</v>
      </c>
      <c r="M32" s="141">
        <f>VLOOKUP(B32,[1]Sheet2!$B:$N,13,0)</f>
        <v>-3730</v>
      </c>
      <c r="N32" s="141">
        <f t="shared" si="0"/>
        <v>1100</v>
      </c>
      <c r="O32" s="141">
        <f t="shared" si="5"/>
        <v>716.8</v>
      </c>
      <c r="P32" s="141">
        <f t="shared" si="6"/>
        <v>0</v>
      </c>
      <c r="Q32" s="147">
        <f t="shared" si="1"/>
        <v>33.92</v>
      </c>
      <c r="R32" s="147">
        <f t="shared" si="7"/>
        <v>64.512</v>
      </c>
      <c r="S32" s="147">
        <f t="shared" si="8"/>
        <v>1198.432</v>
      </c>
      <c r="T32" s="147">
        <f t="shared" si="9"/>
        <v>815.23199999999997</v>
      </c>
      <c r="U32" s="147">
        <v>1200</v>
      </c>
      <c r="V32" s="147" t="s">
        <v>2868</v>
      </c>
      <c r="W32" s="147" t="s">
        <v>2869</v>
      </c>
      <c r="X32" s="142" t="s">
        <v>68</v>
      </c>
      <c r="Y32" s="148">
        <v>44846</v>
      </c>
      <c r="Z32" s="149">
        <f t="shared" si="10"/>
        <v>44874</v>
      </c>
      <c r="AA32" s="150">
        <f t="shared" si="11"/>
        <v>44902</v>
      </c>
    </row>
    <row r="33" spans="1:28" x14ac:dyDescent="0.25">
      <c r="A33" s="146">
        <v>33</v>
      </c>
      <c r="B33" s="142" t="s">
        <v>69</v>
      </c>
      <c r="C33" s="141" t="s">
        <v>237</v>
      </c>
      <c r="D33" s="141" t="s">
        <v>238</v>
      </c>
      <c r="E33" s="141" t="s">
        <v>11</v>
      </c>
      <c r="F33" s="142">
        <v>1</v>
      </c>
      <c r="G33" s="141">
        <v>409</v>
      </c>
      <c r="H33" s="141">
        <v>436</v>
      </c>
      <c r="I33" s="141">
        <f t="shared" si="2"/>
        <v>27</v>
      </c>
      <c r="J33" s="141">
        <v>3.24</v>
      </c>
      <c r="K33" s="141">
        <f t="shared" si="3"/>
        <v>3.25</v>
      </c>
      <c r="L33" s="141">
        <f t="shared" si="4"/>
        <v>2.25</v>
      </c>
      <c r="M33" s="141">
        <f>VLOOKUP(B33,[1]Sheet2!$B:$N,13,0)</f>
        <v>-3730</v>
      </c>
      <c r="N33" s="141">
        <f t="shared" si="0"/>
        <v>1100</v>
      </c>
      <c r="O33" s="141">
        <f t="shared" si="5"/>
        <v>302.39999999999998</v>
      </c>
      <c r="P33" s="141">
        <f t="shared" si="6"/>
        <v>4950</v>
      </c>
      <c r="Q33" s="147">
        <f t="shared" si="1"/>
        <v>14.31</v>
      </c>
      <c r="R33" s="147">
        <f t="shared" si="7"/>
        <v>27.215999999999998</v>
      </c>
      <c r="S33" s="147">
        <f t="shared" si="8"/>
        <v>6091.5259999999998</v>
      </c>
      <c r="T33" s="147">
        <f t="shared" si="9"/>
        <v>343.92599999999999</v>
      </c>
      <c r="U33" s="147">
        <v>1100</v>
      </c>
      <c r="V33" s="147" t="s">
        <v>2870</v>
      </c>
      <c r="W33" s="147" t="s">
        <v>2871</v>
      </c>
      <c r="X33" s="142" t="s">
        <v>68</v>
      </c>
      <c r="Y33" s="148">
        <v>44846</v>
      </c>
      <c r="Z33" s="149">
        <f t="shared" si="10"/>
        <v>44874</v>
      </c>
      <c r="AA33" s="150">
        <f t="shared" si="11"/>
        <v>44902</v>
      </c>
    </row>
    <row r="34" spans="1:28" x14ac:dyDescent="0.25">
      <c r="A34" s="146">
        <v>34</v>
      </c>
      <c r="B34" s="142" t="s">
        <v>70</v>
      </c>
      <c r="C34" s="141" t="s">
        <v>239</v>
      </c>
      <c r="D34" s="141" t="s">
        <v>240</v>
      </c>
      <c r="E34" s="141" t="s">
        <v>11</v>
      </c>
      <c r="F34" s="142">
        <v>1</v>
      </c>
      <c r="G34" s="141">
        <v>98</v>
      </c>
      <c r="H34" s="141">
        <v>112</v>
      </c>
      <c r="I34" s="141">
        <f t="shared" si="2"/>
        <v>14</v>
      </c>
      <c r="J34" s="141">
        <v>0.05</v>
      </c>
      <c r="K34" s="141">
        <f t="shared" si="3"/>
        <v>0</v>
      </c>
      <c r="L34" s="141">
        <f t="shared" si="4"/>
        <v>0</v>
      </c>
      <c r="M34" s="141">
        <f>VLOOKUP(B34,[1]Sheet2!$B:$N,13,0)</f>
        <v>-3730</v>
      </c>
      <c r="N34" s="141">
        <f t="shared" si="0"/>
        <v>1100</v>
      </c>
      <c r="O34" s="141">
        <f t="shared" si="5"/>
        <v>156.79999999999998</v>
      </c>
      <c r="P34" s="141">
        <f t="shared" si="6"/>
        <v>0</v>
      </c>
      <c r="Q34" s="147">
        <f t="shared" si="1"/>
        <v>7.42</v>
      </c>
      <c r="R34" s="147">
        <f t="shared" si="7"/>
        <v>14.111999999999998</v>
      </c>
      <c r="S34" s="147">
        <f t="shared" si="8"/>
        <v>1121.5319999999999</v>
      </c>
      <c r="T34" s="147">
        <f t="shared" si="9"/>
        <v>178.33199999999997</v>
      </c>
      <c r="U34" s="147">
        <v>1826</v>
      </c>
      <c r="V34" s="147" t="s">
        <v>2872</v>
      </c>
      <c r="W34" s="147" t="s">
        <v>2871</v>
      </c>
      <c r="X34" s="142" t="s">
        <v>68</v>
      </c>
      <c r="Y34" s="148">
        <v>44846</v>
      </c>
      <c r="Z34" s="149">
        <f t="shared" si="10"/>
        <v>44874</v>
      </c>
      <c r="AA34" s="150">
        <f t="shared" si="11"/>
        <v>44902</v>
      </c>
    </row>
    <row r="35" spans="1:28" x14ac:dyDescent="0.25">
      <c r="A35" s="146">
        <v>35</v>
      </c>
      <c r="B35" s="142" t="s">
        <v>71</v>
      </c>
      <c r="C35" s="141" t="s">
        <v>241</v>
      </c>
      <c r="D35" s="141" t="s">
        <v>242</v>
      </c>
      <c r="E35" s="141" t="s">
        <v>11</v>
      </c>
      <c r="F35" s="142">
        <v>2</v>
      </c>
      <c r="G35" s="141">
        <v>230</v>
      </c>
      <c r="H35" s="141">
        <v>259</v>
      </c>
      <c r="I35" s="141">
        <f t="shared" si="2"/>
        <v>29</v>
      </c>
      <c r="J35" s="141">
        <v>1.82</v>
      </c>
      <c r="K35" s="141">
        <f t="shared" si="3"/>
        <v>1.75</v>
      </c>
      <c r="L35" s="141">
        <f t="shared" si="4"/>
        <v>0</v>
      </c>
      <c r="M35" s="141">
        <f>VLOOKUP(B35,[1]Sheet2!$B:$N,13,0)</f>
        <v>-7460</v>
      </c>
      <c r="N35" s="141">
        <f t="shared" si="0"/>
        <v>2200</v>
      </c>
      <c r="O35" s="141">
        <f t="shared" si="5"/>
        <v>324.79999999999995</v>
      </c>
      <c r="P35" s="141">
        <f t="shared" si="6"/>
        <v>0</v>
      </c>
      <c r="Q35" s="147">
        <f t="shared" si="1"/>
        <v>15.370000000000001</v>
      </c>
      <c r="R35" s="147">
        <f t="shared" si="7"/>
        <v>29.231999999999996</v>
      </c>
      <c r="S35" s="147">
        <f t="shared" si="8"/>
        <v>2244.6019999999999</v>
      </c>
      <c r="T35" s="147">
        <f t="shared" si="9"/>
        <v>369.40199999999993</v>
      </c>
      <c r="U35" s="147">
        <v>2200</v>
      </c>
      <c r="V35" s="147" t="s">
        <v>2873</v>
      </c>
      <c r="W35" s="147" t="s">
        <v>2871</v>
      </c>
      <c r="X35" s="142" t="s">
        <v>68</v>
      </c>
      <c r="Y35" s="148">
        <v>44846</v>
      </c>
      <c r="Z35" s="149">
        <f t="shared" si="10"/>
        <v>44874</v>
      </c>
      <c r="AA35" s="150">
        <f t="shared" si="11"/>
        <v>44902</v>
      </c>
    </row>
    <row r="36" spans="1:28" x14ac:dyDescent="0.25">
      <c r="A36" s="146"/>
      <c r="B36" s="142" t="s">
        <v>355</v>
      </c>
      <c r="C36" s="141"/>
      <c r="D36" s="141"/>
      <c r="E36" s="141" t="s">
        <v>11</v>
      </c>
      <c r="F36" s="142">
        <v>2</v>
      </c>
      <c r="G36" s="141">
        <v>58</v>
      </c>
      <c r="H36" s="141">
        <v>72</v>
      </c>
      <c r="I36" s="141">
        <f t="shared" si="2"/>
        <v>14</v>
      </c>
      <c r="J36" s="141">
        <v>3.31</v>
      </c>
      <c r="K36" s="141">
        <f t="shared" si="3"/>
        <v>3.25</v>
      </c>
      <c r="L36" s="141">
        <f t="shared" si="4"/>
        <v>1.25</v>
      </c>
      <c r="M36" s="141">
        <f>VLOOKUP(B36,[1]Sheet2!$B:$N,13,0)</f>
        <v>-7460</v>
      </c>
      <c r="N36" s="141">
        <f t="shared" si="0"/>
        <v>2200</v>
      </c>
      <c r="O36" s="141">
        <f t="shared" si="5"/>
        <v>156.79999999999998</v>
      </c>
      <c r="P36" s="141">
        <f t="shared" si="6"/>
        <v>2750</v>
      </c>
      <c r="Q36" s="147">
        <f t="shared" si="1"/>
        <v>7.42</v>
      </c>
      <c r="R36" s="147">
        <f t="shared" si="7"/>
        <v>14.111999999999998</v>
      </c>
      <c r="S36" s="147">
        <f t="shared" si="8"/>
        <v>4971.5320000000002</v>
      </c>
      <c r="T36" s="147">
        <f t="shared" si="9"/>
        <v>178.33199999999997</v>
      </c>
      <c r="U36" s="147" t="e">
        <v>#N/A</v>
      </c>
      <c r="V36" s="147" t="e">
        <v>#N/A</v>
      </c>
      <c r="W36" s="147" t="e">
        <v>#N/A</v>
      </c>
      <c r="X36" s="142" t="s">
        <v>359</v>
      </c>
      <c r="Y36" s="148">
        <v>44846</v>
      </c>
      <c r="Z36" s="149">
        <f t="shared" si="10"/>
        <v>44874</v>
      </c>
      <c r="AA36" s="150">
        <f t="shared" si="11"/>
        <v>44902</v>
      </c>
    </row>
    <row r="37" spans="1:28" x14ac:dyDescent="0.25">
      <c r="A37" s="146">
        <v>36</v>
      </c>
      <c r="B37" s="143" t="s">
        <v>72</v>
      </c>
      <c r="C37" s="141" t="s">
        <v>243</v>
      </c>
      <c r="D37" s="141" t="s">
        <v>244</v>
      </c>
      <c r="E37" s="141" t="s">
        <v>11</v>
      </c>
      <c r="F37" s="143">
        <v>2</v>
      </c>
      <c r="G37" s="141">
        <v>465</v>
      </c>
      <c r="H37" s="141">
        <v>508</v>
      </c>
      <c r="I37" s="141">
        <f t="shared" si="2"/>
        <v>43</v>
      </c>
      <c r="J37" s="141">
        <v>2.89</v>
      </c>
      <c r="K37" s="141">
        <f t="shared" si="3"/>
        <v>3</v>
      </c>
      <c r="L37" s="141">
        <f t="shared" si="4"/>
        <v>1</v>
      </c>
      <c r="M37" s="141">
        <f>VLOOKUP(B37,[1]Sheet2!$B:$N,13,0)</f>
        <v>-7460</v>
      </c>
      <c r="N37" s="141">
        <f t="shared" si="0"/>
        <v>2200</v>
      </c>
      <c r="O37" s="141">
        <f t="shared" si="5"/>
        <v>481.59999999999997</v>
      </c>
      <c r="P37" s="141">
        <f t="shared" si="6"/>
        <v>2200</v>
      </c>
      <c r="Q37" s="147">
        <f t="shared" si="1"/>
        <v>22.790000000000003</v>
      </c>
      <c r="R37" s="147">
        <f t="shared" si="7"/>
        <v>43.343999999999994</v>
      </c>
      <c r="S37" s="147">
        <f t="shared" si="8"/>
        <v>4466.134</v>
      </c>
      <c r="T37" s="147">
        <f t="shared" si="9"/>
        <v>547.73399999999992</v>
      </c>
      <c r="U37" s="147">
        <v>3850</v>
      </c>
      <c r="V37" s="147" t="s">
        <v>2874</v>
      </c>
      <c r="W37" s="147" t="s">
        <v>2875</v>
      </c>
      <c r="X37" s="143" t="s">
        <v>73</v>
      </c>
      <c r="Y37" s="148">
        <v>44847</v>
      </c>
      <c r="Z37" s="149">
        <f t="shared" si="10"/>
        <v>44875</v>
      </c>
      <c r="AA37" s="150">
        <f t="shared" si="11"/>
        <v>44903</v>
      </c>
    </row>
    <row r="38" spans="1:28" x14ac:dyDescent="0.25">
      <c r="A38" s="146">
        <v>38</v>
      </c>
      <c r="B38" s="142" t="s">
        <v>77</v>
      </c>
      <c r="C38" s="141" t="s">
        <v>248</v>
      </c>
      <c r="D38" s="141" t="s">
        <v>249</v>
      </c>
      <c r="E38" s="141" t="s">
        <v>11</v>
      </c>
      <c r="F38" s="142">
        <v>1</v>
      </c>
      <c r="G38" s="141">
        <v>1274</v>
      </c>
      <c r="H38" s="141">
        <v>1456</v>
      </c>
      <c r="I38" s="141">
        <f t="shared" si="2"/>
        <v>182</v>
      </c>
      <c r="J38" s="141">
        <v>1.92</v>
      </c>
      <c r="K38" s="141">
        <f t="shared" si="3"/>
        <v>2</v>
      </c>
      <c r="L38" s="141">
        <f t="shared" si="4"/>
        <v>1</v>
      </c>
      <c r="M38" s="141">
        <f>VLOOKUP(B38,[1]Sheet2!$B:$N,13,0)</f>
        <v>-3730</v>
      </c>
      <c r="N38" s="141">
        <f t="shared" si="0"/>
        <v>1100</v>
      </c>
      <c r="O38" s="141">
        <f t="shared" si="5"/>
        <v>2038.3999999999999</v>
      </c>
      <c r="P38" s="141">
        <f t="shared" si="6"/>
        <v>2200</v>
      </c>
      <c r="Q38" s="147">
        <f t="shared" si="1"/>
        <v>96.460000000000008</v>
      </c>
      <c r="R38" s="147">
        <f t="shared" si="7"/>
        <v>183.45599999999999</v>
      </c>
      <c r="S38" s="147">
        <f t="shared" si="8"/>
        <v>3579.9160000000002</v>
      </c>
      <c r="T38" s="147">
        <f t="shared" si="9"/>
        <v>2318.3159999999998</v>
      </c>
      <c r="U38" s="147">
        <v>3580</v>
      </c>
      <c r="V38" s="147" t="s">
        <v>2876</v>
      </c>
      <c r="W38" s="147" t="s">
        <v>2846</v>
      </c>
      <c r="X38" s="142" t="s">
        <v>78</v>
      </c>
      <c r="Y38" s="148">
        <v>44861</v>
      </c>
      <c r="Z38" s="149">
        <f t="shared" si="10"/>
        <v>44889</v>
      </c>
      <c r="AA38" s="150">
        <f t="shared" si="11"/>
        <v>44917</v>
      </c>
    </row>
    <row r="39" spans="1:28" x14ac:dyDescent="0.25">
      <c r="A39" s="146">
        <v>39</v>
      </c>
      <c r="B39" s="142" t="s">
        <v>79</v>
      </c>
      <c r="C39" s="141" t="s">
        <v>250</v>
      </c>
      <c r="D39" s="141" t="s">
        <v>251</v>
      </c>
      <c r="E39" s="141" t="s">
        <v>11</v>
      </c>
      <c r="F39" s="142">
        <v>1</v>
      </c>
      <c r="G39" s="141">
        <v>63</v>
      </c>
      <c r="H39" s="141">
        <v>65</v>
      </c>
      <c r="I39" s="141">
        <f t="shared" si="2"/>
        <v>2</v>
      </c>
      <c r="J39" s="141">
        <v>0.02</v>
      </c>
      <c r="K39" s="141">
        <f t="shared" si="3"/>
        <v>0</v>
      </c>
      <c r="L39" s="141">
        <f t="shared" si="4"/>
        <v>0</v>
      </c>
      <c r="M39" s="141">
        <f>VLOOKUP(B39,[1]Sheet2!$B:$N,13,0)</f>
        <v>-3730</v>
      </c>
      <c r="N39" s="141">
        <f t="shared" si="0"/>
        <v>1100</v>
      </c>
      <c r="O39" s="141">
        <f t="shared" si="5"/>
        <v>22.4</v>
      </c>
      <c r="P39" s="141">
        <f t="shared" si="6"/>
        <v>0</v>
      </c>
      <c r="Q39" s="147">
        <f t="shared" si="1"/>
        <v>1.06</v>
      </c>
      <c r="R39" s="147">
        <f t="shared" si="7"/>
        <v>2.016</v>
      </c>
      <c r="S39" s="147">
        <f t="shared" si="8"/>
        <v>1103.076</v>
      </c>
      <c r="T39" s="147">
        <f t="shared" si="9"/>
        <v>25.475999999999999</v>
      </c>
      <c r="U39" s="147">
        <v>1150</v>
      </c>
      <c r="V39" s="147" t="s">
        <v>2877</v>
      </c>
      <c r="W39" s="147" t="s">
        <v>2837</v>
      </c>
      <c r="X39" s="142" t="s">
        <v>78</v>
      </c>
      <c r="Y39" s="148">
        <v>44862</v>
      </c>
      <c r="Z39" s="149">
        <f t="shared" si="10"/>
        <v>44890</v>
      </c>
      <c r="AA39" s="150">
        <f t="shared" si="11"/>
        <v>44918</v>
      </c>
    </row>
    <row r="40" spans="1:28" x14ac:dyDescent="0.25">
      <c r="A40" s="146">
        <v>40</v>
      </c>
      <c r="B40" s="143" t="s">
        <v>80</v>
      </c>
      <c r="C40" s="141" t="s">
        <v>252</v>
      </c>
      <c r="D40" s="141" t="s">
        <v>253</v>
      </c>
      <c r="E40" s="141" t="s">
        <v>11</v>
      </c>
      <c r="F40" s="143">
        <v>2</v>
      </c>
      <c r="G40" s="141">
        <v>244</v>
      </c>
      <c r="H40" s="141">
        <v>286</v>
      </c>
      <c r="I40" s="141">
        <f t="shared" si="2"/>
        <v>42</v>
      </c>
      <c r="J40" s="141">
        <v>2.87</v>
      </c>
      <c r="K40" s="141">
        <f t="shared" si="3"/>
        <v>2.75</v>
      </c>
      <c r="L40" s="141">
        <f t="shared" si="4"/>
        <v>0.75</v>
      </c>
      <c r="M40" s="141">
        <f>VLOOKUP(B40,[1]Sheet2!$B:$N,13,0)</f>
        <v>-7460</v>
      </c>
      <c r="N40" s="141">
        <f t="shared" si="0"/>
        <v>2200</v>
      </c>
      <c r="O40" s="141">
        <f t="shared" si="5"/>
        <v>470.4</v>
      </c>
      <c r="P40" s="141">
        <f t="shared" si="6"/>
        <v>1650</v>
      </c>
      <c r="Q40" s="147">
        <f t="shared" si="1"/>
        <v>22.26</v>
      </c>
      <c r="R40" s="147">
        <f t="shared" si="7"/>
        <v>42.335999999999999</v>
      </c>
      <c r="S40" s="147">
        <f t="shared" si="8"/>
        <v>3914.596</v>
      </c>
      <c r="T40" s="147">
        <f t="shared" si="9"/>
        <v>534.99599999999998</v>
      </c>
      <c r="U40" s="147">
        <v>3910</v>
      </c>
      <c r="V40" s="147" t="s">
        <v>2878</v>
      </c>
      <c r="W40" s="147" t="s">
        <v>2846</v>
      </c>
      <c r="X40" s="143" t="s">
        <v>78</v>
      </c>
      <c r="Y40" s="148">
        <v>44863</v>
      </c>
      <c r="Z40" s="149">
        <f t="shared" si="10"/>
        <v>44891</v>
      </c>
      <c r="AA40" s="150">
        <f t="shared" si="11"/>
        <v>44919</v>
      </c>
    </row>
    <row r="41" spans="1:28" x14ac:dyDescent="0.25">
      <c r="A41" s="146">
        <v>41</v>
      </c>
      <c r="B41" s="142" t="s">
        <v>81</v>
      </c>
      <c r="C41" s="141" t="s">
        <v>254</v>
      </c>
      <c r="D41" s="141" t="s">
        <v>255</v>
      </c>
      <c r="E41" s="141" t="s">
        <v>11</v>
      </c>
      <c r="F41" s="142">
        <v>2</v>
      </c>
      <c r="G41" s="141">
        <v>155</v>
      </c>
      <c r="H41" s="141">
        <v>187</v>
      </c>
      <c r="I41" s="141">
        <f t="shared" si="2"/>
        <v>32</v>
      </c>
      <c r="J41" s="141">
        <v>2.2000000000000002</v>
      </c>
      <c r="K41" s="141">
        <f t="shared" si="3"/>
        <v>2.25</v>
      </c>
      <c r="L41" s="141">
        <f t="shared" si="4"/>
        <v>0.25</v>
      </c>
      <c r="M41" s="141">
        <f>VLOOKUP(B41,[1]Sheet2!$B:$N,13,0)</f>
        <v>-7460</v>
      </c>
      <c r="N41" s="141">
        <f t="shared" si="0"/>
        <v>2200</v>
      </c>
      <c r="O41" s="141">
        <f t="shared" si="5"/>
        <v>358.4</v>
      </c>
      <c r="P41" s="141">
        <f t="shared" si="6"/>
        <v>550</v>
      </c>
      <c r="Q41" s="147">
        <f t="shared" si="1"/>
        <v>16.96</v>
      </c>
      <c r="R41" s="147">
        <f t="shared" si="7"/>
        <v>32.256</v>
      </c>
      <c r="S41" s="147">
        <f t="shared" si="8"/>
        <v>2799.2159999999999</v>
      </c>
      <c r="T41" s="147">
        <f t="shared" si="9"/>
        <v>407.61599999999999</v>
      </c>
      <c r="U41" s="147">
        <v>3423</v>
      </c>
      <c r="V41" s="147" t="s">
        <v>2879</v>
      </c>
      <c r="W41" s="147" t="s">
        <v>2840</v>
      </c>
      <c r="X41" s="142" t="s">
        <v>82</v>
      </c>
      <c r="Y41" s="148">
        <v>44843</v>
      </c>
      <c r="Z41" s="149">
        <f t="shared" si="10"/>
        <v>44871</v>
      </c>
      <c r="AA41" s="150">
        <f t="shared" si="11"/>
        <v>44899</v>
      </c>
    </row>
    <row r="42" spans="1:28" x14ac:dyDescent="0.25">
      <c r="A42" s="146">
        <v>42</v>
      </c>
      <c r="B42" s="143" t="s">
        <v>83</v>
      </c>
      <c r="C42" s="141" t="s">
        <v>256</v>
      </c>
      <c r="D42" s="141" t="s">
        <v>257</v>
      </c>
      <c r="E42" s="141" t="s">
        <v>11</v>
      </c>
      <c r="F42" s="143">
        <v>2</v>
      </c>
      <c r="G42" s="141">
        <v>118</v>
      </c>
      <c r="H42" s="141">
        <v>135</v>
      </c>
      <c r="I42" s="141">
        <f t="shared" si="2"/>
        <v>17</v>
      </c>
      <c r="J42" s="141">
        <v>0.18</v>
      </c>
      <c r="K42" s="141">
        <f t="shared" si="3"/>
        <v>0.25</v>
      </c>
      <c r="L42" s="141">
        <f t="shared" si="4"/>
        <v>0</v>
      </c>
      <c r="M42" s="141">
        <f>VLOOKUP(B42,[1]Sheet2!$B:$N,13,0)</f>
        <v>-7460</v>
      </c>
      <c r="N42" s="141">
        <f t="shared" si="0"/>
        <v>2200</v>
      </c>
      <c r="O42" s="141">
        <f t="shared" si="5"/>
        <v>190.39999999999998</v>
      </c>
      <c r="P42" s="141">
        <f t="shared" si="6"/>
        <v>0</v>
      </c>
      <c r="Q42" s="147">
        <f t="shared" si="1"/>
        <v>9.01</v>
      </c>
      <c r="R42" s="147">
        <f t="shared" si="7"/>
        <v>17.135999999999996</v>
      </c>
      <c r="S42" s="147">
        <f t="shared" si="8"/>
        <v>2226.1460000000002</v>
      </c>
      <c r="T42" s="147">
        <f t="shared" si="9"/>
        <v>216.54599999999996</v>
      </c>
      <c r="U42" s="147">
        <v>4600</v>
      </c>
      <c r="V42" s="147" t="s">
        <v>2880</v>
      </c>
      <c r="W42" s="147" t="s">
        <v>2844</v>
      </c>
      <c r="X42" s="143" t="s">
        <v>84</v>
      </c>
      <c r="Y42" s="148">
        <v>44838</v>
      </c>
      <c r="Z42" s="149">
        <f t="shared" si="10"/>
        <v>44866</v>
      </c>
      <c r="AA42" s="150">
        <f t="shared" si="11"/>
        <v>44894</v>
      </c>
    </row>
    <row r="43" spans="1:28" x14ac:dyDescent="0.25">
      <c r="A43" s="146">
        <v>43</v>
      </c>
      <c r="B43" s="143" t="s">
        <v>85</v>
      </c>
      <c r="C43" s="141" t="s">
        <v>258</v>
      </c>
      <c r="D43" s="141" t="s">
        <v>259</v>
      </c>
      <c r="E43" s="141" t="s">
        <v>11</v>
      </c>
      <c r="F43" s="143">
        <v>1</v>
      </c>
      <c r="G43" s="141">
        <v>1</v>
      </c>
      <c r="H43" s="141">
        <v>1</v>
      </c>
      <c r="I43" s="141">
        <f t="shared" si="2"/>
        <v>0</v>
      </c>
      <c r="J43" s="141">
        <v>0</v>
      </c>
      <c r="K43" s="141">
        <f t="shared" si="3"/>
        <v>0</v>
      </c>
      <c r="L43" s="141">
        <f t="shared" si="4"/>
        <v>0</v>
      </c>
      <c r="M43" s="141">
        <f>VLOOKUP(B43,[1]Sheet2!$B:$N,13,0)</f>
        <v>-3730</v>
      </c>
      <c r="N43" s="141">
        <f t="shared" si="0"/>
        <v>1100</v>
      </c>
      <c r="O43" s="141">
        <f t="shared" si="5"/>
        <v>0</v>
      </c>
      <c r="P43" s="141">
        <f t="shared" si="6"/>
        <v>0</v>
      </c>
      <c r="Q43" s="147">
        <f t="shared" si="1"/>
        <v>0</v>
      </c>
      <c r="R43" s="147">
        <f t="shared" si="7"/>
        <v>0</v>
      </c>
      <c r="S43" s="147">
        <f t="shared" si="8"/>
        <v>1100</v>
      </c>
      <c r="T43" s="147">
        <f t="shared" si="9"/>
        <v>0</v>
      </c>
      <c r="U43" s="147">
        <v>1150</v>
      </c>
      <c r="V43" s="147" t="s">
        <v>2881</v>
      </c>
      <c r="W43" s="147" t="s">
        <v>2846</v>
      </c>
      <c r="X43" s="143" t="s">
        <v>84</v>
      </c>
      <c r="Y43" s="148">
        <v>44865</v>
      </c>
      <c r="Z43" s="149">
        <f t="shared" si="10"/>
        <v>44893</v>
      </c>
      <c r="AA43" s="150">
        <f t="shared" si="11"/>
        <v>44921</v>
      </c>
    </row>
    <row r="44" spans="1:28" x14ac:dyDescent="0.25">
      <c r="A44" s="146">
        <v>44</v>
      </c>
      <c r="B44" s="143" t="s">
        <v>87</v>
      </c>
      <c r="C44" s="141" t="s">
        <v>260</v>
      </c>
      <c r="D44" s="141" t="s">
        <v>261</v>
      </c>
      <c r="E44" s="141" t="s">
        <v>11</v>
      </c>
      <c r="F44" s="143">
        <v>2</v>
      </c>
      <c r="G44" s="141">
        <v>25</v>
      </c>
      <c r="H44" s="141">
        <v>25</v>
      </c>
      <c r="I44" s="141">
        <f t="shared" si="2"/>
        <v>0</v>
      </c>
      <c r="J44" s="141">
        <v>0</v>
      </c>
      <c r="K44" s="141">
        <f t="shared" si="3"/>
        <v>0</v>
      </c>
      <c r="L44" s="141">
        <f t="shared" si="4"/>
        <v>0</v>
      </c>
      <c r="M44" s="141">
        <f>VLOOKUP(B44,[1]Sheet2!$B:$N,13,0)</f>
        <v>-7460</v>
      </c>
      <c r="N44" s="141">
        <f t="shared" si="0"/>
        <v>2200</v>
      </c>
      <c r="O44" s="141">
        <f t="shared" si="5"/>
        <v>0</v>
      </c>
      <c r="P44" s="141">
        <f t="shared" si="6"/>
        <v>0</v>
      </c>
      <c r="Q44" s="147">
        <f t="shared" si="1"/>
        <v>0</v>
      </c>
      <c r="R44" s="147">
        <f t="shared" si="7"/>
        <v>0</v>
      </c>
      <c r="S44" s="147">
        <f t="shared" si="8"/>
        <v>2200</v>
      </c>
      <c r="T44" s="147">
        <f t="shared" si="9"/>
        <v>0</v>
      </c>
      <c r="U44" s="147">
        <v>4600</v>
      </c>
      <c r="V44" s="147" t="s">
        <v>2882</v>
      </c>
      <c r="W44" s="147" t="s">
        <v>2844</v>
      </c>
      <c r="X44" s="143" t="s">
        <v>84</v>
      </c>
      <c r="Y44" s="148">
        <v>44838</v>
      </c>
      <c r="Z44" s="149">
        <f t="shared" si="10"/>
        <v>44866</v>
      </c>
      <c r="AA44" s="150">
        <f t="shared" si="11"/>
        <v>44894</v>
      </c>
    </row>
    <row r="45" spans="1:28" x14ac:dyDescent="0.25">
      <c r="A45" s="146">
        <v>45</v>
      </c>
      <c r="B45" s="143" t="s">
        <v>88</v>
      </c>
      <c r="C45" s="141" t="s">
        <v>262</v>
      </c>
      <c r="D45" s="141" t="s">
        <v>263</v>
      </c>
      <c r="E45" s="141" t="s">
        <v>11</v>
      </c>
      <c r="F45" s="143">
        <v>2</v>
      </c>
      <c r="G45" s="141">
        <v>232</v>
      </c>
      <c r="H45" s="141">
        <v>265</v>
      </c>
      <c r="I45" s="141">
        <f t="shared" si="2"/>
        <v>33</v>
      </c>
      <c r="J45" s="141">
        <v>2.6</v>
      </c>
      <c r="K45" s="141">
        <f t="shared" si="3"/>
        <v>2.5</v>
      </c>
      <c r="L45" s="141">
        <f t="shared" si="4"/>
        <v>0.5</v>
      </c>
      <c r="M45" s="141">
        <f>VLOOKUP(B45,[1]Sheet2!$B:$N,13,0)</f>
        <v>-7460</v>
      </c>
      <c r="N45" s="141">
        <f t="shared" si="0"/>
        <v>2200</v>
      </c>
      <c r="O45" s="141">
        <f t="shared" si="5"/>
        <v>369.59999999999997</v>
      </c>
      <c r="P45" s="141">
        <f t="shared" si="6"/>
        <v>1100</v>
      </c>
      <c r="Q45" s="147">
        <f t="shared" si="1"/>
        <v>17.490000000000002</v>
      </c>
      <c r="R45" s="147">
        <f t="shared" si="7"/>
        <v>33.263999999999996</v>
      </c>
      <c r="S45" s="147">
        <f t="shared" si="8"/>
        <v>3350.7539999999999</v>
      </c>
      <c r="T45" s="147">
        <f t="shared" si="9"/>
        <v>420.35399999999998</v>
      </c>
      <c r="U45" s="147">
        <v>3350</v>
      </c>
      <c r="V45" s="147" t="s">
        <v>2883</v>
      </c>
      <c r="W45" s="147" t="s">
        <v>2846</v>
      </c>
      <c r="X45" s="143" t="s">
        <v>84</v>
      </c>
      <c r="Y45" s="148">
        <v>44838</v>
      </c>
      <c r="Z45" s="149">
        <f t="shared" si="10"/>
        <v>44866</v>
      </c>
      <c r="AA45" s="150">
        <f t="shared" si="11"/>
        <v>44894</v>
      </c>
      <c r="AB45" s="152">
        <f>AA45+28</f>
        <v>44922</v>
      </c>
    </row>
    <row r="46" spans="1:28" x14ac:dyDescent="0.25">
      <c r="A46" s="146">
        <v>46</v>
      </c>
      <c r="B46" s="143" t="s">
        <v>89</v>
      </c>
      <c r="C46" s="141" t="s">
        <v>264</v>
      </c>
      <c r="D46" s="141" t="s">
        <v>265</v>
      </c>
      <c r="E46" s="141" t="s">
        <v>11</v>
      </c>
      <c r="F46" s="143">
        <v>2</v>
      </c>
      <c r="G46" s="141">
        <v>286</v>
      </c>
      <c r="H46" s="141">
        <v>331</v>
      </c>
      <c r="I46" s="141">
        <f t="shared" si="2"/>
        <v>45</v>
      </c>
      <c r="J46" s="141">
        <v>2.19</v>
      </c>
      <c r="K46" s="141">
        <f t="shared" si="3"/>
        <v>2.25</v>
      </c>
      <c r="L46" s="141">
        <f t="shared" si="4"/>
        <v>0.25</v>
      </c>
      <c r="M46" s="141">
        <f>VLOOKUP(B46,[1]Sheet2!$B:$N,13,0)</f>
        <v>-7460</v>
      </c>
      <c r="N46" s="141">
        <f t="shared" si="0"/>
        <v>2200</v>
      </c>
      <c r="O46" s="141">
        <f t="shared" si="5"/>
        <v>503.99999999999994</v>
      </c>
      <c r="P46" s="141">
        <f t="shared" si="6"/>
        <v>550</v>
      </c>
      <c r="Q46" s="147">
        <f t="shared" si="1"/>
        <v>23.85</v>
      </c>
      <c r="R46" s="147">
        <f t="shared" si="7"/>
        <v>45.359999999999992</v>
      </c>
      <c r="S46" s="147">
        <f t="shared" si="8"/>
        <v>2819.21</v>
      </c>
      <c r="T46" s="147">
        <f t="shared" si="9"/>
        <v>573.20999999999992</v>
      </c>
      <c r="U46" s="147">
        <v>2819</v>
      </c>
      <c r="V46" s="147" t="s">
        <v>2884</v>
      </c>
      <c r="W46" s="147" t="s">
        <v>2846</v>
      </c>
      <c r="X46" s="143" t="s">
        <v>84</v>
      </c>
      <c r="Y46" s="148">
        <v>44838</v>
      </c>
      <c r="Z46" s="149">
        <f t="shared" si="10"/>
        <v>44866</v>
      </c>
      <c r="AA46" s="150">
        <f t="shared" si="11"/>
        <v>44894</v>
      </c>
      <c r="AB46" s="152">
        <f>AA46+28</f>
        <v>44922</v>
      </c>
    </row>
    <row r="47" spans="1:28" x14ac:dyDescent="0.25">
      <c r="A47" s="146">
        <v>47</v>
      </c>
      <c r="B47" s="143" t="s">
        <v>90</v>
      </c>
      <c r="C47" s="141" t="s">
        <v>266</v>
      </c>
      <c r="D47" s="141" t="s">
        <v>267</v>
      </c>
      <c r="E47" s="141" t="s">
        <v>11</v>
      </c>
      <c r="F47" s="143">
        <v>1</v>
      </c>
      <c r="G47" s="141">
        <v>392</v>
      </c>
      <c r="H47" s="141">
        <v>517</v>
      </c>
      <c r="I47" s="141">
        <f t="shared" si="2"/>
        <v>125</v>
      </c>
      <c r="J47" s="141">
        <v>1.33</v>
      </c>
      <c r="K47" s="141">
        <f t="shared" si="3"/>
        <v>1.25</v>
      </c>
      <c r="L47" s="141">
        <f t="shared" si="4"/>
        <v>0.25</v>
      </c>
      <c r="M47" s="141">
        <f>VLOOKUP(B47,[1]Sheet2!$B:$N,13,0)</f>
        <v>-3730</v>
      </c>
      <c r="N47" s="141">
        <f t="shared" si="0"/>
        <v>1100</v>
      </c>
      <c r="O47" s="141">
        <f t="shared" si="5"/>
        <v>1400</v>
      </c>
      <c r="P47" s="141">
        <f t="shared" si="6"/>
        <v>550</v>
      </c>
      <c r="Q47" s="147">
        <f t="shared" si="1"/>
        <v>66.25</v>
      </c>
      <c r="R47" s="147">
        <f t="shared" si="7"/>
        <v>126</v>
      </c>
      <c r="S47" s="147">
        <f t="shared" si="8"/>
        <v>1842.25</v>
      </c>
      <c r="T47" s="147">
        <f t="shared" si="9"/>
        <v>1592.25</v>
      </c>
      <c r="U47" s="147">
        <v>4318</v>
      </c>
      <c r="V47" s="147" t="s">
        <v>2885</v>
      </c>
      <c r="W47" s="147" t="s">
        <v>2846</v>
      </c>
      <c r="X47" s="143" t="s">
        <v>84</v>
      </c>
      <c r="Y47" s="148">
        <v>44838</v>
      </c>
      <c r="Z47" s="149">
        <f t="shared" si="10"/>
        <v>44866</v>
      </c>
      <c r="AA47" s="150">
        <f t="shared" si="11"/>
        <v>44894</v>
      </c>
      <c r="AB47" s="152">
        <f>AA47+28</f>
        <v>44922</v>
      </c>
    </row>
    <row r="48" spans="1:28" x14ac:dyDescent="0.25">
      <c r="A48" s="146">
        <v>48</v>
      </c>
      <c r="B48" s="143" t="s">
        <v>91</v>
      </c>
      <c r="C48" s="141" t="s">
        <v>268</v>
      </c>
      <c r="D48" s="141" t="s">
        <v>269</v>
      </c>
      <c r="E48" s="141" t="s">
        <v>11</v>
      </c>
      <c r="F48" s="143">
        <v>2</v>
      </c>
      <c r="G48" s="141">
        <v>99</v>
      </c>
      <c r="H48" s="141">
        <v>129</v>
      </c>
      <c r="I48" s="141">
        <f t="shared" si="2"/>
        <v>30</v>
      </c>
      <c r="J48" s="141">
        <v>2.36</v>
      </c>
      <c r="K48" s="141">
        <f t="shared" si="3"/>
        <v>2.25</v>
      </c>
      <c r="L48" s="141">
        <f t="shared" si="4"/>
        <v>0.25</v>
      </c>
      <c r="M48" s="141">
        <f>VLOOKUP(B48,[1]Sheet2!$B:$N,13,0)</f>
        <v>-7460</v>
      </c>
      <c r="N48" s="141">
        <f t="shared" si="0"/>
        <v>2200</v>
      </c>
      <c r="O48" s="141">
        <f t="shared" si="5"/>
        <v>336</v>
      </c>
      <c r="P48" s="141">
        <f t="shared" si="6"/>
        <v>550</v>
      </c>
      <c r="Q48" s="147">
        <f t="shared" si="1"/>
        <v>15.9</v>
      </c>
      <c r="R48" s="147">
        <f t="shared" si="7"/>
        <v>30.24</v>
      </c>
      <c r="S48" s="147">
        <f t="shared" si="8"/>
        <v>2796.14</v>
      </c>
      <c r="T48" s="147">
        <f t="shared" si="9"/>
        <v>382.14</v>
      </c>
      <c r="U48" s="147">
        <v>2596</v>
      </c>
      <c r="V48" s="147" t="s">
        <v>2886</v>
      </c>
      <c r="W48" s="147" t="s">
        <v>2869</v>
      </c>
      <c r="X48" s="143" t="s">
        <v>92</v>
      </c>
      <c r="Y48" s="148">
        <v>44847</v>
      </c>
      <c r="Z48" s="149">
        <f t="shared" si="10"/>
        <v>44875</v>
      </c>
      <c r="AA48" s="150">
        <f t="shared" si="11"/>
        <v>44903</v>
      </c>
    </row>
    <row r="49" spans="1:27" x14ac:dyDescent="0.25">
      <c r="A49" s="146">
        <v>49</v>
      </c>
      <c r="B49" s="143" t="s">
        <v>93</v>
      </c>
      <c r="C49" s="141" t="s">
        <v>270</v>
      </c>
      <c r="D49" s="141" t="s">
        <v>271</v>
      </c>
      <c r="E49" s="141" t="s">
        <v>11</v>
      </c>
      <c r="F49" s="143">
        <v>2</v>
      </c>
      <c r="G49" s="141">
        <v>834</v>
      </c>
      <c r="H49" s="141">
        <v>1111</v>
      </c>
      <c r="I49" s="141">
        <f t="shared" si="2"/>
        <v>277</v>
      </c>
      <c r="J49" s="141">
        <v>2.08</v>
      </c>
      <c r="K49" s="141">
        <f t="shared" si="3"/>
        <v>2</v>
      </c>
      <c r="L49" s="141">
        <f t="shared" si="4"/>
        <v>0</v>
      </c>
      <c r="M49" s="141">
        <f>VLOOKUP(B49,[1]Sheet2!$B:$N,13,0)</f>
        <v>-7460</v>
      </c>
      <c r="N49" s="141">
        <f t="shared" si="0"/>
        <v>2200</v>
      </c>
      <c r="O49" s="141">
        <f t="shared" si="5"/>
        <v>3102.3999999999996</v>
      </c>
      <c r="P49" s="141">
        <f t="shared" si="6"/>
        <v>0</v>
      </c>
      <c r="Q49" s="147">
        <f t="shared" si="1"/>
        <v>146.81</v>
      </c>
      <c r="R49" s="147">
        <f t="shared" si="7"/>
        <v>279.21599999999995</v>
      </c>
      <c r="S49" s="147">
        <f t="shared" si="8"/>
        <v>2626.0259999999998</v>
      </c>
      <c r="T49" s="147">
        <f t="shared" si="9"/>
        <v>3528.4259999999995</v>
      </c>
      <c r="U49" s="147">
        <v>2200</v>
      </c>
      <c r="V49" s="147" t="s">
        <v>2887</v>
      </c>
      <c r="W49" s="147" t="s">
        <v>2869</v>
      </c>
      <c r="X49" s="143" t="s">
        <v>92</v>
      </c>
      <c r="Y49" s="148">
        <v>44847</v>
      </c>
      <c r="Z49" s="149">
        <f t="shared" si="10"/>
        <v>44875</v>
      </c>
      <c r="AA49" s="150">
        <f t="shared" si="11"/>
        <v>44903</v>
      </c>
    </row>
    <row r="50" spans="1:27" x14ac:dyDescent="0.25">
      <c r="A50" s="146">
        <v>50</v>
      </c>
      <c r="B50" s="143" t="s">
        <v>94</v>
      </c>
      <c r="C50" s="141" t="s">
        <v>272</v>
      </c>
      <c r="D50" s="141" t="s">
        <v>273</v>
      </c>
      <c r="E50" s="141" t="s">
        <v>11</v>
      </c>
      <c r="F50" s="143">
        <v>2</v>
      </c>
      <c r="G50" s="141">
        <v>287</v>
      </c>
      <c r="H50" s="141">
        <v>362</v>
      </c>
      <c r="I50" s="141">
        <f t="shared" si="2"/>
        <v>75</v>
      </c>
      <c r="J50" s="141">
        <v>1.98</v>
      </c>
      <c r="K50" s="141">
        <f t="shared" si="3"/>
        <v>2</v>
      </c>
      <c r="L50" s="141">
        <f t="shared" si="4"/>
        <v>0</v>
      </c>
      <c r="M50" s="141">
        <f>VLOOKUP(B50,[1]Sheet2!$B:$N,13,0)</f>
        <v>-7460</v>
      </c>
      <c r="N50" s="141">
        <f t="shared" si="0"/>
        <v>2200</v>
      </c>
      <c r="O50" s="141">
        <f t="shared" si="5"/>
        <v>840</v>
      </c>
      <c r="P50" s="141">
        <f t="shared" si="6"/>
        <v>0</v>
      </c>
      <c r="Q50" s="147">
        <f t="shared" si="1"/>
        <v>39.75</v>
      </c>
      <c r="R50" s="147">
        <f t="shared" si="7"/>
        <v>75.599999999999994</v>
      </c>
      <c r="S50" s="147">
        <f t="shared" si="8"/>
        <v>2315.35</v>
      </c>
      <c r="T50" s="147">
        <f t="shared" si="9"/>
        <v>955.35</v>
      </c>
      <c r="U50" s="147">
        <v>2300</v>
      </c>
      <c r="V50" s="147" t="s">
        <v>2888</v>
      </c>
      <c r="W50" s="147" t="s">
        <v>2854</v>
      </c>
      <c r="X50" s="143" t="s">
        <v>95</v>
      </c>
      <c r="Y50" s="148">
        <v>44854</v>
      </c>
      <c r="Z50" s="149">
        <f t="shared" si="10"/>
        <v>44882</v>
      </c>
      <c r="AA50" s="150">
        <f t="shared" si="11"/>
        <v>44910</v>
      </c>
    </row>
    <row r="51" spans="1:27" x14ac:dyDescent="0.25">
      <c r="A51" s="146">
        <v>51</v>
      </c>
      <c r="B51" s="143" t="s">
        <v>96</v>
      </c>
      <c r="C51" s="141" t="s">
        <v>274</v>
      </c>
      <c r="D51" s="141" t="s">
        <v>275</v>
      </c>
      <c r="E51" s="141" t="s">
        <v>11</v>
      </c>
      <c r="F51" s="143">
        <v>2</v>
      </c>
      <c r="G51" s="141">
        <v>147</v>
      </c>
      <c r="H51" s="141">
        <v>182</v>
      </c>
      <c r="I51" s="141">
        <f t="shared" si="2"/>
        <v>35</v>
      </c>
      <c r="J51" s="141">
        <v>2.67</v>
      </c>
      <c r="K51" s="141">
        <f t="shared" si="3"/>
        <v>2.75</v>
      </c>
      <c r="L51" s="141">
        <f t="shared" si="4"/>
        <v>0.75</v>
      </c>
      <c r="M51" s="141">
        <f>VLOOKUP(B51,[1]Sheet2!$B:$N,13,0)</f>
        <v>-7460</v>
      </c>
      <c r="N51" s="141">
        <f t="shared" si="0"/>
        <v>2200</v>
      </c>
      <c r="O51" s="141">
        <f t="shared" si="5"/>
        <v>392</v>
      </c>
      <c r="P51" s="141">
        <f t="shared" si="6"/>
        <v>1650</v>
      </c>
      <c r="Q51" s="147">
        <f t="shared" si="1"/>
        <v>18.55</v>
      </c>
      <c r="R51" s="147">
        <f t="shared" si="7"/>
        <v>35.28</v>
      </c>
      <c r="S51" s="147">
        <f t="shared" si="8"/>
        <v>3903.83</v>
      </c>
      <c r="T51" s="147">
        <f t="shared" si="9"/>
        <v>445.83000000000004</v>
      </c>
      <c r="U51" s="147">
        <v>3900</v>
      </c>
      <c r="V51" s="147" t="s">
        <v>2889</v>
      </c>
      <c r="W51" s="147" t="s">
        <v>2846</v>
      </c>
      <c r="X51" s="143" t="s">
        <v>97</v>
      </c>
      <c r="Y51" s="148">
        <v>44862</v>
      </c>
      <c r="Z51" s="149">
        <f t="shared" si="10"/>
        <v>44890</v>
      </c>
      <c r="AA51" s="150">
        <f t="shared" si="11"/>
        <v>44918</v>
      </c>
    </row>
    <row r="52" spans="1:27" x14ac:dyDescent="0.25">
      <c r="A52" s="146">
        <v>52</v>
      </c>
      <c r="B52" s="143" t="s">
        <v>98</v>
      </c>
      <c r="C52" s="141" t="s">
        <v>276</v>
      </c>
      <c r="D52" s="141" t="s">
        <v>277</v>
      </c>
      <c r="E52" s="141" t="s">
        <v>11</v>
      </c>
      <c r="F52" s="143">
        <v>2</v>
      </c>
      <c r="G52" s="141">
        <v>80</v>
      </c>
      <c r="H52" s="141">
        <v>106</v>
      </c>
      <c r="I52" s="141">
        <f t="shared" si="2"/>
        <v>26</v>
      </c>
      <c r="J52" s="141">
        <v>1.85</v>
      </c>
      <c r="K52" s="141">
        <f t="shared" si="3"/>
        <v>1.75</v>
      </c>
      <c r="L52" s="141">
        <f t="shared" si="4"/>
        <v>0</v>
      </c>
      <c r="M52" s="141">
        <f>VLOOKUP(B52,[1]Sheet2!$B:$N,13,0)</f>
        <v>-7460</v>
      </c>
      <c r="N52" s="141">
        <f t="shared" si="0"/>
        <v>2200</v>
      </c>
      <c r="O52" s="141">
        <f t="shared" si="5"/>
        <v>291.2</v>
      </c>
      <c r="P52" s="141">
        <f t="shared" si="6"/>
        <v>0</v>
      </c>
      <c r="Q52" s="147">
        <f t="shared" si="1"/>
        <v>13.780000000000001</v>
      </c>
      <c r="R52" s="147">
        <f t="shared" si="7"/>
        <v>26.207999999999998</v>
      </c>
      <c r="S52" s="147">
        <f t="shared" si="8"/>
        <v>2239.9879999999998</v>
      </c>
      <c r="T52" s="147">
        <f t="shared" si="9"/>
        <v>331.18799999999999</v>
      </c>
      <c r="U52" s="147">
        <v>2300</v>
      </c>
      <c r="V52" s="147" t="s">
        <v>2890</v>
      </c>
      <c r="W52" s="147" t="s">
        <v>2842</v>
      </c>
      <c r="X52" s="143" t="s">
        <v>97</v>
      </c>
      <c r="Y52" s="148">
        <v>44835</v>
      </c>
      <c r="Z52" s="149">
        <f t="shared" si="10"/>
        <v>44863</v>
      </c>
      <c r="AA52" s="150">
        <f t="shared" si="11"/>
        <v>44891</v>
      </c>
    </row>
    <row r="53" spans="1:27" x14ac:dyDescent="0.25">
      <c r="A53" s="146">
        <v>53</v>
      </c>
      <c r="B53" s="143" t="s">
        <v>99</v>
      </c>
      <c r="C53" s="141" t="s">
        <v>278</v>
      </c>
      <c r="D53" s="141" t="s">
        <v>279</v>
      </c>
      <c r="E53" s="141" t="s">
        <v>11</v>
      </c>
      <c r="F53" s="143">
        <v>2</v>
      </c>
      <c r="G53" s="141">
        <v>2266</v>
      </c>
      <c r="H53" s="141">
        <v>2355</v>
      </c>
      <c r="I53" s="141">
        <f t="shared" si="2"/>
        <v>89</v>
      </c>
      <c r="J53" s="141">
        <v>1.77</v>
      </c>
      <c r="K53" s="141">
        <f t="shared" si="3"/>
        <v>1.75</v>
      </c>
      <c r="L53" s="141">
        <f t="shared" si="4"/>
        <v>0</v>
      </c>
      <c r="M53" s="141">
        <f>VLOOKUP(B53,[1]Sheet2!$B:$N,13,0)</f>
        <v>-7460</v>
      </c>
      <c r="N53" s="141">
        <f t="shared" si="0"/>
        <v>2200</v>
      </c>
      <c r="O53" s="141">
        <f t="shared" si="5"/>
        <v>996.8</v>
      </c>
      <c r="P53" s="141">
        <f t="shared" si="6"/>
        <v>0</v>
      </c>
      <c r="Q53" s="147">
        <f t="shared" si="1"/>
        <v>47.17</v>
      </c>
      <c r="R53" s="147">
        <f t="shared" si="7"/>
        <v>89.711999999999989</v>
      </c>
      <c r="S53" s="147">
        <f t="shared" si="8"/>
        <v>2336.8820000000001</v>
      </c>
      <c r="T53" s="147">
        <f t="shared" si="9"/>
        <v>1133.682</v>
      </c>
      <c r="U53" s="147">
        <v>2300</v>
      </c>
      <c r="V53" s="147" t="s">
        <v>2891</v>
      </c>
      <c r="W53" s="147" t="s">
        <v>2846</v>
      </c>
      <c r="X53" s="143" t="s">
        <v>97</v>
      </c>
      <c r="Y53" s="148">
        <v>44835</v>
      </c>
      <c r="Z53" s="149">
        <f t="shared" si="10"/>
        <v>44863</v>
      </c>
      <c r="AA53" s="150">
        <f t="shared" si="11"/>
        <v>44891</v>
      </c>
    </row>
    <row r="54" spans="1:27" x14ac:dyDescent="0.25">
      <c r="A54" s="146">
        <v>54</v>
      </c>
      <c r="B54" s="143" t="s">
        <v>100</v>
      </c>
      <c r="C54" s="141" t="s">
        <v>280</v>
      </c>
      <c r="D54" s="141" t="s">
        <v>281</v>
      </c>
      <c r="E54" s="141" t="s">
        <v>11</v>
      </c>
      <c r="F54" s="143">
        <v>2</v>
      </c>
      <c r="G54" s="141">
        <v>107</v>
      </c>
      <c r="H54" s="141">
        <v>149</v>
      </c>
      <c r="I54" s="141">
        <f t="shared" si="2"/>
        <v>42</v>
      </c>
      <c r="J54" s="141">
        <v>1.93</v>
      </c>
      <c r="K54" s="141">
        <f t="shared" si="3"/>
        <v>2</v>
      </c>
      <c r="L54" s="141">
        <f t="shared" si="4"/>
        <v>0</v>
      </c>
      <c r="M54" s="141">
        <f>VLOOKUP(B54,[1]Sheet2!$B:$N,13,0)</f>
        <v>-7460</v>
      </c>
      <c r="N54" s="141">
        <f t="shared" si="0"/>
        <v>2200</v>
      </c>
      <c r="O54" s="141">
        <f t="shared" si="5"/>
        <v>470.4</v>
      </c>
      <c r="P54" s="141">
        <f t="shared" si="6"/>
        <v>0</v>
      </c>
      <c r="Q54" s="147">
        <f t="shared" si="1"/>
        <v>22.26</v>
      </c>
      <c r="R54" s="147">
        <f t="shared" si="7"/>
        <v>42.335999999999999</v>
      </c>
      <c r="S54" s="147">
        <f t="shared" si="8"/>
        <v>2264.596</v>
      </c>
      <c r="T54" s="147">
        <f t="shared" si="9"/>
        <v>534.99599999999998</v>
      </c>
      <c r="U54" s="147">
        <v>2300</v>
      </c>
      <c r="V54" s="147" t="s">
        <v>2892</v>
      </c>
      <c r="W54" s="147" t="s">
        <v>2844</v>
      </c>
      <c r="X54" s="143" t="s">
        <v>101</v>
      </c>
      <c r="Y54" s="148">
        <v>44843</v>
      </c>
      <c r="Z54" s="149">
        <f t="shared" si="10"/>
        <v>44871</v>
      </c>
      <c r="AA54" s="150">
        <f t="shared" si="11"/>
        <v>44899</v>
      </c>
    </row>
    <row r="55" spans="1:27" x14ac:dyDescent="0.25">
      <c r="A55" s="146">
        <v>55</v>
      </c>
      <c r="B55" s="143" t="s">
        <v>102</v>
      </c>
      <c r="C55" s="141" t="s">
        <v>282</v>
      </c>
      <c r="D55" s="141" t="s">
        <v>283</v>
      </c>
      <c r="E55" s="141" t="s">
        <v>11</v>
      </c>
      <c r="F55" s="143">
        <v>5</v>
      </c>
      <c r="G55" s="141">
        <v>4165</v>
      </c>
      <c r="H55" s="141">
        <v>5157</v>
      </c>
      <c r="I55" s="141">
        <f t="shared" si="2"/>
        <v>992</v>
      </c>
      <c r="J55" s="141">
        <v>3.74</v>
      </c>
      <c r="K55" s="141">
        <f t="shared" si="3"/>
        <v>3.75</v>
      </c>
      <c r="L55" s="141">
        <f t="shared" si="4"/>
        <v>0</v>
      </c>
      <c r="M55" s="141">
        <f>VLOOKUP(B55,[1]Sheet2!$B:$N,13,0)</f>
        <v>-18650</v>
      </c>
      <c r="N55" s="141">
        <f t="shared" si="0"/>
        <v>5500</v>
      </c>
      <c r="O55" s="141">
        <f t="shared" si="5"/>
        <v>11110.4</v>
      </c>
      <c r="P55" s="141">
        <f t="shared" si="6"/>
        <v>0</v>
      </c>
      <c r="Q55" s="147">
        <f t="shared" si="1"/>
        <v>525.76</v>
      </c>
      <c r="R55" s="147">
        <f t="shared" si="7"/>
        <v>999.93599999999992</v>
      </c>
      <c r="S55" s="147">
        <f t="shared" si="8"/>
        <v>7025.6959999999999</v>
      </c>
      <c r="T55" s="147">
        <f t="shared" si="9"/>
        <v>12636.096</v>
      </c>
      <c r="U55" s="147">
        <v>11366</v>
      </c>
      <c r="V55" s="147" t="s">
        <v>2893</v>
      </c>
      <c r="W55" s="147" t="s">
        <v>2869</v>
      </c>
      <c r="X55" s="143" t="s">
        <v>103</v>
      </c>
      <c r="Y55" s="148">
        <v>44845</v>
      </c>
      <c r="Z55" s="149">
        <f t="shared" si="10"/>
        <v>44873</v>
      </c>
      <c r="AA55" s="150">
        <f t="shared" si="11"/>
        <v>44901</v>
      </c>
    </row>
    <row r="56" spans="1:27" x14ac:dyDescent="0.25">
      <c r="A56" s="146">
        <v>56</v>
      </c>
      <c r="B56" s="143" t="s">
        <v>104</v>
      </c>
      <c r="C56" s="141" t="s">
        <v>217</v>
      </c>
      <c r="D56" s="141" t="s">
        <v>284</v>
      </c>
      <c r="E56" s="141" t="s">
        <v>358</v>
      </c>
      <c r="F56" s="143">
        <v>2</v>
      </c>
      <c r="G56" s="141">
        <v>123</v>
      </c>
      <c r="H56" s="141">
        <v>143</v>
      </c>
      <c r="I56" s="141">
        <f t="shared" si="2"/>
        <v>20</v>
      </c>
      <c r="J56" s="141">
        <v>2.0499999999999998</v>
      </c>
      <c r="K56" s="141">
        <f t="shared" si="3"/>
        <v>2</v>
      </c>
      <c r="L56" s="141">
        <f t="shared" si="4"/>
        <v>0</v>
      </c>
      <c r="M56" s="141">
        <f>VLOOKUP(B56,[1]Sheet2!$B:$N,13,0)</f>
        <v>-7460</v>
      </c>
      <c r="N56" s="141">
        <f t="shared" si="0"/>
        <v>2200</v>
      </c>
      <c r="O56" s="141">
        <f t="shared" si="5"/>
        <v>224</v>
      </c>
      <c r="P56" s="141">
        <f t="shared" si="6"/>
        <v>0</v>
      </c>
      <c r="Q56" s="147">
        <f t="shared" si="1"/>
        <v>10.600000000000001</v>
      </c>
      <c r="R56" s="147">
        <f t="shared" si="7"/>
        <v>20.16</v>
      </c>
      <c r="S56" s="147">
        <f t="shared" si="8"/>
        <v>2230.7600000000002</v>
      </c>
      <c r="T56" s="147">
        <f t="shared" si="9"/>
        <v>254.76</v>
      </c>
      <c r="U56" s="147" t="e">
        <v>#N/A</v>
      </c>
      <c r="V56" s="147" t="e">
        <v>#N/A</v>
      </c>
      <c r="W56" s="147" t="e">
        <v>#N/A</v>
      </c>
      <c r="X56" s="143" t="s">
        <v>103</v>
      </c>
      <c r="Y56" s="148">
        <v>44849</v>
      </c>
      <c r="Z56" s="149">
        <f t="shared" si="10"/>
        <v>44877</v>
      </c>
      <c r="AA56" s="150">
        <f t="shared" si="11"/>
        <v>44905</v>
      </c>
    </row>
    <row r="57" spans="1:27" x14ac:dyDescent="0.25">
      <c r="A57" s="146">
        <v>58</v>
      </c>
      <c r="B57" s="143" t="s">
        <v>105</v>
      </c>
      <c r="C57" s="141" t="s">
        <v>285</v>
      </c>
      <c r="D57" s="141" t="s">
        <v>286</v>
      </c>
      <c r="E57" s="141" t="s">
        <v>11</v>
      </c>
      <c r="F57" s="143">
        <v>1</v>
      </c>
      <c r="G57" s="141">
        <v>99</v>
      </c>
      <c r="H57" s="141">
        <v>124</v>
      </c>
      <c r="I57" s="141">
        <f t="shared" si="2"/>
        <v>25</v>
      </c>
      <c r="J57" s="141">
        <v>2.73</v>
      </c>
      <c r="K57" s="141">
        <f t="shared" si="3"/>
        <v>2.75</v>
      </c>
      <c r="L57" s="141">
        <f t="shared" si="4"/>
        <v>1.75</v>
      </c>
      <c r="M57" s="141">
        <f>VLOOKUP(B57,[1]Sheet2!$B:$N,13,0)</f>
        <v>-3730</v>
      </c>
      <c r="N57" s="141">
        <f t="shared" si="0"/>
        <v>1100</v>
      </c>
      <c r="O57" s="141">
        <f t="shared" si="5"/>
        <v>280</v>
      </c>
      <c r="P57" s="141">
        <f t="shared" si="6"/>
        <v>3850</v>
      </c>
      <c r="Q57" s="147">
        <f t="shared" si="1"/>
        <v>13.25</v>
      </c>
      <c r="R57" s="147">
        <f t="shared" si="7"/>
        <v>25.2</v>
      </c>
      <c r="S57" s="147">
        <f t="shared" si="8"/>
        <v>4988.45</v>
      </c>
      <c r="T57" s="147">
        <f t="shared" si="9"/>
        <v>318.45</v>
      </c>
      <c r="U57" s="147">
        <v>1666</v>
      </c>
      <c r="V57" s="147" t="s">
        <v>2894</v>
      </c>
      <c r="W57" s="147" t="s">
        <v>2833</v>
      </c>
      <c r="X57" s="143" t="s">
        <v>103</v>
      </c>
      <c r="Y57" s="148">
        <v>44845</v>
      </c>
      <c r="Z57" s="149">
        <f t="shared" si="10"/>
        <v>44873</v>
      </c>
      <c r="AA57" s="150">
        <f t="shared" si="11"/>
        <v>44901</v>
      </c>
    </row>
    <row r="58" spans="1:27" x14ac:dyDescent="0.25">
      <c r="A58" s="146">
        <v>59</v>
      </c>
      <c r="B58" s="143" t="s">
        <v>106</v>
      </c>
      <c r="C58" s="141" t="s">
        <v>287</v>
      </c>
      <c r="D58" s="141" t="s">
        <v>288</v>
      </c>
      <c r="E58" s="141" t="s">
        <v>11</v>
      </c>
      <c r="F58" s="143">
        <v>5</v>
      </c>
      <c r="G58" s="141">
        <v>7175</v>
      </c>
      <c r="H58" s="141">
        <v>7367</v>
      </c>
      <c r="I58" s="141">
        <f t="shared" si="2"/>
        <v>192</v>
      </c>
      <c r="J58" s="141">
        <v>4.01</v>
      </c>
      <c r="K58" s="141">
        <f t="shared" si="3"/>
        <v>4</v>
      </c>
      <c r="L58" s="141">
        <f t="shared" si="4"/>
        <v>0</v>
      </c>
      <c r="M58" s="141">
        <f>VLOOKUP(B58,[1]Sheet2!$B:$N,13,0)</f>
        <v>-18650</v>
      </c>
      <c r="N58" s="141">
        <f t="shared" si="0"/>
        <v>5500</v>
      </c>
      <c r="O58" s="141">
        <f t="shared" si="5"/>
        <v>2150.3999999999996</v>
      </c>
      <c r="P58" s="141">
        <f t="shared" si="6"/>
        <v>0</v>
      </c>
      <c r="Q58" s="147">
        <f t="shared" si="1"/>
        <v>101.76</v>
      </c>
      <c r="R58" s="147">
        <f t="shared" si="7"/>
        <v>193.53599999999997</v>
      </c>
      <c r="S58" s="147">
        <f t="shared" si="8"/>
        <v>5795.2960000000003</v>
      </c>
      <c r="T58" s="147">
        <f t="shared" si="9"/>
        <v>2445.6959999999999</v>
      </c>
      <c r="U58" s="147">
        <v>6875</v>
      </c>
      <c r="V58" s="147" t="s">
        <v>2895</v>
      </c>
      <c r="W58" s="147" t="s">
        <v>2871</v>
      </c>
      <c r="X58" s="143" t="s">
        <v>103</v>
      </c>
      <c r="Y58" s="148">
        <v>44845</v>
      </c>
      <c r="Z58" s="149">
        <f t="shared" si="10"/>
        <v>44873</v>
      </c>
      <c r="AA58" s="150">
        <f t="shared" si="11"/>
        <v>44901</v>
      </c>
    </row>
    <row r="59" spans="1:27" x14ac:dyDescent="0.25">
      <c r="A59" s="146">
        <v>60</v>
      </c>
      <c r="B59" s="143" t="s">
        <v>107</v>
      </c>
      <c r="C59" s="141" t="s">
        <v>289</v>
      </c>
      <c r="D59" s="141" t="s">
        <v>290</v>
      </c>
      <c r="E59" s="141" t="s">
        <v>11</v>
      </c>
      <c r="F59" s="143">
        <v>2</v>
      </c>
      <c r="G59" s="141">
        <v>105</v>
      </c>
      <c r="H59" s="141">
        <v>148</v>
      </c>
      <c r="I59" s="141">
        <f t="shared" si="2"/>
        <v>43</v>
      </c>
      <c r="J59" s="141">
        <v>2.14</v>
      </c>
      <c r="K59" s="141">
        <f t="shared" si="3"/>
        <v>2.25</v>
      </c>
      <c r="L59" s="141">
        <f t="shared" si="4"/>
        <v>0.25</v>
      </c>
      <c r="M59" s="141">
        <f>VLOOKUP(B59,[1]Sheet2!$B:$N,13,0)</f>
        <v>-7460</v>
      </c>
      <c r="N59" s="141">
        <f t="shared" si="0"/>
        <v>2200</v>
      </c>
      <c r="O59" s="141">
        <f t="shared" si="5"/>
        <v>481.59999999999997</v>
      </c>
      <c r="P59" s="141">
        <f t="shared" si="6"/>
        <v>550</v>
      </c>
      <c r="Q59" s="147">
        <f t="shared" si="1"/>
        <v>22.790000000000003</v>
      </c>
      <c r="R59" s="147">
        <f t="shared" si="7"/>
        <v>43.343999999999994</v>
      </c>
      <c r="S59" s="147">
        <f t="shared" si="8"/>
        <v>2816.134</v>
      </c>
      <c r="T59" s="147">
        <f t="shared" si="9"/>
        <v>547.73399999999992</v>
      </c>
      <c r="U59" s="147">
        <v>3140</v>
      </c>
      <c r="V59" s="147" t="s">
        <v>2896</v>
      </c>
      <c r="W59" s="147" t="s">
        <v>2871</v>
      </c>
      <c r="X59" s="143" t="s">
        <v>108</v>
      </c>
      <c r="Y59" s="148">
        <v>44846</v>
      </c>
      <c r="Z59" s="149">
        <f t="shared" si="10"/>
        <v>44874</v>
      </c>
      <c r="AA59" s="150">
        <f t="shared" si="11"/>
        <v>44902</v>
      </c>
    </row>
    <row r="60" spans="1:27" x14ac:dyDescent="0.25">
      <c r="A60" s="146">
        <v>61</v>
      </c>
      <c r="B60" s="143" t="s">
        <v>109</v>
      </c>
      <c r="C60" s="141" t="s">
        <v>291</v>
      </c>
      <c r="D60" s="141" t="s">
        <v>292</v>
      </c>
      <c r="E60" s="141" t="s">
        <v>11</v>
      </c>
      <c r="F60" s="143">
        <v>2</v>
      </c>
      <c r="G60" s="141">
        <v>106</v>
      </c>
      <c r="H60" s="141">
        <v>124</v>
      </c>
      <c r="I60" s="141">
        <f t="shared" si="2"/>
        <v>18</v>
      </c>
      <c r="J60" s="141">
        <v>2.14</v>
      </c>
      <c r="K60" s="141">
        <f t="shared" si="3"/>
        <v>2.25</v>
      </c>
      <c r="L60" s="141">
        <f t="shared" si="4"/>
        <v>0.25</v>
      </c>
      <c r="M60" s="141">
        <f>VLOOKUP(B60,[1]Sheet2!$B:$N,13,0)</f>
        <v>-7460</v>
      </c>
      <c r="N60" s="141">
        <f t="shared" si="0"/>
        <v>2200</v>
      </c>
      <c r="O60" s="141">
        <f t="shared" si="5"/>
        <v>201.6</v>
      </c>
      <c r="P60" s="141">
        <f t="shared" si="6"/>
        <v>550</v>
      </c>
      <c r="Q60" s="147">
        <f t="shared" si="1"/>
        <v>9.5400000000000009</v>
      </c>
      <c r="R60" s="147">
        <f t="shared" si="7"/>
        <v>18.143999999999998</v>
      </c>
      <c r="S60" s="147">
        <f t="shared" si="8"/>
        <v>2777.6840000000002</v>
      </c>
      <c r="T60" s="147">
        <f t="shared" si="9"/>
        <v>229.28399999999999</v>
      </c>
      <c r="U60" s="147">
        <v>2700</v>
      </c>
      <c r="V60" s="147" t="s">
        <v>2897</v>
      </c>
      <c r="W60" s="147" t="s">
        <v>2871</v>
      </c>
      <c r="X60" s="143" t="s">
        <v>108</v>
      </c>
      <c r="Y60" s="148">
        <v>44846</v>
      </c>
      <c r="Z60" s="149">
        <f t="shared" si="10"/>
        <v>44874</v>
      </c>
      <c r="AA60" s="150">
        <f t="shared" si="11"/>
        <v>44902</v>
      </c>
    </row>
    <row r="61" spans="1:27" x14ac:dyDescent="0.25">
      <c r="A61" s="146">
        <v>63</v>
      </c>
      <c r="B61" s="143" t="s">
        <v>112</v>
      </c>
      <c r="C61" s="141" t="s">
        <v>295</v>
      </c>
      <c r="D61" s="141" t="s">
        <v>296</v>
      </c>
      <c r="E61" s="141" t="s">
        <v>11</v>
      </c>
      <c r="F61" s="143">
        <v>2</v>
      </c>
      <c r="G61" s="141">
        <v>14</v>
      </c>
      <c r="H61" s="141">
        <v>40</v>
      </c>
      <c r="I61" s="141">
        <f t="shared" si="2"/>
        <v>26</v>
      </c>
      <c r="J61" s="141">
        <v>0.51</v>
      </c>
      <c r="K61" s="141">
        <f t="shared" si="3"/>
        <v>0.5</v>
      </c>
      <c r="L61" s="141">
        <f t="shared" si="4"/>
        <v>0</v>
      </c>
      <c r="M61" s="141">
        <f>VLOOKUP(B61,[1]Sheet2!$B:$N,13,0)</f>
        <v>-7460</v>
      </c>
      <c r="N61" s="141">
        <f t="shared" si="0"/>
        <v>2200</v>
      </c>
      <c r="O61" s="141">
        <f t="shared" si="5"/>
        <v>291.2</v>
      </c>
      <c r="P61" s="141">
        <f t="shared" si="6"/>
        <v>0</v>
      </c>
      <c r="Q61" s="147">
        <f t="shared" si="1"/>
        <v>13.780000000000001</v>
      </c>
      <c r="R61" s="147">
        <f t="shared" si="7"/>
        <v>26.207999999999998</v>
      </c>
      <c r="S61" s="147">
        <f t="shared" si="8"/>
        <v>2239.9879999999998</v>
      </c>
      <c r="T61" s="147">
        <f t="shared" si="9"/>
        <v>331.18799999999999</v>
      </c>
      <c r="U61" s="147">
        <v>2200</v>
      </c>
      <c r="V61" s="147" t="s">
        <v>2898</v>
      </c>
      <c r="W61" s="147" t="s">
        <v>2871</v>
      </c>
      <c r="X61" s="143" t="s">
        <v>108</v>
      </c>
      <c r="Y61" s="148">
        <v>44845</v>
      </c>
      <c r="Z61" s="149">
        <f t="shared" si="10"/>
        <v>44873</v>
      </c>
      <c r="AA61" s="150">
        <f t="shared" si="11"/>
        <v>44901</v>
      </c>
    </row>
    <row r="62" spans="1:27" x14ac:dyDescent="0.25">
      <c r="A62" s="146">
        <v>64</v>
      </c>
      <c r="B62" s="143" t="s">
        <v>297</v>
      </c>
      <c r="C62" s="141"/>
      <c r="D62" s="141"/>
      <c r="E62" s="141" t="s">
        <v>11</v>
      </c>
      <c r="F62" s="143">
        <v>2</v>
      </c>
      <c r="G62" s="141">
        <v>290</v>
      </c>
      <c r="H62" s="141">
        <v>368</v>
      </c>
      <c r="I62" s="141">
        <f t="shared" si="2"/>
        <v>78</v>
      </c>
      <c r="J62" s="141">
        <v>1</v>
      </c>
      <c r="K62" s="141">
        <f t="shared" si="3"/>
        <v>1</v>
      </c>
      <c r="L62" s="141">
        <f t="shared" si="4"/>
        <v>0</v>
      </c>
      <c r="M62" s="141">
        <f>VLOOKUP(B62,[1]Sheet2!$B:$N,13,0)</f>
        <v>-7526</v>
      </c>
      <c r="N62" s="141">
        <f t="shared" si="0"/>
        <v>2200</v>
      </c>
      <c r="O62" s="141">
        <f t="shared" si="5"/>
        <v>873.59999999999991</v>
      </c>
      <c r="P62" s="141">
        <f t="shared" si="6"/>
        <v>0</v>
      </c>
      <c r="Q62" s="147">
        <f t="shared" si="1"/>
        <v>41.34</v>
      </c>
      <c r="R62" s="147">
        <f t="shared" si="7"/>
        <v>78.623999999999995</v>
      </c>
      <c r="S62" s="147">
        <f t="shared" si="8"/>
        <v>2319.9639999999999</v>
      </c>
      <c r="T62" s="147">
        <f t="shared" si="9"/>
        <v>993.56399999999996</v>
      </c>
      <c r="U62" s="147">
        <v>6060</v>
      </c>
      <c r="V62" s="147" t="s">
        <v>2899</v>
      </c>
      <c r="W62" s="147" t="s">
        <v>2900</v>
      </c>
      <c r="X62" s="143"/>
      <c r="Y62" s="148">
        <v>44859</v>
      </c>
      <c r="Z62" s="149">
        <f t="shared" si="10"/>
        <v>44887</v>
      </c>
      <c r="AA62" s="150">
        <f t="shared" si="11"/>
        <v>44915</v>
      </c>
    </row>
    <row r="63" spans="1:27" x14ac:dyDescent="0.25">
      <c r="A63" s="146">
        <v>66</v>
      </c>
      <c r="B63" s="142" t="s">
        <v>113</v>
      </c>
      <c r="C63" s="141" t="s">
        <v>298</v>
      </c>
      <c r="D63" s="141" t="s">
        <v>211</v>
      </c>
      <c r="E63" s="141" t="s">
        <v>11</v>
      </c>
      <c r="F63" s="142">
        <v>2</v>
      </c>
      <c r="G63" s="141">
        <v>109</v>
      </c>
      <c r="H63" s="141">
        <v>134</v>
      </c>
      <c r="I63" s="141">
        <f t="shared" si="2"/>
        <v>25</v>
      </c>
      <c r="J63" s="141">
        <v>2.5299999999999998</v>
      </c>
      <c r="K63" s="141">
        <f t="shared" si="3"/>
        <v>2.5</v>
      </c>
      <c r="L63" s="141">
        <f t="shared" si="4"/>
        <v>0.5</v>
      </c>
      <c r="M63" s="141">
        <f>VLOOKUP(B63,[1]Sheet2!$B:$N,13,0)</f>
        <v>-7526</v>
      </c>
      <c r="N63" s="141">
        <f t="shared" si="0"/>
        <v>2200</v>
      </c>
      <c r="O63" s="141">
        <f t="shared" si="5"/>
        <v>280</v>
      </c>
      <c r="P63" s="141">
        <f t="shared" si="6"/>
        <v>1100</v>
      </c>
      <c r="Q63" s="147">
        <f t="shared" si="1"/>
        <v>13.25</v>
      </c>
      <c r="R63" s="147">
        <f t="shared" si="7"/>
        <v>25.2</v>
      </c>
      <c r="S63" s="147">
        <f t="shared" si="8"/>
        <v>3338.45</v>
      </c>
      <c r="T63" s="147">
        <f t="shared" si="9"/>
        <v>318.45</v>
      </c>
      <c r="U63" s="147">
        <v>2300</v>
      </c>
      <c r="V63" s="147" t="s">
        <v>2901</v>
      </c>
      <c r="W63" s="147" t="s">
        <v>2902</v>
      </c>
      <c r="X63" s="142" t="s">
        <v>114</v>
      </c>
      <c r="Y63" s="148">
        <v>44855</v>
      </c>
      <c r="Z63" s="149">
        <f t="shared" si="10"/>
        <v>44883</v>
      </c>
      <c r="AA63" s="150">
        <f t="shared" si="11"/>
        <v>44911</v>
      </c>
    </row>
    <row r="64" spans="1:27" x14ac:dyDescent="0.25">
      <c r="A64" s="146">
        <v>67</v>
      </c>
      <c r="B64" s="142" t="s">
        <v>115</v>
      </c>
      <c r="C64" s="141" t="s">
        <v>299</v>
      </c>
      <c r="D64" s="141" t="s">
        <v>300</v>
      </c>
      <c r="E64" s="141" t="s">
        <v>11</v>
      </c>
      <c r="F64" s="142">
        <v>1</v>
      </c>
      <c r="G64" s="141">
        <v>43</v>
      </c>
      <c r="H64" s="141">
        <v>56</v>
      </c>
      <c r="I64" s="141">
        <f t="shared" ref="I64:I107" si="12">H64-G64</f>
        <v>13</v>
      </c>
      <c r="J64" s="141">
        <v>1.1599999999999999</v>
      </c>
      <c r="K64" s="141">
        <f t="shared" si="3"/>
        <v>1.25</v>
      </c>
      <c r="L64" s="141">
        <f t="shared" si="4"/>
        <v>0.25</v>
      </c>
      <c r="M64" s="141">
        <f>VLOOKUP(B64,[1]Sheet2!$B:$N,13,0)</f>
        <v>-3730</v>
      </c>
      <c r="N64" s="141">
        <f t="shared" ref="N64:N107" si="13">F64*1100</f>
        <v>1100</v>
      </c>
      <c r="O64" s="141">
        <f t="shared" si="5"/>
        <v>145.6</v>
      </c>
      <c r="P64" s="141">
        <f t="shared" si="6"/>
        <v>550</v>
      </c>
      <c r="Q64" s="147">
        <f t="shared" ref="Q64:Q107" si="14">I64*0.53</f>
        <v>6.8900000000000006</v>
      </c>
      <c r="R64" s="147">
        <f t="shared" si="7"/>
        <v>13.103999999999999</v>
      </c>
      <c r="S64" s="147">
        <f t="shared" si="8"/>
        <v>1669.9940000000001</v>
      </c>
      <c r="T64" s="147">
        <f t="shared" si="9"/>
        <v>165.59399999999999</v>
      </c>
      <c r="U64" s="147">
        <v>1670</v>
      </c>
      <c r="V64" s="147" t="s">
        <v>2903</v>
      </c>
      <c r="W64" s="147" t="s">
        <v>2846</v>
      </c>
      <c r="X64" s="142" t="s">
        <v>116</v>
      </c>
      <c r="Y64" s="148">
        <v>44865</v>
      </c>
      <c r="Z64" s="149">
        <f t="shared" si="10"/>
        <v>44893</v>
      </c>
      <c r="AA64" s="150">
        <f t="shared" si="11"/>
        <v>44921</v>
      </c>
    </row>
    <row r="65" spans="1:27" x14ac:dyDescent="0.25">
      <c r="A65" s="146">
        <v>68</v>
      </c>
      <c r="B65" s="142" t="s">
        <v>117</v>
      </c>
      <c r="C65" s="141" t="s">
        <v>301</v>
      </c>
      <c r="D65" s="141" t="s">
        <v>216</v>
      </c>
      <c r="E65" s="141" t="s">
        <v>11</v>
      </c>
      <c r="F65" s="142">
        <v>2</v>
      </c>
      <c r="G65" s="141">
        <v>189</v>
      </c>
      <c r="H65" s="141">
        <v>255</v>
      </c>
      <c r="I65" s="141">
        <f t="shared" si="12"/>
        <v>66</v>
      </c>
      <c r="J65" s="141">
        <v>2.99</v>
      </c>
      <c r="K65" s="141">
        <f t="shared" ref="K65:K107" si="15">MROUND(J65,0.25)</f>
        <v>3</v>
      </c>
      <c r="L65" s="141">
        <f t="shared" ref="L65:L107" si="16">IF(K65&gt;F65,K65-F65,0)</f>
        <v>1</v>
      </c>
      <c r="M65" s="141">
        <f>VLOOKUP(B65,[1]Sheet2!$B:$N,13,0)</f>
        <v>-7526</v>
      </c>
      <c r="N65" s="141">
        <f t="shared" si="13"/>
        <v>2200</v>
      </c>
      <c r="O65" s="141">
        <f t="shared" ref="O65:O107" si="17">+I65*11.2</f>
        <v>739.19999999999993</v>
      </c>
      <c r="P65" s="141">
        <f t="shared" ref="P65:P107" si="18">L65*2*275*4</f>
        <v>2200</v>
      </c>
      <c r="Q65" s="147">
        <f t="shared" si="14"/>
        <v>34.980000000000004</v>
      </c>
      <c r="R65" s="147">
        <f t="shared" ref="R65:R107" si="19">O65*9%</f>
        <v>66.527999999999992</v>
      </c>
      <c r="S65" s="147">
        <f t="shared" ref="S65:S107" si="20">+R65+Q65+P65+N65</f>
        <v>4501.5079999999998</v>
      </c>
      <c r="T65" s="147">
        <f t="shared" si="9"/>
        <v>840.70799999999997</v>
      </c>
      <c r="U65" s="147">
        <v>2300</v>
      </c>
      <c r="V65" s="147" t="s">
        <v>2904</v>
      </c>
      <c r="W65" s="147" t="s">
        <v>2844</v>
      </c>
      <c r="X65" s="142" t="s">
        <v>116</v>
      </c>
      <c r="Y65" s="148">
        <v>44840</v>
      </c>
      <c r="Z65" s="149">
        <f t="shared" ref="Z65:Z107" si="21">Y65+28</f>
        <v>44868</v>
      </c>
      <c r="AA65" s="150">
        <f t="shared" si="11"/>
        <v>44896</v>
      </c>
    </row>
    <row r="66" spans="1:27" x14ac:dyDescent="0.25">
      <c r="A66" s="146">
        <v>69</v>
      </c>
      <c r="B66" s="142" t="s">
        <v>118</v>
      </c>
      <c r="C66" s="141" t="s">
        <v>302</v>
      </c>
      <c r="D66" s="141" t="s">
        <v>303</v>
      </c>
      <c r="E66" s="141" t="s">
        <v>11</v>
      </c>
      <c r="F66" s="142">
        <v>1</v>
      </c>
      <c r="G66" s="141">
        <v>41</v>
      </c>
      <c r="H66" s="141">
        <v>52</v>
      </c>
      <c r="I66" s="141">
        <f t="shared" si="12"/>
        <v>11</v>
      </c>
      <c r="J66" s="141">
        <v>0.8</v>
      </c>
      <c r="K66" s="141">
        <f t="shared" si="15"/>
        <v>0.75</v>
      </c>
      <c r="L66" s="141">
        <f t="shared" si="16"/>
        <v>0</v>
      </c>
      <c r="M66" s="141">
        <f>VLOOKUP(B66,[1]Sheet2!$B:$N,13,0)</f>
        <v>-3763</v>
      </c>
      <c r="N66" s="141">
        <f t="shared" si="13"/>
        <v>1100</v>
      </c>
      <c r="O66" s="141">
        <f t="shared" si="17"/>
        <v>123.19999999999999</v>
      </c>
      <c r="P66" s="141">
        <f t="shared" si="18"/>
        <v>0</v>
      </c>
      <c r="Q66" s="147">
        <f t="shared" si="14"/>
        <v>5.83</v>
      </c>
      <c r="R66" s="147">
        <f t="shared" si="19"/>
        <v>11.087999999999999</v>
      </c>
      <c r="S66" s="147">
        <f t="shared" si="20"/>
        <v>1116.9179999999999</v>
      </c>
      <c r="T66" s="147">
        <f t="shared" si="9"/>
        <v>140.11799999999999</v>
      </c>
      <c r="U66" s="147">
        <v>1100</v>
      </c>
      <c r="V66" s="147" t="s">
        <v>2905</v>
      </c>
      <c r="W66" s="147" t="s">
        <v>2871</v>
      </c>
      <c r="X66" s="142" t="s">
        <v>119</v>
      </c>
      <c r="Y66" s="148">
        <v>44844</v>
      </c>
      <c r="Z66" s="149">
        <f t="shared" si="21"/>
        <v>44872</v>
      </c>
      <c r="AA66" s="150">
        <f t="shared" si="11"/>
        <v>44900</v>
      </c>
    </row>
    <row r="67" spans="1:27" x14ac:dyDescent="0.25">
      <c r="A67" s="146">
        <v>70</v>
      </c>
      <c r="B67" s="142" t="s">
        <v>120</v>
      </c>
      <c r="C67" s="141" t="s">
        <v>304</v>
      </c>
      <c r="D67" s="141" t="s">
        <v>296</v>
      </c>
      <c r="E67" s="141" t="s">
        <v>11</v>
      </c>
      <c r="F67" s="142">
        <v>1</v>
      </c>
      <c r="G67" s="141">
        <v>215</v>
      </c>
      <c r="H67" s="141">
        <v>215</v>
      </c>
      <c r="I67" s="141">
        <f t="shared" si="12"/>
        <v>0</v>
      </c>
      <c r="J67" s="141">
        <v>2.83</v>
      </c>
      <c r="K67" s="141">
        <f t="shared" si="15"/>
        <v>2.75</v>
      </c>
      <c r="L67" s="141">
        <f t="shared" si="16"/>
        <v>1.75</v>
      </c>
      <c r="M67" s="141">
        <f>VLOOKUP(B67,[1]Sheet2!$B:$N,13,0)</f>
        <v>-3763</v>
      </c>
      <c r="N67" s="141">
        <f t="shared" si="13"/>
        <v>1100</v>
      </c>
      <c r="O67" s="141">
        <f t="shared" si="17"/>
        <v>0</v>
      </c>
      <c r="P67" s="141">
        <f t="shared" si="18"/>
        <v>3850</v>
      </c>
      <c r="Q67" s="147">
        <f t="shared" si="14"/>
        <v>0</v>
      </c>
      <c r="R67" s="147">
        <f t="shared" si="19"/>
        <v>0</v>
      </c>
      <c r="S67" s="147">
        <f t="shared" si="20"/>
        <v>4950</v>
      </c>
      <c r="T67" s="147">
        <f t="shared" ref="T67:T107" si="22">O67+Q67+R67</f>
        <v>0</v>
      </c>
      <c r="U67" s="147">
        <v>1210</v>
      </c>
      <c r="V67" s="147" t="s">
        <v>2906</v>
      </c>
      <c r="W67" s="147" t="s">
        <v>2871</v>
      </c>
      <c r="X67" s="142" t="s">
        <v>119</v>
      </c>
      <c r="Y67" s="148">
        <v>44845</v>
      </c>
      <c r="Z67" s="149">
        <f t="shared" si="21"/>
        <v>44873</v>
      </c>
      <c r="AA67" s="150">
        <f t="shared" ref="AA67:AA107" si="23">Z67+28</f>
        <v>44901</v>
      </c>
    </row>
    <row r="68" spans="1:27" x14ac:dyDescent="0.25">
      <c r="A68" s="146">
        <v>72</v>
      </c>
      <c r="B68" s="142" t="s">
        <v>121</v>
      </c>
      <c r="C68" s="141" t="s">
        <v>305</v>
      </c>
      <c r="D68" s="141" t="s">
        <v>294</v>
      </c>
      <c r="E68" s="141" t="s">
        <v>11</v>
      </c>
      <c r="F68" s="142">
        <v>5</v>
      </c>
      <c r="G68" s="141">
        <v>19279</v>
      </c>
      <c r="H68" s="141">
        <v>19551</v>
      </c>
      <c r="I68" s="141">
        <f t="shared" si="12"/>
        <v>272</v>
      </c>
      <c r="J68" s="141">
        <v>5.64</v>
      </c>
      <c r="K68" s="141">
        <f t="shared" si="15"/>
        <v>5.75</v>
      </c>
      <c r="L68" s="141">
        <f t="shared" si="16"/>
        <v>0.75</v>
      </c>
      <c r="M68" s="141">
        <f>VLOOKUP(B68,[1]Sheet2!$B:$N,13,0)</f>
        <v>-18816</v>
      </c>
      <c r="N68" s="141">
        <f t="shared" si="13"/>
        <v>5500</v>
      </c>
      <c r="O68" s="141">
        <f t="shared" si="17"/>
        <v>3046.3999999999996</v>
      </c>
      <c r="P68" s="141">
        <f t="shared" si="18"/>
        <v>1650</v>
      </c>
      <c r="Q68" s="147">
        <f t="shared" si="14"/>
        <v>144.16</v>
      </c>
      <c r="R68" s="147">
        <f t="shared" si="19"/>
        <v>274.17599999999993</v>
      </c>
      <c r="S68" s="147">
        <f t="shared" si="20"/>
        <v>7568.3359999999993</v>
      </c>
      <c r="T68" s="147">
        <f t="shared" si="22"/>
        <v>3464.7359999999994</v>
      </c>
      <c r="U68" s="147">
        <v>5918</v>
      </c>
      <c r="V68" s="147" t="s">
        <v>2907</v>
      </c>
      <c r="W68" s="147" t="s">
        <v>2837</v>
      </c>
      <c r="X68" s="142" t="s">
        <v>122</v>
      </c>
      <c r="Y68" s="148">
        <v>44859</v>
      </c>
      <c r="Z68" s="149">
        <f t="shared" si="21"/>
        <v>44887</v>
      </c>
      <c r="AA68" s="150">
        <f t="shared" si="23"/>
        <v>44915</v>
      </c>
    </row>
    <row r="69" spans="1:27" x14ac:dyDescent="0.25">
      <c r="A69" s="146">
        <v>73</v>
      </c>
      <c r="B69" s="142" t="s">
        <v>123</v>
      </c>
      <c r="C69" s="141" t="s">
        <v>306</v>
      </c>
      <c r="D69" s="141" t="s">
        <v>303</v>
      </c>
      <c r="E69" s="141" t="s">
        <v>11</v>
      </c>
      <c r="F69" s="142">
        <v>1</v>
      </c>
      <c r="G69" s="141">
        <v>56</v>
      </c>
      <c r="H69" s="141">
        <v>75</v>
      </c>
      <c r="I69" s="141">
        <f t="shared" si="12"/>
        <v>19</v>
      </c>
      <c r="J69" s="141">
        <v>0.77</v>
      </c>
      <c r="K69" s="141">
        <f t="shared" si="15"/>
        <v>0.75</v>
      </c>
      <c r="L69" s="141">
        <f t="shared" si="16"/>
        <v>0</v>
      </c>
      <c r="M69" s="141">
        <f>VLOOKUP(B69,[1]Sheet2!$B:$N,13,0)</f>
        <v>-3763</v>
      </c>
      <c r="N69" s="141">
        <f t="shared" si="13"/>
        <v>1100</v>
      </c>
      <c r="O69" s="141">
        <f t="shared" si="17"/>
        <v>212.79999999999998</v>
      </c>
      <c r="P69" s="141">
        <f t="shared" si="18"/>
        <v>0</v>
      </c>
      <c r="Q69" s="147">
        <f t="shared" si="14"/>
        <v>10.07</v>
      </c>
      <c r="R69" s="147">
        <f t="shared" si="19"/>
        <v>19.151999999999997</v>
      </c>
      <c r="S69" s="147">
        <f t="shared" si="20"/>
        <v>1129.222</v>
      </c>
      <c r="T69" s="147">
        <f t="shared" si="22"/>
        <v>242.02199999999996</v>
      </c>
      <c r="U69" s="147">
        <v>1150</v>
      </c>
      <c r="V69" s="147" t="s">
        <v>2908</v>
      </c>
      <c r="W69" s="147" t="s">
        <v>2837</v>
      </c>
      <c r="X69" s="142" t="s">
        <v>124</v>
      </c>
      <c r="Y69" s="148">
        <v>44862</v>
      </c>
      <c r="Z69" s="149">
        <f t="shared" si="21"/>
        <v>44890</v>
      </c>
      <c r="AA69" s="150">
        <f t="shared" si="23"/>
        <v>44918</v>
      </c>
    </row>
    <row r="70" spans="1:27" x14ac:dyDescent="0.25">
      <c r="A70" s="146">
        <v>74</v>
      </c>
      <c r="B70" s="142" t="s">
        <v>125</v>
      </c>
      <c r="C70" s="141" t="s">
        <v>307</v>
      </c>
      <c r="D70" s="141" t="s">
        <v>207</v>
      </c>
      <c r="E70" s="141" t="s">
        <v>11</v>
      </c>
      <c r="F70" s="142">
        <v>2</v>
      </c>
      <c r="G70" s="141">
        <v>51</v>
      </c>
      <c r="H70" s="141">
        <v>52</v>
      </c>
      <c r="I70" s="141">
        <f t="shared" si="12"/>
        <v>1</v>
      </c>
      <c r="J70" s="141">
        <v>2.31</v>
      </c>
      <c r="K70" s="141">
        <f t="shared" si="15"/>
        <v>2.25</v>
      </c>
      <c r="L70" s="141">
        <f t="shared" si="16"/>
        <v>0.25</v>
      </c>
      <c r="M70" s="141">
        <f>VLOOKUP(B70,[1]Sheet2!$B:$N,13,0)</f>
        <v>-7526</v>
      </c>
      <c r="N70" s="141">
        <f t="shared" si="13"/>
        <v>2200</v>
      </c>
      <c r="O70" s="141">
        <f t="shared" si="17"/>
        <v>11.2</v>
      </c>
      <c r="P70" s="141">
        <f t="shared" si="18"/>
        <v>550</v>
      </c>
      <c r="Q70" s="147">
        <f t="shared" si="14"/>
        <v>0.53</v>
      </c>
      <c r="R70" s="147">
        <f t="shared" si="19"/>
        <v>1.008</v>
      </c>
      <c r="S70" s="147">
        <f t="shared" si="20"/>
        <v>2751.538</v>
      </c>
      <c r="T70" s="147">
        <f t="shared" si="22"/>
        <v>12.738</v>
      </c>
      <c r="U70" s="147">
        <v>2752</v>
      </c>
      <c r="V70" s="147" t="s">
        <v>2909</v>
      </c>
      <c r="W70" s="147" t="s">
        <v>2846</v>
      </c>
      <c r="X70" s="142" t="s">
        <v>124</v>
      </c>
      <c r="Y70" s="148">
        <v>44863</v>
      </c>
      <c r="Z70" s="149">
        <f t="shared" si="21"/>
        <v>44891</v>
      </c>
      <c r="AA70" s="150">
        <f t="shared" si="23"/>
        <v>44919</v>
      </c>
    </row>
    <row r="71" spans="1:27" x14ac:dyDescent="0.25">
      <c r="A71" s="146">
        <v>75</v>
      </c>
      <c r="B71" s="142" t="s">
        <v>126</v>
      </c>
      <c r="C71" s="141" t="s">
        <v>308</v>
      </c>
      <c r="D71" s="141" t="s">
        <v>211</v>
      </c>
      <c r="E71" s="141" t="s">
        <v>11</v>
      </c>
      <c r="F71" s="142">
        <v>2</v>
      </c>
      <c r="G71" s="141">
        <v>139</v>
      </c>
      <c r="H71" s="141">
        <v>186</v>
      </c>
      <c r="I71" s="141">
        <f t="shared" si="12"/>
        <v>47</v>
      </c>
      <c r="J71" s="141">
        <v>1.93</v>
      </c>
      <c r="K71" s="141">
        <f t="shared" si="15"/>
        <v>2</v>
      </c>
      <c r="L71" s="141">
        <f t="shared" si="16"/>
        <v>0</v>
      </c>
      <c r="M71" s="141">
        <f>VLOOKUP(B71,[1]Sheet2!$B:$N,13,0)</f>
        <v>-7526</v>
      </c>
      <c r="N71" s="141">
        <f t="shared" si="13"/>
        <v>2200</v>
      </c>
      <c r="O71" s="141">
        <f t="shared" si="17"/>
        <v>526.4</v>
      </c>
      <c r="P71" s="141">
        <f t="shared" si="18"/>
        <v>0</v>
      </c>
      <c r="Q71" s="147">
        <f t="shared" si="14"/>
        <v>24.91</v>
      </c>
      <c r="R71" s="147">
        <f t="shared" si="19"/>
        <v>47.375999999999998</v>
      </c>
      <c r="S71" s="147">
        <f t="shared" si="20"/>
        <v>2272.2860000000001</v>
      </c>
      <c r="T71" s="147">
        <f t="shared" si="22"/>
        <v>598.68599999999992</v>
      </c>
      <c r="U71" s="147">
        <v>2300</v>
      </c>
      <c r="V71" s="147" t="s">
        <v>2910</v>
      </c>
      <c r="W71" s="147" t="s">
        <v>2846</v>
      </c>
      <c r="X71" s="142" t="s">
        <v>127</v>
      </c>
      <c r="Y71" s="148">
        <v>44838</v>
      </c>
      <c r="Z71" s="149">
        <f t="shared" si="21"/>
        <v>44866</v>
      </c>
      <c r="AA71" s="150">
        <f t="shared" si="23"/>
        <v>44894</v>
      </c>
    </row>
    <row r="72" spans="1:27" x14ac:dyDescent="0.25">
      <c r="A72" s="146">
        <v>76</v>
      </c>
      <c r="B72" s="142" t="s">
        <v>128</v>
      </c>
      <c r="C72" s="141" t="s">
        <v>309</v>
      </c>
      <c r="D72" s="141" t="s">
        <v>207</v>
      </c>
      <c r="E72" s="141" t="s">
        <v>11</v>
      </c>
      <c r="F72" s="142">
        <v>2</v>
      </c>
      <c r="G72" s="141">
        <v>57</v>
      </c>
      <c r="H72" s="141">
        <v>79</v>
      </c>
      <c r="I72" s="141">
        <f t="shared" si="12"/>
        <v>22</v>
      </c>
      <c r="J72" s="141">
        <v>2.99</v>
      </c>
      <c r="K72" s="141">
        <f t="shared" si="15"/>
        <v>3</v>
      </c>
      <c r="L72" s="141">
        <f t="shared" si="16"/>
        <v>1</v>
      </c>
      <c r="M72" s="141">
        <f>VLOOKUP(B72,[1]Sheet2!$B:$N,13,0)</f>
        <v>-7526</v>
      </c>
      <c r="N72" s="141">
        <f t="shared" si="13"/>
        <v>2200</v>
      </c>
      <c r="O72" s="141">
        <f t="shared" si="17"/>
        <v>246.39999999999998</v>
      </c>
      <c r="P72" s="141">
        <f t="shared" si="18"/>
        <v>2200</v>
      </c>
      <c r="Q72" s="147">
        <f t="shared" si="14"/>
        <v>11.66</v>
      </c>
      <c r="R72" s="147">
        <f t="shared" si="19"/>
        <v>22.175999999999998</v>
      </c>
      <c r="S72" s="147">
        <f t="shared" si="20"/>
        <v>4433.8359999999993</v>
      </c>
      <c r="T72" s="147">
        <f t="shared" si="22"/>
        <v>280.23599999999999</v>
      </c>
      <c r="U72" s="147">
        <v>4378</v>
      </c>
      <c r="V72" s="147" t="s">
        <v>2911</v>
      </c>
      <c r="W72" s="147" t="s">
        <v>2871</v>
      </c>
      <c r="X72" s="142" t="s">
        <v>129</v>
      </c>
      <c r="Y72" s="148">
        <v>44846</v>
      </c>
      <c r="Z72" s="149">
        <f t="shared" si="21"/>
        <v>44874</v>
      </c>
      <c r="AA72" s="150">
        <f t="shared" si="23"/>
        <v>44902</v>
      </c>
    </row>
    <row r="73" spans="1:27" x14ac:dyDescent="0.25">
      <c r="A73" s="146">
        <v>77</v>
      </c>
      <c r="B73" s="142" t="s">
        <v>130</v>
      </c>
      <c r="C73" s="141" t="s">
        <v>310</v>
      </c>
      <c r="D73" s="141" t="s">
        <v>209</v>
      </c>
      <c r="E73" s="141" t="s">
        <v>11</v>
      </c>
      <c r="F73" s="142">
        <v>1</v>
      </c>
      <c r="G73" s="141">
        <v>52</v>
      </c>
      <c r="H73" s="141">
        <v>79</v>
      </c>
      <c r="I73" s="141">
        <f t="shared" si="12"/>
        <v>27</v>
      </c>
      <c r="J73" s="141">
        <v>0.31</v>
      </c>
      <c r="K73" s="141">
        <f t="shared" si="15"/>
        <v>0.25</v>
      </c>
      <c r="L73" s="141">
        <f t="shared" si="16"/>
        <v>0</v>
      </c>
      <c r="M73" s="141">
        <f>VLOOKUP(B73,[1]Sheet2!$B:$N,13,0)</f>
        <v>-3763</v>
      </c>
      <c r="N73" s="141">
        <f t="shared" si="13"/>
        <v>1100</v>
      </c>
      <c r="O73" s="141">
        <f t="shared" si="17"/>
        <v>302.39999999999998</v>
      </c>
      <c r="P73" s="141">
        <f t="shared" si="18"/>
        <v>0</v>
      </c>
      <c r="Q73" s="147">
        <f t="shared" si="14"/>
        <v>14.31</v>
      </c>
      <c r="R73" s="147">
        <f t="shared" si="19"/>
        <v>27.215999999999998</v>
      </c>
      <c r="S73" s="147">
        <f t="shared" si="20"/>
        <v>1141.5260000000001</v>
      </c>
      <c r="T73" s="147">
        <f t="shared" si="22"/>
        <v>343.92599999999999</v>
      </c>
      <c r="U73" s="147">
        <v>1150</v>
      </c>
      <c r="V73" s="147" t="s">
        <v>2912</v>
      </c>
      <c r="W73" s="147" t="s">
        <v>2871</v>
      </c>
      <c r="X73" s="142" t="s">
        <v>129</v>
      </c>
      <c r="Y73" s="148">
        <v>44846</v>
      </c>
      <c r="Z73" s="149">
        <f t="shared" si="21"/>
        <v>44874</v>
      </c>
      <c r="AA73" s="150">
        <f t="shared" si="23"/>
        <v>44902</v>
      </c>
    </row>
    <row r="74" spans="1:27" x14ac:dyDescent="0.25">
      <c r="A74" s="146">
        <v>78</v>
      </c>
      <c r="B74" s="142" t="s">
        <v>131</v>
      </c>
      <c r="C74" s="141" t="s">
        <v>311</v>
      </c>
      <c r="D74" s="141" t="s">
        <v>209</v>
      </c>
      <c r="E74" s="141" t="s">
        <v>11</v>
      </c>
      <c r="F74" s="142">
        <v>2</v>
      </c>
      <c r="G74" s="141">
        <v>286</v>
      </c>
      <c r="H74" s="141">
        <v>296</v>
      </c>
      <c r="I74" s="141">
        <f t="shared" si="12"/>
        <v>10</v>
      </c>
      <c r="J74" s="141">
        <v>1.1100000000000001</v>
      </c>
      <c r="K74" s="141">
        <f t="shared" si="15"/>
        <v>1</v>
      </c>
      <c r="L74" s="141">
        <f t="shared" si="16"/>
        <v>0</v>
      </c>
      <c r="M74" s="141">
        <f>VLOOKUP(B74,[1]Sheet2!$B:$N,13,0)</f>
        <v>-7526</v>
      </c>
      <c r="N74" s="141">
        <f t="shared" si="13"/>
        <v>2200</v>
      </c>
      <c r="O74" s="141">
        <f t="shared" si="17"/>
        <v>112</v>
      </c>
      <c r="P74" s="141">
        <f t="shared" si="18"/>
        <v>0</v>
      </c>
      <c r="Q74" s="147">
        <f t="shared" si="14"/>
        <v>5.3000000000000007</v>
      </c>
      <c r="R74" s="147">
        <f t="shared" si="19"/>
        <v>10.08</v>
      </c>
      <c r="S74" s="147">
        <f t="shared" si="20"/>
        <v>2215.38</v>
      </c>
      <c r="T74" s="147">
        <f t="shared" si="22"/>
        <v>127.38</v>
      </c>
      <c r="U74" s="147">
        <v>2200</v>
      </c>
      <c r="V74" s="147" t="s">
        <v>2913</v>
      </c>
      <c r="W74" s="147" t="s">
        <v>2871</v>
      </c>
      <c r="X74" s="142" t="s">
        <v>132</v>
      </c>
      <c r="Y74" s="148">
        <v>44847</v>
      </c>
      <c r="Z74" s="149">
        <f t="shared" si="21"/>
        <v>44875</v>
      </c>
      <c r="AA74" s="150">
        <f t="shared" si="23"/>
        <v>44903</v>
      </c>
    </row>
    <row r="75" spans="1:27" x14ac:dyDescent="0.25">
      <c r="A75" s="146">
        <v>79</v>
      </c>
      <c r="B75" s="142" t="s">
        <v>133</v>
      </c>
      <c r="C75" s="141" t="s">
        <v>312</v>
      </c>
      <c r="D75" s="141" t="s">
        <v>211</v>
      </c>
      <c r="E75" s="141" t="s">
        <v>11</v>
      </c>
      <c r="F75" s="142">
        <v>2</v>
      </c>
      <c r="G75" s="141">
        <v>94</v>
      </c>
      <c r="H75" s="141">
        <v>129</v>
      </c>
      <c r="I75" s="141">
        <f t="shared" si="12"/>
        <v>35</v>
      </c>
      <c r="J75" s="141">
        <v>2.82</v>
      </c>
      <c r="K75" s="141">
        <f t="shared" si="15"/>
        <v>2.75</v>
      </c>
      <c r="L75" s="141">
        <f t="shared" si="16"/>
        <v>0.75</v>
      </c>
      <c r="M75" s="141">
        <f>VLOOKUP(B75,[1]Sheet2!$B:$N,13,0)</f>
        <v>-7526</v>
      </c>
      <c r="N75" s="141">
        <f t="shared" si="13"/>
        <v>2200</v>
      </c>
      <c r="O75" s="141">
        <f t="shared" si="17"/>
        <v>392</v>
      </c>
      <c r="P75" s="141">
        <f t="shared" si="18"/>
        <v>1650</v>
      </c>
      <c r="Q75" s="147">
        <f t="shared" si="14"/>
        <v>18.55</v>
      </c>
      <c r="R75" s="147">
        <f t="shared" si="19"/>
        <v>35.28</v>
      </c>
      <c r="S75" s="147">
        <f t="shared" si="20"/>
        <v>3903.83</v>
      </c>
      <c r="T75" s="147">
        <f t="shared" si="22"/>
        <v>445.83000000000004</v>
      </c>
      <c r="U75" s="147">
        <v>2300</v>
      </c>
      <c r="V75" s="147" t="s">
        <v>2914</v>
      </c>
      <c r="W75" s="147" t="s">
        <v>2831</v>
      </c>
      <c r="X75" s="142" t="s">
        <v>134</v>
      </c>
      <c r="Y75" s="148">
        <v>44848</v>
      </c>
      <c r="Z75" s="149">
        <f t="shared" si="21"/>
        <v>44876</v>
      </c>
      <c r="AA75" s="150">
        <f t="shared" si="23"/>
        <v>44904</v>
      </c>
    </row>
    <row r="76" spans="1:27" x14ac:dyDescent="0.25">
      <c r="A76" s="146">
        <v>80</v>
      </c>
      <c r="B76" s="142" t="s">
        <v>135</v>
      </c>
      <c r="C76" s="141" t="s">
        <v>313</v>
      </c>
      <c r="D76" s="141" t="s">
        <v>314</v>
      </c>
      <c r="E76" s="141" t="s">
        <v>11</v>
      </c>
      <c r="F76" s="142">
        <v>2</v>
      </c>
      <c r="G76" s="141">
        <v>73</v>
      </c>
      <c r="H76" s="141">
        <v>122</v>
      </c>
      <c r="I76" s="141">
        <f t="shared" si="12"/>
        <v>49</v>
      </c>
      <c r="J76" s="141">
        <v>0.28999999999999998</v>
      </c>
      <c r="K76" s="141">
        <f t="shared" si="15"/>
        <v>0.25</v>
      </c>
      <c r="L76" s="141">
        <f t="shared" si="16"/>
        <v>0</v>
      </c>
      <c r="M76" s="141">
        <f>VLOOKUP(B76,[1]Sheet2!$B:$N,13,0)</f>
        <v>-7526</v>
      </c>
      <c r="N76" s="141">
        <f t="shared" si="13"/>
        <v>2200</v>
      </c>
      <c r="O76" s="141">
        <f t="shared" si="17"/>
        <v>548.79999999999995</v>
      </c>
      <c r="P76" s="141">
        <f t="shared" si="18"/>
        <v>0</v>
      </c>
      <c r="Q76" s="147">
        <f t="shared" si="14"/>
        <v>25.970000000000002</v>
      </c>
      <c r="R76" s="147">
        <f t="shared" si="19"/>
        <v>49.391999999999996</v>
      </c>
      <c r="S76" s="147">
        <f t="shared" si="20"/>
        <v>2275.3620000000001</v>
      </c>
      <c r="T76" s="147">
        <f t="shared" si="22"/>
        <v>624.16200000000003</v>
      </c>
      <c r="U76" s="147">
        <v>2300</v>
      </c>
      <c r="V76" s="147" t="s">
        <v>2915</v>
      </c>
      <c r="W76" s="147" t="s">
        <v>2835</v>
      </c>
      <c r="X76" s="142" t="s">
        <v>134</v>
      </c>
      <c r="Y76" s="148">
        <v>44851</v>
      </c>
      <c r="Z76" s="149">
        <f t="shared" si="21"/>
        <v>44879</v>
      </c>
      <c r="AA76" s="150">
        <f t="shared" si="23"/>
        <v>44907</v>
      </c>
    </row>
    <row r="77" spans="1:27" x14ac:dyDescent="0.25">
      <c r="A77" s="146">
        <v>81</v>
      </c>
      <c r="B77" s="142" t="s">
        <v>136</v>
      </c>
      <c r="C77" s="141" t="s">
        <v>315</v>
      </c>
      <c r="D77" s="141" t="s">
        <v>316</v>
      </c>
      <c r="E77" s="141" t="s">
        <v>11</v>
      </c>
      <c r="F77" s="142">
        <v>2</v>
      </c>
      <c r="G77" s="141">
        <v>3625</v>
      </c>
      <c r="H77" s="141">
        <v>3637</v>
      </c>
      <c r="I77" s="141">
        <f t="shared" si="12"/>
        <v>12</v>
      </c>
      <c r="J77" s="141">
        <v>0.32</v>
      </c>
      <c r="K77" s="141">
        <f t="shared" si="15"/>
        <v>0.25</v>
      </c>
      <c r="L77" s="141">
        <f t="shared" si="16"/>
        <v>0</v>
      </c>
      <c r="M77" s="141">
        <f>VLOOKUP(B77,[1]Sheet2!$B:$N,13,0)</f>
        <v>-7526</v>
      </c>
      <c r="N77" s="141">
        <f t="shared" si="13"/>
        <v>2200</v>
      </c>
      <c r="O77" s="141">
        <f t="shared" si="17"/>
        <v>134.39999999999998</v>
      </c>
      <c r="P77" s="141">
        <f t="shared" si="18"/>
        <v>0</v>
      </c>
      <c r="Q77" s="147">
        <f t="shared" si="14"/>
        <v>6.36</v>
      </c>
      <c r="R77" s="147">
        <f t="shared" si="19"/>
        <v>12.095999999999998</v>
      </c>
      <c r="S77" s="147">
        <f t="shared" si="20"/>
        <v>2218.4560000000001</v>
      </c>
      <c r="T77" s="147">
        <f t="shared" si="22"/>
        <v>152.85599999999999</v>
      </c>
      <c r="U77" s="147">
        <v>2300</v>
      </c>
      <c r="V77" s="147" t="s">
        <v>2916</v>
      </c>
      <c r="W77" s="147" t="s">
        <v>2835</v>
      </c>
      <c r="X77" s="142" t="s">
        <v>134</v>
      </c>
      <c r="Y77" s="148">
        <v>44851</v>
      </c>
      <c r="Z77" s="149">
        <f t="shared" si="21"/>
        <v>44879</v>
      </c>
      <c r="AA77" s="150">
        <f t="shared" si="23"/>
        <v>44907</v>
      </c>
    </row>
    <row r="78" spans="1:27" x14ac:dyDescent="0.25">
      <c r="A78" s="146">
        <v>82</v>
      </c>
      <c r="B78" s="142" t="s">
        <v>137</v>
      </c>
      <c r="C78" s="141" t="s">
        <v>317</v>
      </c>
      <c r="D78" s="141" t="s">
        <v>318</v>
      </c>
      <c r="E78" s="141" t="s">
        <v>11</v>
      </c>
      <c r="F78" s="142">
        <v>2</v>
      </c>
      <c r="G78" s="141">
        <v>289</v>
      </c>
      <c r="H78" s="141">
        <v>417</v>
      </c>
      <c r="I78" s="141">
        <f t="shared" si="12"/>
        <v>128</v>
      </c>
      <c r="J78" s="141">
        <v>3.45</v>
      </c>
      <c r="K78" s="141">
        <f t="shared" si="15"/>
        <v>3.5</v>
      </c>
      <c r="L78" s="141">
        <f t="shared" si="16"/>
        <v>1.5</v>
      </c>
      <c r="M78" s="141">
        <f>VLOOKUP(B78,[1]Sheet2!$B:$N,13,0)</f>
        <v>-7526</v>
      </c>
      <c r="N78" s="141">
        <f t="shared" si="13"/>
        <v>2200</v>
      </c>
      <c r="O78" s="141">
        <f t="shared" si="17"/>
        <v>1433.6</v>
      </c>
      <c r="P78" s="141">
        <f t="shared" si="18"/>
        <v>3300</v>
      </c>
      <c r="Q78" s="147">
        <f t="shared" si="14"/>
        <v>67.84</v>
      </c>
      <c r="R78" s="147">
        <f t="shared" si="19"/>
        <v>129.024</v>
      </c>
      <c r="S78" s="147">
        <f t="shared" si="20"/>
        <v>5696.8639999999996</v>
      </c>
      <c r="T78" s="147">
        <f t="shared" si="22"/>
        <v>1630.4639999999999</v>
      </c>
      <c r="U78" s="147">
        <v>2750</v>
      </c>
      <c r="V78" s="147" t="s">
        <v>2917</v>
      </c>
      <c r="W78" s="147" t="s">
        <v>2869</v>
      </c>
      <c r="X78" s="142" t="s">
        <v>134</v>
      </c>
      <c r="Y78" s="148">
        <v>44851</v>
      </c>
      <c r="Z78" s="149">
        <f t="shared" si="21"/>
        <v>44879</v>
      </c>
      <c r="AA78" s="150">
        <f t="shared" si="23"/>
        <v>44907</v>
      </c>
    </row>
    <row r="79" spans="1:27" x14ac:dyDescent="0.25">
      <c r="A79" s="146">
        <v>83</v>
      </c>
      <c r="B79" s="142" t="s">
        <v>138</v>
      </c>
      <c r="C79" s="141" t="s">
        <v>319</v>
      </c>
      <c r="D79" s="141" t="s">
        <v>320</v>
      </c>
      <c r="E79" s="141" t="s">
        <v>11</v>
      </c>
      <c r="F79" s="142">
        <v>2</v>
      </c>
      <c r="G79" s="141">
        <v>65</v>
      </c>
      <c r="H79" s="141">
        <v>99</v>
      </c>
      <c r="I79" s="141">
        <f t="shared" si="12"/>
        <v>34</v>
      </c>
      <c r="J79" s="141">
        <v>2.85</v>
      </c>
      <c r="K79" s="141">
        <f t="shared" si="15"/>
        <v>2.75</v>
      </c>
      <c r="L79" s="141">
        <f t="shared" si="16"/>
        <v>0.75</v>
      </c>
      <c r="M79" s="141">
        <f>VLOOKUP(B79,[1]Sheet2!$B:$N,13,0)</f>
        <v>-7526</v>
      </c>
      <c r="N79" s="141">
        <f t="shared" si="13"/>
        <v>2200</v>
      </c>
      <c r="O79" s="141">
        <f t="shared" si="17"/>
        <v>380.79999999999995</v>
      </c>
      <c r="P79" s="141">
        <f t="shared" si="18"/>
        <v>1650</v>
      </c>
      <c r="Q79" s="147">
        <f t="shared" si="14"/>
        <v>18.02</v>
      </c>
      <c r="R79" s="147">
        <f t="shared" si="19"/>
        <v>34.271999999999991</v>
      </c>
      <c r="S79" s="147">
        <f t="shared" si="20"/>
        <v>3902.2919999999999</v>
      </c>
      <c r="T79" s="147">
        <f t="shared" si="22"/>
        <v>433.09199999999993</v>
      </c>
      <c r="U79" s="147">
        <v>2200</v>
      </c>
      <c r="V79" s="147" t="s">
        <v>2918</v>
      </c>
      <c r="W79" s="147" t="s">
        <v>2869</v>
      </c>
      <c r="X79" s="142" t="s">
        <v>134</v>
      </c>
      <c r="Y79" s="148">
        <v>44851</v>
      </c>
      <c r="Z79" s="149">
        <f t="shared" si="21"/>
        <v>44879</v>
      </c>
      <c r="AA79" s="150">
        <f t="shared" si="23"/>
        <v>44907</v>
      </c>
    </row>
    <row r="80" spans="1:27" x14ac:dyDescent="0.25">
      <c r="A80" s="146">
        <v>84</v>
      </c>
      <c r="B80" s="142" t="s">
        <v>139</v>
      </c>
      <c r="C80" s="141" t="s">
        <v>321</v>
      </c>
      <c r="D80" s="141" t="s">
        <v>322</v>
      </c>
      <c r="E80" s="141" t="s">
        <v>11</v>
      </c>
      <c r="F80" s="142">
        <v>1</v>
      </c>
      <c r="G80" s="141">
        <v>260</v>
      </c>
      <c r="H80" s="141">
        <v>321</v>
      </c>
      <c r="I80" s="141">
        <f t="shared" si="12"/>
        <v>61</v>
      </c>
      <c r="J80" s="141">
        <v>1.05</v>
      </c>
      <c r="K80" s="141">
        <f t="shared" si="15"/>
        <v>1</v>
      </c>
      <c r="L80" s="141">
        <f t="shared" si="16"/>
        <v>0</v>
      </c>
      <c r="M80" s="141">
        <f>VLOOKUP(B80,[1]Sheet2!$B:$N,13,0)</f>
        <v>-3763</v>
      </c>
      <c r="N80" s="141">
        <f t="shared" si="13"/>
        <v>1100</v>
      </c>
      <c r="O80" s="141">
        <f t="shared" si="17"/>
        <v>683.19999999999993</v>
      </c>
      <c r="P80" s="141">
        <f t="shared" si="18"/>
        <v>0</v>
      </c>
      <c r="Q80" s="147">
        <f t="shared" si="14"/>
        <v>32.33</v>
      </c>
      <c r="R80" s="147">
        <f t="shared" si="19"/>
        <v>61.487999999999992</v>
      </c>
      <c r="S80" s="147">
        <f t="shared" si="20"/>
        <v>1193.818</v>
      </c>
      <c r="T80" s="147">
        <f t="shared" si="22"/>
        <v>777.01799999999992</v>
      </c>
      <c r="U80" s="147">
        <v>1150</v>
      </c>
      <c r="V80" s="147" t="s">
        <v>2919</v>
      </c>
      <c r="W80" s="147" t="s">
        <v>2920</v>
      </c>
      <c r="X80" s="142" t="s">
        <v>140</v>
      </c>
      <c r="Y80" s="148">
        <v>44856</v>
      </c>
      <c r="Z80" s="149">
        <f t="shared" si="21"/>
        <v>44884</v>
      </c>
      <c r="AA80" s="150">
        <f t="shared" si="23"/>
        <v>44912</v>
      </c>
    </row>
    <row r="81" spans="1:33" x14ac:dyDescent="0.25">
      <c r="A81" s="146"/>
      <c r="B81" s="142" t="s">
        <v>356</v>
      </c>
      <c r="C81" s="141"/>
      <c r="D81" s="141"/>
      <c r="E81" s="141" t="s">
        <v>11</v>
      </c>
      <c r="F81" s="142">
        <v>5</v>
      </c>
      <c r="G81" s="141">
        <v>23369</v>
      </c>
      <c r="H81" s="141">
        <v>25224</v>
      </c>
      <c r="I81" s="141">
        <f t="shared" si="12"/>
        <v>1855</v>
      </c>
      <c r="J81" s="141">
        <v>6.28</v>
      </c>
      <c r="K81" s="141">
        <f t="shared" si="15"/>
        <v>6.25</v>
      </c>
      <c r="L81" s="141"/>
      <c r="M81" s="141">
        <f>VLOOKUP(B81,[1]Sheet2!$B:$N,13,0)</f>
        <v>-18815</v>
      </c>
      <c r="N81" s="141">
        <f t="shared" si="13"/>
        <v>5500</v>
      </c>
      <c r="O81" s="141"/>
      <c r="P81" s="141"/>
      <c r="Q81" s="147"/>
      <c r="R81" s="147"/>
      <c r="S81" s="147"/>
      <c r="T81" s="147">
        <f t="shared" si="22"/>
        <v>0</v>
      </c>
      <c r="U81" s="147">
        <v>22877</v>
      </c>
      <c r="V81" s="147" t="s">
        <v>2921</v>
      </c>
      <c r="W81" s="147" t="s">
        <v>2858</v>
      </c>
      <c r="X81" s="142" t="s">
        <v>140</v>
      </c>
      <c r="Y81" s="148">
        <v>44855</v>
      </c>
      <c r="Z81" s="149">
        <f t="shared" si="21"/>
        <v>44883</v>
      </c>
      <c r="AA81" s="150">
        <f t="shared" si="23"/>
        <v>44911</v>
      </c>
    </row>
    <row r="82" spans="1:33" x14ac:dyDescent="0.25">
      <c r="A82" s="146">
        <v>85</v>
      </c>
      <c r="B82" s="142" t="s">
        <v>141</v>
      </c>
      <c r="C82" s="141" t="s">
        <v>323</v>
      </c>
      <c r="D82" s="141" t="s">
        <v>303</v>
      </c>
      <c r="E82" s="141" t="s">
        <v>11</v>
      </c>
      <c r="F82" s="142">
        <v>1</v>
      </c>
      <c r="G82" s="141">
        <v>31</v>
      </c>
      <c r="H82" s="141">
        <v>159</v>
      </c>
      <c r="I82" s="141">
        <f t="shared" si="12"/>
        <v>128</v>
      </c>
      <c r="J82" s="141">
        <v>3.36</v>
      </c>
      <c r="K82" s="141">
        <f t="shared" si="15"/>
        <v>3.25</v>
      </c>
      <c r="L82" s="141">
        <f t="shared" si="16"/>
        <v>2.25</v>
      </c>
      <c r="M82" s="141">
        <f>VLOOKUP(B82,[1]Sheet2!$B:$N,13,0)</f>
        <v>-3763</v>
      </c>
      <c r="N82" s="141">
        <f t="shared" si="13"/>
        <v>1100</v>
      </c>
      <c r="O82" s="141">
        <f t="shared" si="17"/>
        <v>1433.6</v>
      </c>
      <c r="P82" s="141">
        <f t="shared" si="18"/>
        <v>4950</v>
      </c>
      <c r="Q82" s="147">
        <f t="shared" si="14"/>
        <v>67.84</v>
      </c>
      <c r="R82" s="147">
        <f t="shared" si="19"/>
        <v>129.024</v>
      </c>
      <c r="S82" s="147">
        <f t="shared" si="20"/>
        <v>6246.8639999999996</v>
      </c>
      <c r="T82" s="147">
        <f t="shared" si="22"/>
        <v>1630.4639999999999</v>
      </c>
      <c r="U82" s="147">
        <v>2480</v>
      </c>
      <c r="V82" s="147" t="s">
        <v>2922</v>
      </c>
      <c r="W82" s="147" t="s">
        <v>2846</v>
      </c>
      <c r="X82" s="142" t="s">
        <v>142</v>
      </c>
      <c r="Y82" s="148">
        <v>44859</v>
      </c>
      <c r="Z82" s="149">
        <f t="shared" si="21"/>
        <v>44887</v>
      </c>
      <c r="AA82" s="150">
        <f t="shared" si="23"/>
        <v>44915</v>
      </c>
    </row>
    <row r="83" spans="1:33" x14ac:dyDescent="0.25">
      <c r="A83" s="146">
        <v>86</v>
      </c>
      <c r="B83" s="142" t="s">
        <v>143</v>
      </c>
      <c r="C83" s="141" t="s">
        <v>324</v>
      </c>
      <c r="D83" s="141" t="s">
        <v>325</v>
      </c>
      <c r="E83" s="141" t="s">
        <v>11</v>
      </c>
      <c r="F83" s="142">
        <v>2</v>
      </c>
      <c r="G83" s="141">
        <v>132</v>
      </c>
      <c r="H83" s="141">
        <v>212</v>
      </c>
      <c r="I83" s="141">
        <f t="shared" si="12"/>
        <v>80</v>
      </c>
      <c r="J83" s="141">
        <v>2.16</v>
      </c>
      <c r="K83" s="141">
        <f t="shared" si="15"/>
        <v>2.25</v>
      </c>
      <c r="L83" s="141">
        <f t="shared" si="16"/>
        <v>0.25</v>
      </c>
      <c r="M83" s="141">
        <f>VLOOKUP(B83,[1]Sheet2!$B:$N,13,0)</f>
        <v>-7526</v>
      </c>
      <c r="N83" s="141">
        <f t="shared" si="13"/>
        <v>2200</v>
      </c>
      <c r="O83" s="141">
        <f t="shared" si="17"/>
        <v>896</v>
      </c>
      <c r="P83" s="141">
        <f t="shared" si="18"/>
        <v>550</v>
      </c>
      <c r="Q83" s="147">
        <f t="shared" si="14"/>
        <v>42.400000000000006</v>
      </c>
      <c r="R83" s="147">
        <f t="shared" si="19"/>
        <v>80.64</v>
      </c>
      <c r="S83" s="147">
        <f t="shared" si="20"/>
        <v>2873.04</v>
      </c>
      <c r="T83" s="147">
        <f t="shared" si="22"/>
        <v>1019.04</v>
      </c>
      <c r="U83" s="147">
        <v>2300</v>
      </c>
      <c r="V83" s="147" t="s">
        <v>2923</v>
      </c>
      <c r="W83" s="147" t="s">
        <v>2860</v>
      </c>
      <c r="X83" s="142" t="s">
        <v>142</v>
      </c>
      <c r="Y83" s="148">
        <v>44859</v>
      </c>
      <c r="Z83" s="149">
        <f t="shared" si="21"/>
        <v>44887</v>
      </c>
      <c r="AA83" s="150">
        <f t="shared" si="23"/>
        <v>44915</v>
      </c>
    </row>
    <row r="84" spans="1:33" x14ac:dyDescent="0.25">
      <c r="A84" s="146">
        <v>87</v>
      </c>
      <c r="B84" s="142" t="s">
        <v>144</v>
      </c>
      <c r="C84" s="141" t="s">
        <v>326</v>
      </c>
      <c r="D84" s="141" t="s">
        <v>303</v>
      </c>
      <c r="E84" s="141" t="s">
        <v>11</v>
      </c>
      <c r="F84" s="142">
        <v>1</v>
      </c>
      <c r="G84" s="141">
        <v>4</v>
      </c>
      <c r="H84" s="141">
        <v>14</v>
      </c>
      <c r="I84" s="141">
        <f t="shared" si="12"/>
        <v>10</v>
      </c>
      <c r="J84" s="141">
        <v>7.0000000000000007E-2</v>
      </c>
      <c r="K84" s="141">
        <f t="shared" si="15"/>
        <v>0</v>
      </c>
      <c r="L84" s="141">
        <f t="shared" si="16"/>
        <v>0</v>
      </c>
      <c r="M84" s="141">
        <f>VLOOKUP(B84,[1]Sheet2!$B:$N,13,0)</f>
        <v>-3763</v>
      </c>
      <c r="N84" s="141">
        <f t="shared" si="13"/>
        <v>1100</v>
      </c>
      <c r="O84" s="141">
        <f t="shared" si="17"/>
        <v>112</v>
      </c>
      <c r="P84" s="141">
        <f t="shared" si="18"/>
        <v>0</v>
      </c>
      <c r="Q84" s="147">
        <f t="shared" si="14"/>
        <v>5.3000000000000007</v>
      </c>
      <c r="R84" s="147">
        <f t="shared" si="19"/>
        <v>10.08</v>
      </c>
      <c r="S84" s="147">
        <f t="shared" si="20"/>
        <v>1115.3800000000001</v>
      </c>
      <c r="T84" s="147">
        <f t="shared" si="22"/>
        <v>127.38</v>
      </c>
      <c r="U84" s="147">
        <v>1150</v>
      </c>
      <c r="V84" s="147" t="s">
        <v>2924</v>
      </c>
      <c r="W84" s="147" t="s">
        <v>2860</v>
      </c>
      <c r="X84" s="142" t="s">
        <v>142</v>
      </c>
      <c r="Y84" s="148">
        <v>44859</v>
      </c>
      <c r="Z84" s="149">
        <f t="shared" si="21"/>
        <v>44887</v>
      </c>
      <c r="AA84" s="150">
        <f t="shared" si="23"/>
        <v>44915</v>
      </c>
    </row>
    <row r="85" spans="1:33" x14ac:dyDescent="0.25">
      <c r="A85" s="146">
        <v>88</v>
      </c>
      <c r="B85" s="142" t="s">
        <v>145</v>
      </c>
      <c r="C85" s="141" t="s">
        <v>327</v>
      </c>
      <c r="D85" s="141" t="s">
        <v>296</v>
      </c>
      <c r="E85" s="141" t="s">
        <v>11</v>
      </c>
      <c r="F85" s="142">
        <v>1</v>
      </c>
      <c r="G85" s="141">
        <v>12</v>
      </c>
      <c r="H85" s="141">
        <v>21</v>
      </c>
      <c r="I85" s="141">
        <f t="shared" si="12"/>
        <v>9</v>
      </c>
      <c r="J85" s="141">
        <v>0.32</v>
      </c>
      <c r="K85" s="141">
        <f t="shared" si="15"/>
        <v>0.25</v>
      </c>
      <c r="L85" s="141">
        <f t="shared" si="16"/>
        <v>0</v>
      </c>
      <c r="M85" s="141">
        <f>VLOOKUP(B85,[1]Sheet2!$B:$N,13,0)</f>
        <v>-3763</v>
      </c>
      <c r="N85" s="141">
        <f t="shared" si="13"/>
        <v>1100</v>
      </c>
      <c r="O85" s="141">
        <f t="shared" si="17"/>
        <v>100.8</v>
      </c>
      <c r="P85" s="141">
        <f t="shared" si="18"/>
        <v>0</v>
      </c>
      <c r="Q85" s="147">
        <f t="shared" si="14"/>
        <v>4.7700000000000005</v>
      </c>
      <c r="R85" s="147">
        <f t="shared" si="19"/>
        <v>9.0719999999999992</v>
      </c>
      <c r="S85" s="147">
        <f t="shared" si="20"/>
        <v>1113.8420000000001</v>
      </c>
      <c r="T85" s="147">
        <f t="shared" si="22"/>
        <v>114.642</v>
      </c>
      <c r="U85" s="147" t="e">
        <v>#N/A</v>
      </c>
      <c r="V85" s="147" t="e">
        <v>#N/A</v>
      </c>
      <c r="W85" s="147" t="e">
        <v>#N/A</v>
      </c>
      <c r="X85" s="142" t="s">
        <v>146</v>
      </c>
      <c r="Y85" s="148">
        <v>44865</v>
      </c>
      <c r="Z85" s="149">
        <f t="shared" si="21"/>
        <v>44893</v>
      </c>
      <c r="AA85" s="150">
        <f t="shared" si="23"/>
        <v>44921</v>
      </c>
      <c r="AB85" s="153">
        <v>44785</v>
      </c>
      <c r="AC85" s="153">
        <f>AB85+28</f>
        <v>44813</v>
      </c>
      <c r="AD85" s="153">
        <f>AC85+28</f>
        <v>44841</v>
      </c>
      <c r="AE85" s="153">
        <f>AD85+28</f>
        <v>44869</v>
      </c>
      <c r="AF85" s="153">
        <f>AE85+28</f>
        <v>44897</v>
      </c>
      <c r="AG85" s="153">
        <f>AF85+28</f>
        <v>44925</v>
      </c>
    </row>
    <row r="86" spans="1:33" x14ac:dyDescent="0.25">
      <c r="A86" s="146">
        <v>89</v>
      </c>
      <c r="B86" s="142" t="s">
        <v>147</v>
      </c>
      <c r="C86" s="141" t="s">
        <v>328</v>
      </c>
      <c r="D86" s="141" t="s">
        <v>211</v>
      </c>
      <c r="E86" s="141" t="s">
        <v>11</v>
      </c>
      <c r="F86" s="142">
        <v>2</v>
      </c>
      <c r="G86" s="141">
        <v>4247</v>
      </c>
      <c r="H86" s="141">
        <v>4737</v>
      </c>
      <c r="I86" s="141">
        <f t="shared" si="12"/>
        <v>490</v>
      </c>
      <c r="J86" s="141">
        <v>3.44</v>
      </c>
      <c r="K86" s="141">
        <f t="shared" si="15"/>
        <v>3.5</v>
      </c>
      <c r="L86" s="141">
        <f t="shared" si="16"/>
        <v>1.5</v>
      </c>
      <c r="M86" s="141">
        <f>VLOOKUP(B86,[1]Sheet2!$B:$N,13,0)</f>
        <v>-7526</v>
      </c>
      <c r="N86" s="141">
        <f t="shared" si="13"/>
        <v>2200</v>
      </c>
      <c r="O86" s="141">
        <f t="shared" si="17"/>
        <v>5488</v>
      </c>
      <c r="P86" s="141">
        <f t="shared" si="18"/>
        <v>3300</v>
      </c>
      <c r="Q86" s="147">
        <f t="shared" si="14"/>
        <v>259.7</v>
      </c>
      <c r="R86" s="147">
        <f t="shared" si="19"/>
        <v>493.91999999999996</v>
      </c>
      <c r="S86" s="147">
        <f t="shared" si="20"/>
        <v>6253.62</v>
      </c>
      <c r="T86" s="147">
        <f t="shared" si="22"/>
        <v>6241.62</v>
      </c>
      <c r="U86" s="147">
        <v>5730</v>
      </c>
      <c r="V86" s="147" t="s">
        <v>2925</v>
      </c>
      <c r="W86" s="147" t="s">
        <v>2844</v>
      </c>
      <c r="X86" s="142" t="s">
        <v>146</v>
      </c>
      <c r="Y86" s="148">
        <v>44841</v>
      </c>
      <c r="Z86" s="149">
        <f t="shared" si="21"/>
        <v>44869</v>
      </c>
      <c r="AA86" s="150">
        <f t="shared" si="23"/>
        <v>44897</v>
      </c>
    </row>
    <row r="87" spans="1:33" x14ac:dyDescent="0.25">
      <c r="A87" s="146">
        <v>90</v>
      </c>
      <c r="B87" s="142" t="s">
        <v>148</v>
      </c>
      <c r="C87" s="141" t="s">
        <v>329</v>
      </c>
      <c r="D87" s="141" t="s">
        <v>211</v>
      </c>
      <c r="E87" s="141" t="s">
        <v>11</v>
      </c>
      <c r="F87" s="142">
        <v>1</v>
      </c>
      <c r="G87" s="141">
        <v>885</v>
      </c>
      <c r="H87" s="141">
        <v>903</v>
      </c>
      <c r="I87" s="141">
        <f t="shared" si="12"/>
        <v>18</v>
      </c>
      <c r="J87" s="141">
        <v>2.76</v>
      </c>
      <c r="K87" s="141">
        <f t="shared" si="15"/>
        <v>2.75</v>
      </c>
      <c r="L87" s="141">
        <f t="shared" si="16"/>
        <v>1.75</v>
      </c>
      <c r="M87" s="141">
        <f>VLOOKUP(B87,[1]Sheet2!$B:$N,13,0)</f>
        <v>-3763</v>
      </c>
      <c r="N87" s="141">
        <f t="shared" si="13"/>
        <v>1100</v>
      </c>
      <c r="O87" s="141">
        <f t="shared" si="17"/>
        <v>201.6</v>
      </c>
      <c r="P87" s="141">
        <f t="shared" si="18"/>
        <v>3850</v>
      </c>
      <c r="Q87" s="147">
        <f t="shared" si="14"/>
        <v>9.5400000000000009</v>
      </c>
      <c r="R87" s="147">
        <f t="shared" si="19"/>
        <v>18.143999999999998</v>
      </c>
      <c r="S87" s="147">
        <f t="shared" si="20"/>
        <v>4977.6840000000002</v>
      </c>
      <c r="T87" s="147">
        <f t="shared" si="22"/>
        <v>229.28399999999999</v>
      </c>
      <c r="U87" s="147">
        <v>1150</v>
      </c>
      <c r="V87" s="147" t="s">
        <v>2926</v>
      </c>
      <c r="W87" s="147" t="s">
        <v>2829</v>
      </c>
      <c r="X87" s="142" t="s">
        <v>146</v>
      </c>
      <c r="Y87" s="148">
        <v>44841</v>
      </c>
      <c r="Z87" s="149">
        <f t="shared" si="21"/>
        <v>44869</v>
      </c>
      <c r="AA87" s="150">
        <f t="shared" si="23"/>
        <v>44897</v>
      </c>
    </row>
    <row r="88" spans="1:33" x14ac:dyDescent="0.25">
      <c r="A88" s="146">
        <v>91</v>
      </c>
      <c r="B88" s="142" t="s">
        <v>149</v>
      </c>
      <c r="C88" s="141" t="s">
        <v>330</v>
      </c>
      <c r="D88" s="141" t="s">
        <v>216</v>
      </c>
      <c r="E88" s="141" t="s">
        <v>11</v>
      </c>
      <c r="F88" s="142">
        <v>2</v>
      </c>
      <c r="G88" s="141">
        <v>112</v>
      </c>
      <c r="H88" s="141">
        <v>157</v>
      </c>
      <c r="I88" s="141">
        <f t="shared" si="12"/>
        <v>45</v>
      </c>
      <c r="J88" s="141">
        <v>3.82</v>
      </c>
      <c r="K88" s="141">
        <f t="shared" si="15"/>
        <v>3.75</v>
      </c>
      <c r="L88" s="141">
        <f t="shared" si="16"/>
        <v>1.75</v>
      </c>
      <c r="M88" s="141">
        <f>VLOOKUP(B88,[1]Sheet2!$B:$N,13,0)</f>
        <v>-7526</v>
      </c>
      <c r="N88" s="141">
        <f t="shared" si="13"/>
        <v>2200</v>
      </c>
      <c r="O88" s="141">
        <f t="shared" si="17"/>
        <v>503.99999999999994</v>
      </c>
      <c r="P88" s="141">
        <f t="shared" si="18"/>
        <v>3850</v>
      </c>
      <c r="Q88" s="147">
        <f t="shared" si="14"/>
        <v>23.85</v>
      </c>
      <c r="R88" s="147">
        <f t="shared" si="19"/>
        <v>45.359999999999992</v>
      </c>
      <c r="S88" s="147">
        <f t="shared" si="20"/>
        <v>6119.21</v>
      </c>
      <c r="T88" s="147">
        <f t="shared" si="22"/>
        <v>573.20999999999992</v>
      </c>
      <c r="U88" s="147">
        <v>6100</v>
      </c>
      <c r="V88" s="147" t="s">
        <v>2927</v>
      </c>
      <c r="W88" s="147" t="s">
        <v>2840</v>
      </c>
      <c r="X88" s="142" t="s">
        <v>146</v>
      </c>
      <c r="Y88" s="148">
        <v>44841</v>
      </c>
      <c r="Z88" s="149">
        <f t="shared" si="21"/>
        <v>44869</v>
      </c>
      <c r="AA88" s="150">
        <f t="shared" si="23"/>
        <v>44897</v>
      </c>
    </row>
    <row r="89" spans="1:33" x14ac:dyDescent="0.25">
      <c r="A89" s="146">
        <v>92</v>
      </c>
      <c r="B89" s="142" t="s">
        <v>150</v>
      </c>
      <c r="C89" s="141" t="s">
        <v>331</v>
      </c>
      <c r="D89" s="141" t="s">
        <v>207</v>
      </c>
      <c r="E89" s="141" t="s">
        <v>11</v>
      </c>
      <c r="F89" s="142">
        <v>1</v>
      </c>
      <c r="G89" s="141">
        <v>11</v>
      </c>
      <c r="H89" s="141">
        <v>211</v>
      </c>
      <c r="I89" s="141">
        <f t="shared" si="12"/>
        <v>200</v>
      </c>
      <c r="J89" s="141">
        <v>0.76</v>
      </c>
      <c r="K89" s="141">
        <f t="shared" si="15"/>
        <v>0.75</v>
      </c>
      <c r="L89" s="141">
        <f t="shared" si="16"/>
        <v>0</v>
      </c>
      <c r="M89" s="141">
        <f>VLOOKUP(B89,[1]Sheet2!$B:$N,13,0)</f>
        <v>-3763</v>
      </c>
      <c r="N89" s="141">
        <f t="shared" si="13"/>
        <v>1100</v>
      </c>
      <c r="O89" s="141">
        <f t="shared" si="17"/>
        <v>2240</v>
      </c>
      <c r="P89" s="141">
        <f t="shared" si="18"/>
        <v>0</v>
      </c>
      <c r="Q89" s="147">
        <f t="shared" si="14"/>
        <v>106</v>
      </c>
      <c r="R89" s="147">
        <f t="shared" si="19"/>
        <v>201.6</v>
      </c>
      <c r="S89" s="147">
        <f t="shared" si="20"/>
        <v>1407.6</v>
      </c>
      <c r="T89" s="147">
        <f t="shared" si="22"/>
        <v>2547.6</v>
      </c>
      <c r="U89" s="147">
        <v>1150</v>
      </c>
      <c r="V89" s="147" t="s">
        <v>2928</v>
      </c>
      <c r="W89" s="147" t="s">
        <v>2829</v>
      </c>
      <c r="X89" s="142" t="s">
        <v>146</v>
      </c>
      <c r="Y89" s="148">
        <v>44841</v>
      </c>
      <c r="Z89" s="149">
        <f t="shared" si="21"/>
        <v>44869</v>
      </c>
      <c r="AA89" s="150">
        <f t="shared" si="23"/>
        <v>44897</v>
      </c>
    </row>
    <row r="90" spans="1:33" x14ac:dyDescent="0.25">
      <c r="A90" s="146">
        <v>93</v>
      </c>
      <c r="B90" s="142" t="s">
        <v>151</v>
      </c>
      <c r="C90" s="141" t="s">
        <v>332</v>
      </c>
      <c r="D90" s="141" t="s">
        <v>207</v>
      </c>
      <c r="E90" s="141" t="s">
        <v>11</v>
      </c>
      <c r="F90" s="142">
        <v>1</v>
      </c>
      <c r="G90" s="141">
        <v>9</v>
      </c>
      <c r="H90" s="141">
        <v>18</v>
      </c>
      <c r="I90" s="141">
        <f t="shared" si="12"/>
        <v>9</v>
      </c>
      <c r="J90" s="141">
        <v>0.48</v>
      </c>
      <c r="K90" s="141">
        <f t="shared" si="15"/>
        <v>0.5</v>
      </c>
      <c r="L90" s="141">
        <f t="shared" si="16"/>
        <v>0</v>
      </c>
      <c r="M90" s="141">
        <f>VLOOKUP(B90,[1]Sheet2!$B:$N,13,0)</f>
        <v>-3763</v>
      </c>
      <c r="N90" s="141">
        <f t="shared" si="13"/>
        <v>1100</v>
      </c>
      <c r="O90" s="141">
        <f t="shared" si="17"/>
        <v>100.8</v>
      </c>
      <c r="P90" s="141">
        <f t="shared" si="18"/>
        <v>0</v>
      </c>
      <c r="Q90" s="147">
        <f t="shared" si="14"/>
        <v>4.7700000000000005</v>
      </c>
      <c r="R90" s="147">
        <f t="shared" si="19"/>
        <v>9.0719999999999992</v>
      </c>
      <c r="S90" s="147">
        <f t="shared" si="20"/>
        <v>1113.8420000000001</v>
      </c>
      <c r="T90" s="147">
        <f t="shared" si="22"/>
        <v>114.642</v>
      </c>
      <c r="U90" s="147">
        <v>1150</v>
      </c>
      <c r="V90" s="147" t="s">
        <v>2929</v>
      </c>
      <c r="W90" s="147" t="s">
        <v>2829</v>
      </c>
      <c r="X90" s="142" t="s">
        <v>146</v>
      </c>
      <c r="Y90" s="148">
        <v>44841</v>
      </c>
      <c r="Z90" s="149">
        <f t="shared" si="21"/>
        <v>44869</v>
      </c>
      <c r="AA90" s="150">
        <f t="shared" si="23"/>
        <v>44897</v>
      </c>
    </row>
    <row r="91" spans="1:33" x14ac:dyDescent="0.25">
      <c r="A91" s="146">
        <v>94</v>
      </c>
      <c r="B91" s="142" t="s">
        <v>152</v>
      </c>
      <c r="C91" s="141" t="s">
        <v>333</v>
      </c>
      <c r="D91" s="141" t="s">
        <v>334</v>
      </c>
      <c r="E91" s="141" t="s">
        <v>11</v>
      </c>
      <c r="F91" s="142">
        <v>2</v>
      </c>
      <c r="G91" s="141">
        <v>72</v>
      </c>
      <c r="H91" s="141">
        <v>140</v>
      </c>
      <c r="I91" s="141">
        <f t="shared" si="12"/>
        <v>68</v>
      </c>
      <c r="J91" s="141">
        <v>2.79</v>
      </c>
      <c r="K91" s="141">
        <f t="shared" si="15"/>
        <v>2.75</v>
      </c>
      <c r="L91" s="141">
        <f t="shared" si="16"/>
        <v>0.75</v>
      </c>
      <c r="M91" s="141">
        <f>VLOOKUP(B91,[1]Sheet2!$B:$N,13,0)</f>
        <v>-7526</v>
      </c>
      <c r="N91" s="141">
        <f t="shared" si="13"/>
        <v>2200</v>
      </c>
      <c r="O91" s="141">
        <f t="shared" si="17"/>
        <v>761.59999999999991</v>
      </c>
      <c r="P91" s="141">
        <f t="shared" si="18"/>
        <v>1650</v>
      </c>
      <c r="Q91" s="147">
        <f t="shared" si="14"/>
        <v>36.04</v>
      </c>
      <c r="R91" s="147">
        <f t="shared" si="19"/>
        <v>68.543999999999983</v>
      </c>
      <c r="S91" s="147">
        <f t="shared" si="20"/>
        <v>3954.5839999999998</v>
      </c>
      <c r="T91" s="147">
        <f t="shared" si="22"/>
        <v>866.18399999999986</v>
      </c>
      <c r="U91" s="147">
        <v>2200</v>
      </c>
      <c r="V91" s="147" t="s">
        <v>2930</v>
      </c>
      <c r="W91" s="147" t="s">
        <v>2875</v>
      </c>
      <c r="X91" s="142" t="s">
        <v>153</v>
      </c>
      <c r="Y91" s="148">
        <v>44840</v>
      </c>
      <c r="Z91" s="149">
        <f t="shared" si="21"/>
        <v>44868</v>
      </c>
      <c r="AA91" s="150">
        <f t="shared" si="23"/>
        <v>44896</v>
      </c>
    </row>
    <row r="92" spans="1:33" x14ac:dyDescent="0.25">
      <c r="A92" s="146">
        <v>95</v>
      </c>
      <c r="B92" s="142" t="s">
        <v>154</v>
      </c>
      <c r="C92" s="141">
        <v>0</v>
      </c>
      <c r="D92" s="141">
        <v>0</v>
      </c>
      <c r="E92" s="141" t="s">
        <v>11</v>
      </c>
      <c r="F92" s="142">
        <v>2</v>
      </c>
      <c r="G92" s="141">
        <v>212</v>
      </c>
      <c r="H92" s="141">
        <v>301</v>
      </c>
      <c r="I92" s="141">
        <f t="shared" si="12"/>
        <v>89</v>
      </c>
      <c r="J92" s="141">
        <v>1.89</v>
      </c>
      <c r="K92" s="141">
        <f t="shared" si="15"/>
        <v>2</v>
      </c>
      <c r="L92" s="141">
        <f t="shared" si="16"/>
        <v>0</v>
      </c>
      <c r="M92" s="141">
        <f>VLOOKUP(B92,[1]Sheet2!$B:$N,13,0)</f>
        <v>-7526</v>
      </c>
      <c r="N92" s="141">
        <f t="shared" si="13"/>
        <v>2200</v>
      </c>
      <c r="O92" s="141">
        <f t="shared" si="17"/>
        <v>996.8</v>
      </c>
      <c r="P92" s="141">
        <f t="shared" si="18"/>
        <v>0</v>
      </c>
      <c r="Q92" s="147">
        <f t="shared" si="14"/>
        <v>47.17</v>
      </c>
      <c r="R92" s="147">
        <f t="shared" si="19"/>
        <v>89.711999999999989</v>
      </c>
      <c r="S92" s="147">
        <f t="shared" si="20"/>
        <v>2336.8820000000001</v>
      </c>
      <c r="T92" s="147">
        <f t="shared" si="22"/>
        <v>1133.682</v>
      </c>
      <c r="U92" s="147">
        <v>2200</v>
      </c>
      <c r="V92" s="147" t="s">
        <v>2931</v>
      </c>
      <c r="W92" s="147" t="s">
        <v>2875</v>
      </c>
      <c r="X92" s="142" t="s">
        <v>153</v>
      </c>
      <c r="Y92" s="148">
        <v>44847</v>
      </c>
      <c r="Z92" s="149">
        <f t="shared" si="21"/>
        <v>44875</v>
      </c>
      <c r="AA92" s="150">
        <f t="shared" si="23"/>
        <v>44903</v>
      </c>
    </row>
    <row r="93" spans="1:33" x14ac:dyDescent="0.25">
      <c r="A93" s="146">
        <v>96</v>
      </c>
      <c r="B93" s="142" t="s">
        <v>155</v>
      </c>
      <c r="C93" s="141"/>
      <c r="D93" s="141"/>
      <c r="E93" s="141" t="s">
        <v>11</v>
      </c>
      <c r="F93" s="142">
        <v>2</v>
      </c>
      <c r="G93" s="141">
        <v>151</v>
      </c>
      <c r="H93" s="141">
        <v>260</v>
      </c>
      <c r="I93" s="141">
        <f t="shared" si="12"/>
        <v>109</v>
      </c>
      <c r="J93" s="141">
        <v>2.13</v>
      </c>
      <c r="K93" s="141">
        <f t="shared" si="15"/>
        <v>2.25</v>
      </c>
      <c r="L93" s="141">
        <f t="shared" si="16"/>
        <v>0.25</v>
      </c>
      <c r="M93" s="141">
        <f>VLOOKUP(B93,[1]Sheet2!$B:$N,13,0)</f>
        <v>-7526</v>
      </c>
      <c r="N93" s="141">
        <f t="shared" si="13"/>
        <v>2200</v>
      </c>
      <c r="O93" s="141">
        <f t="shared" si="17"/>
        <v>1220.8</v>
      </c>
      <c r="P93" s="141">
        <f t="shared" si="18"/>
        <v>550</v>
      </c>
      <c r="Q93" s="147">
        <f t="shared" si="14"/>
        <v>57.77</v>
      </c>
      <c r="R93" s="147">
        <f t="shared" si="19"/>
        <v>109.87199999999999</v>
      </c>
      <c r="S93" s="147">
        <f t="shared" si="20"/>
        <v>2917.6419999999998</v>
      </c>
      <c r="T93" s="147">
        <f t="shared" si="22"/>
        <v>1388.442</v>
      </c>
      <c r="U93" s="147">
        <v>2300</v>
      </c>
      <c r="V93" s="147" t="s">
        <v>2932</v>
      </c>
      <c r="W93" s="147" t="s">
        <v>2860</v>
      </c>
      <c r="X93" s="142" t="s">
        <v>156</v>
      </c>
      <c r="Y93" s="148">
        <v>44833</v>
      </c>
      <c r="Z93" s="149">
        <f t="shared" si="21"/>
        <v>44861</v>
      </c>
      <c r="AA93" s="150">
        <f t="shared" si="23"/>
        <v>44889</v>
      </c>
    </row>
    <row r="94" spans="1:33" x14ac:dyDescent="0.25">
      <c r="A94" s="146">
        <v>97</v>
      </c>
      <c r="B94" s="142" t="s">
        <v>157</v>
      </c>
      <c r="C94" s="141"/>
      <c r="D94" s="141"/>
      <c r="E94" s="141" t="s">
        <v>11</v>
      </c>
      <c r="F94" s="142">
        <v>2</v>
      </c>
      <c r="G94" s="141">
        <v>105</v>
      </c>
      <c r="H94" s="141">
        <v>149</v>
      </c>
      <c r="I94" s="141">
        <f t="shared" si="12"/>
        <v>44</v>
      </c>
      <c r="J94" s="141">
        <v>3.14</v>
      </c>
      <c r="K94" s="141">
        <f t="shared" si="15"/>
        <v>3.25</v>
      </c>
      <c r="L94" s="141">
        <f t="shared" si="16"/>
        <v>1.25</v>
      </c>
      <c r="M94" s="141">
        <f>VLOOKUP(B94,[1]Sheet2!$B:$N,13,0)</f>
        <v>-7526</v>
      </c>
      <c r="N94" s="141">
        <f t="shared" si="13"/>
        <v>2200</v>
      </c>
      <c r="O94" s="141">
        <f t="shared" si="17"/>
        <v>492.79999999999995</v>
      </c>
      <c r="P94" s="141">
        <f t="shared" si="18"/>
        <v>2750</v>
      </c>
      <c r="Q94" s="147">
        <f t="shared" si="14"/>
        <v>23.32</v>
      </c>
      <c r="R94" s="147">
        <f t="shared" si="19"/>
        <v>44.351999999999997</v>
      </c>
      <c r="S94" s="147">
        <f t="shared" si="20"/>
        <v>5017.6720000000005</v>
      </c>
      <c r="T94" s="147">
        <f t="shared" si="22"/>
        <v>560.47199999999998</v>
      </c>
      <c r="U94" s="147">
        <v>5050</v>
      </c>
      <c r="V94" s="147" t="s">
        <v>2933</v>
      </c>
      <c r="W94" s="147" t="s">
        <v>2842</v>
      </c>
      <c r="X94" s="142" t="s">
        <v>156</v>
      </c>
      <c r="Y94" s="148">
        <v>44861</v>
      </c>
      <c r="Z94" s="149">
        <f t="shared" si="21"/>
        <v>44889</v>
      </c>
      <c r="AA94" s="150">
        <f t="shared" si="23"/>
        <v>44917</v>
      </c>
      <c r="AB94" s="153"/>
    </row>
    <row r="95" spans="1:33" x14ac:dyDescent="0.25">
      <c r="A95" s="146">
        <v>98</v>
      </c>
      <c r="B95" s="142" t="s">
        <v>158</v>
      </c>
      <c r="C95" s="141"/>
      <c r="D95" s="141"/>
      <c r="E95" s="141" t="s">
        <v>197</v>
      </c>
      <c r="F95" s="142">
        <v>1</v>
      </c>
      <c r="G95" s="141">
        <v>565</v>
      </c>
      <c r="H95" s="141">
        <v>577</v>
      </c>
      <c r="I95" s="141">
        <f t="shared" si="12"/>
        <v>12</v>
      </c>
      <c r="J95" s="141">
        <v>0.7</v>
      </c>
      <c r="K95" s="141">
        <f t="shared" si="15"/>
        <v>0.75</v>
      </c>
      <c r="L95" s="141">
        <f t="shared" si="16"/>
        <v>0</v>
      </c>
      <c r="M95" s="141">
        <f>VLOOKUP(B95,[1]Sheet2!$B:$N,13,0)</f>
        <v>-3763</v>
      </c>
      <c r="N95" s="141">
        <f t="shared" si="13"/>
        <v>1100</v>
      </c>
      <c r="O95" s="141">
        <f t="shared" si="17"/>
        <v>134.39999999999998</v>
      </c>
      <c r="P95" s="141">
        <f t="shared" si="18"/>
        <v>0</v>
      </c>
      <c r="Q95" s="147">
        <f t="shared" si="14"/>
        <v>6.36</v>
      </c>
      <c r="R95" s="147">
        <f t="shared" si="19"/>
        <v>12.095999999999998</v>
      </c>
      <c r="S95" s="147">
        <f t="shared" si="20"/>
        <v>1118.4559999999999</v>
      </c>
      <c r="T95" s="147">
        <f t="shared" si="22"/>
        <v>152.85599999999999</v>
      </c>
      <c r="U95" s="147" t="e">
        <v>#N/A</v>
      </c>
      <c r="V95" s="147" t="e">
        <v>#N/A</v>
      </c>
      <c r="W95" s="147" t="e">
        <v>#N/A</v>
      </c>
      <c r="X95" s="142" t="s">
        <v>159</v>
      </c>
      <c r="Y95" s="148">
        <v>44849</v>
      </c>
      <c r="Z95" s="149">
        <f t="shared" si="21"/>
        <v>44877</v>
      </c>
      <c r="AA95" s="150">
        <f t="shared" si="23"/>
        <v>44905</v>
      </c>
    </row>
    <row r="96" spans="1:33" x14ac:dyDescent="0.25">
      <c r="A96" s="146">
        <v>99</v>
      </c>
      <c r="B96" s="142" t="s">
        <v>160</v>
      </c>
      <c r="C96" s="141"/>
      <c r="D96" s="141"/>
      <c r="E96" s="141" t="s">
        <v>11</v>
      </c>
      <c r="F96" s="142">
        <v>1</v>
      </c>
      <c r="G96" s="141">
        <v>57</v>
      </c>
      <c r="H96" s="141">
        <v>97</v>
      </c>
      <c r="I96" s="141">
        <f t="shared" si="12"/>
        <v>40</v>
      </c>
      <c r="J96" s="141">
        <v>0.64</v>
      </c>
      <c r="K96" s="141">
        <f t="shared" si="15"/>
        <v>0.75</v>
      </c>
      <c r="L96" s="141">
        <f t="shared" si="16"/>
        <v>0</v>
      </c>
      <c r="M96" s="141">
        <f>VLOOKUP(B96,[1]Sheet2!$B:$N,13,0)</f>
        <v>-3763</v>
      </c>
      <c r="N96" s="141">
        <f t="shared" si="13"/>
        <v>1100</v>
      </c>
      <c r="O96" s="141">
        <f t="shared" si="17"/>
        <v>448</v>
      </c>
      <c r="P96" s="141">
        <f t="shared" si="18"/>
        <v>0</v>
      </c>
      <c r="Q96" s="147">
        <f t="shared" si="14"/>
        <v>21.200000000000003</v>
      </c>
      <c r="R96" s="147">
        <f t="shared" si="19"/>
        <v>40.32</v>
      </c>
      <c r="S96" s="147">
        <f t="shared" si="20"/>
        <v>1161.52</v>
      </c>
      <c r="T96" s="147">
        <f t="shared" si="22"/>
        <v>509.52</v>
      </c>
      <c r="U96" s="147">
        <v>1100</v>
      </c>
      <c r="V96" s="147" t="s">
        <v>2934</v>
      </c>
      <c r="W96" s="147" t="s">
        <v>2835</v>
      </c>
      <c r="X96" s="142" t="s">
        <v>159</v>
      </c>
      <c r="Y96" s="148">
        <v>44849</v>
      </c>
      <c r="Z96" s="149">
        <f t="shared" si="21"/>
        <v>44877</v>
      </c>
      <c r="AA96" s="150">
        <f t="shared" si="23"/>
        <v>44905</v>
      </c>
    </row>
    <row r="97" spans="1:27" x14ac:dyDescent="0.25">
      <c r="A97" s="146">
        <v>100</v>
      </c>
      <c r="B97" s="142" t="s">
        <v>161</v>
      </c>
      <c r="C97" s="141"/>
      <c r="D97" s="141"/>
      <c r="E97" s="141" t="s">
        <v>11</v>
      </c>
      <c r="F97" s="142">
        <v>1</v>
      </c>
      <c r="G97" s="141">
        <v>15</v>
      </c>
      <c r="H97" s="141">
        <v>49</v>
      </c>
      <c r="I97" s="141">
        <f t="shared" si="12"/>
        <v>34</v>
      </c>
      <c r="J97" s="141">
        <v>1.86</v>
      </c>
      <c r="K97" s="141">
        <f t="shared" si="15"/>
        <v>1.75</v>
      </c>
      <c r="L97" s="141">
        <f t="shared" si="16"/>
        <v>0.75</v>
      </c>
      <c r="M97" s="141">
        <f>VLOOKUP(B97,[1]Sheet2!$B:$N,13,0)</f>
        <v>-3763</v>
      </c>
      <c r="N97" s="141">
        <f t="shared" si="13"/>
        <v>1100</v>
      </c>
      <c r="O97" s="141">
        <f t="shared" si="17"/>
        <v>380.79999999999995</v>
      </c>
      <c r="P97" s="141">
        <f t="shared" si="18"/>
        <v>1650</v>
      </c>
      <c r="Q97" s="147">
        <f t="shared" si="14"/>
        <v>18.02</v>
      </c>
      <c r="R97" s="147">
        <f t="shared" si="19"/>
        <v>34.271999999999991</v>
      </c>
      <c r="S97" s="147">
        <f t="shared" si="20"/>
        <v>2802.2919999999999</v>
      </c>
      <c r="T97" s="147">
        <f t="shared" si="22"/>
        <v>433.09199999999993</v>
      </c>
      <c r="U97" s="147">
        <v>1150</v>
      </c>
      <c r="V97" s="147" t="s">
        <v>2935</v>
      </c>
      <c r="W97" s="147" t="s">
        <v>2835</v>
      </c>
      <c r="X97" s="142" t="s">
        <v>159</v>
      </c>
      <c r="Y97" s="148">
        <v>44849</v>
      </c>
      <c r="Z97" s="149">
        <f t="shared" si="21"/>
        <v>44877</v>
      </c>
      <c r="AA97" s="150">
        <f t="shared" si="23"/>
        <v>44905</v>
      </c>
    </row>
    <row r="98" spans="1:27" x14ac:dyDescent="0.25">
      <c r="A98" s="146">
        <v>101</v>
      </c>
      <c r="B98" s="142" t="s">
        <v>162</v>
      </c>
      <c r="C98" s="141"/>
      <c r="D98" s="141"/>
      <c r="E98" s="141" t="s">
        <v>11</v>
      </c>
      <c r="F98" s="142">
        <v>2</v>
      </c>
      <c r="G98" s="141">
        <v>133</v>
      </c>
      <c r="H98" s="141">
        <v>215</v>
      </c>
      <c r="I98" s="141">
        <f t="shared" si="12"/>
        <v>82</v>
      </c>
      <c r="J98" s="141">
        <v>2.92</v>
      </c>
      <c r="K98" s="141">
        <f t="shared" si="15"/>
        <v>3</v>
      </c>
      <c r="L98" s="141">
        <f t="shared" si="16"/>
        <v>1</v>
      </c>
      <c r="M98" s="141">
        <f>VLOOKUP(B98,[1]Sheet2!$B:$N,13,0)</f>
        <v>-7526</v>
      </c>
      <c r="N98" s="141">
        <f t="shared" si="13"/>
        <v>2200</v>
      </c>
      <c r="O98" s="141">
        <f t="shared" si="17"/>
        <v>918.4</v>
      </c>
      <c r="P98" s="141">
        <f t="shared" si="18"/>
        <v>2200</v>
      </c>
      <c r="Q98" s="147">
        <f t="shared" si="14"/>
        <v>43.46</v>
      </c>
      <c r="R98" s="147">
        <f t="shared" si="19"/>
        <v>82.655999999999992</v>
      </c>
      <c r="S98" s="147">
        <f t="shared" si="20"/>
        <v>4526.116</v>
      </c>
      <c r="T98" s="147">
        <f t="shared" si="22"/>
        <v>1044.5160000000001</v>
      </c>
      <c r="U98" s="147">
        <v>4302</v>
      </c>
      <c r="V98" s="147" t="s">
        <v>2936</v>
      </c>
      <c r="W98" s="147" t="s">
        <v>2854</v>
      </c>
      <c r="X98" s="142" t="s">
        <v>159</v>
      </c>
      <c r="Y98" s="148">
        <v>44849</v>
      </c>
      <c r="Z98" s="149">
        <f t="shared" si="21"/>
        <v>44877</v>
      </c>
      <c r="AA98" s="150">
        <f t="shared" si="23"/>
        <v>44905</v>
      </c>
    </row>
    <row r="99" spans="1:27" x14ac:dyDescent="0.25">
      <c r="A99" s="146">
        <v>102</v>
      </c>
      <c r="B99" s="142" t="s">
        <v>163</v>
      </c>
      <c r="C99" s="141"/>
      <c r="D99" s="141"/>
      <c r="E99" s="141" t="s">
        <v>11</v>
      </c>
      <c r="F99" s="142">
        <v>2</v>
      </c>
      <c r="G99" s="141">
        <v>69</v>
      </c>
      <c r="H99" s="141">
        <v>69</v>
      </c>
      <c r="I99" s="141">
        <f t="shared" si="12"/>
        <v>0</v>
      </c>
      <c r="J99" s="141">
        <v>2.4900000000000002</v>
      </c>
      <c r="K99" s="141">
        <f t="shared" si="15"/>
        <v>2.5</v>
      </c>
      <c r="L99" s="141">
        <f t="shared" si="16"/>
        <v>0.5</v>
      </c>
      <c r="M99" s="141">
        <f>VLOOKUP(B99,[1]Sheet2!$B:$N,13,0)</f>
        <v>-7526</v>
      </c>
      <c r="N99" s="141">
        <f t="shared" si="13"/>
        <v>2200</v>
      </c>
      <c r="O99" s="141">
        <f t="shared" si="17"/>
        <v>0</v>
      </c>
      <c r="P99" s="141">
        <f t="shared" si="18"/>
        <v>1100</v>
      </c>
      <c r="Q99" s="147">
        <f t="shared" si="14"/>
        <v>0</v>
      </c>
      <c r="R99" s="147">
        <f t="shared" si="19"/>
        <v>0</v>
      </c>
      <c r="S99" s="147">
        <f t="shared" si="20"/>
        <v>3300</v>
      </c>
      <c r="T99" s="147">
        <f t="shared" si="22"/>
        <v>0</v>
      </c>
      <c r="U99" s="147">
        <v>2200</v>
      </c>
      <c r="V99" s="147" t="s">
        <v>2937</v>
      </c>
      <c r="W99" s="147" t="s">
        <v>2875</v>
      </c>
      <c r="X99" s="142" t="s">
        <v>159</v>
      </c>
      <c r="Y99" s="148">
        <v>44849</v>
      </c>
      <c r="Z99" s="149">
        <f t="shared" si="21"/>
        <v>44877</v>
      </c>
      <c r="AA99" s="150">
        <f t="shared" si="23"/>
        <v>44905</v>
      </c>
    </row>
    <row r="100" spans="1:27" x14ac:dyDescent="0.25">
      <c r="A100" s="146">
        <v>103</v>
      </c>
      <c r="B100" s="142" t="s">
        <v>164</v>
      </c>
      <c r="C100" s="141"/>
      <c r="D100" s="141"/>
      <c r="E100" s="141" t="s">
        <v>11</v>
      </c>
      <c r="F100" s="142">
        <v>2</v>
      </c>
      <c r="G100" s="141">
        <v>94</v>
      </c>
      <c r="H100" s="141">
        <v>134</v>
      </c>
      <c r="I100" s="141">
        <f t="shared" si="12"/>
        <v>40</v>
      </c>
      <c r="J100" s="141">
        <v>3.8</v>
      </c>
      <c r="K100" s="141">
        <f t="shared" si="15"/>
        <v>3.75</v>
      </c>
      <c r="L100" s="141">
        <f t="shared" si="16"/>
        <v>1.75</v>
      </c>
      <c r="M100" s="141">
        <f>VLOOKUP(B100,[1]Sheet2!$B:$N,13,0)</f>
        <v>-3763</v>
      </c>
      <c r="N100" s="141">
        <f t="shared" si="13"/>
        <v>2200</v>
      </c>
      <c r="O100" s="141">
        <f t="shared" si="17"/>
        <v>448</v>
      </c>
      <c r="P100" s="141">
        <f t="shared" si="18"/>
        <v>3850</v>
      </c>
      <c r="Q100" s="147">
        <f t="shared" si="14"/>
        <v>21.200000000000003</v>
      </c>
      <c r="R100" s="147">
        <f t="shared" si="19"/>
        <v>40.32</v>
      </c>
      <c r="S100" s="147">
        <f t="shared" si="20"/>
        <v>6111.52</v>
      </c>
      <c r="T100" s="147">
        <f t="shared" si="22"/>
        <v>509.52</v>
      </c>
      <c r="U100" s="147">
        <v>4318</v>
      </c>
      <c r="V100" s="147" t="s">
        <v>2938</v>
      </c>
      <c r="W100" s="147" t="s">
        <v>2831</v>
      </c>
      <c r="X100" s="142" t="s">
        <v>159</v>
      </c>
      <c r="Y100" s="148">
        <v>44849</v>
      </c>
      <c r="Z100" s="149">
        <f t="shared" si="21"/>
        <v>44877</v>
      </c>
      <c r="AA100" s="150">
        <f t="shared" si="23"/>
        <v>44905</v>
      </c>
    </row>
    <row r="101" spans="1:27" x14ac:dyDescent="0.25">
      <c r="A101" s="146">
        <v>104</v>
      </c>
      <c r="B101" s="142" t="s">
        <v>165</v>
      </c>
      <c r="C101" s="141"/>
      <c r="D101" s="141"/>
      <c r="E101" s="141" t="s">
        <v>11</v>
      </c>
      <c r="F101" s="142">
        <v>1</v>
      </c>
      <c r="G101" s="141">
        <v>82</v>
      </c>
      <c r="H101" s="141">
        <v>86</v>
      </c>
      <c r="I101" s="141">
        <f t="shared" si="12"/>
        <v>4</v>
      </c>
      <c r="J101" s="141">
        <v>3.39</v>
      </c>
      <c r="K101" s="141">
        <f t="shared" si="15"/>
        <v>3.5</v>
      </c>
      <c r="L101" s="141">
        <f t="shared" si="16"/>
        <v>2.5</v>
      </c>
      <c r="M101" s="141">
        <f>VLOOKUP(B101,[1]Sheet2!$B:$N,13,0)</f>
        <v>-3763</v>
      </c>
      <c r="N101" s="141">
        <f t="shared" si="13"/>
        <v>1100</v>
      </c>
      <c r="O101" s="141">
        <f t="shared" si="17"/>
        <v>44.8</v>
      </c>
      <c r="P101" s="141">
        <f t="shared" si="18"/>
        <v>5500</v>
      </c>
      <c r="Q101" s="147">
        <f t="shared" si="14"/>
        <v>2.12</v>
      </c>
      <c r="R101" s="147">
        <f t="shared" si="19"/>
        <v>4.032</v>
      </c>
      <c r="S101" s="147">
        <f t="shared" si="20"/>
        <v>6606.152</v>
      </c>
      <c r="T101" s="147">
        <f t="shared" si="22"/>
        <v>50.951999999999998</v>
      </c>
      <c r="U101" s="147">
        <v>3650</v>
      </c>
      <c r="V101" s="147" t="s">
        <v>2939</v>
      </c>
      <c r="W101" s="147" t="s">
        <v>2835</v>
      </c>
      <c r="X101" s="142" t="s">
        <v>159</v>
      </c>
      <c r="Y101" s="148">
        <v>44849</v>
      </c>
      <c r="Z101" s="149">
        <f t="shared" si="21"/>
        <v>44877</v>
      </c>
      <c r="AA101" s="150">
        <f t="shared" si="23"/>
        <v>44905</v>
      </c>
    </row>
    <row r="102" spans="1:27" x14ac:dyDescent="0.25">
      <c r="A102" s="146">
        <v>105</v>
      </c>
      <c r="B102" s="142" t="s">
        <v>166</v>
      </c>
      <c r="C102" s="141"/>
      <c r="D102" s="141"/>
      <c r="E102" s="141" t="s">
        <v>197</v>
      </c>
      <c r="F102" s="142">
        <v>1</v>
      </c>
      <c r="G102" s="141">
        <v>358</v>
      </c>
      <c r="H102" s="141">
        <v>512</v>
      </c>
      <c r="I102" s="141">
        <f t="shared" si="12"/>
        <v>154</v>
      </c>
      <c r="J102" s="141"/>
      <c r="K102" s="141">
        <f t="shared" si="15"/>
        <v>0</v>
      </c>
      <c r="L102" s="141">
        <f t="shared" si="16"/>
        <v>0</v>
      </c>
      <c r="M102" s="141" t="e">
        <f>VLOOKUP(B102,[1]Sheet2!$B:$N,13,0)</f>
        <v>#N/A</v>
      </c>
      <c r="N102" s="141">
        <f t="shared" si="13"/>
        <v>1100</v>
      </c>
      <c r="O102" s="141">
        <f t="shared" si="17"/>
        <v>1724.8</v>
      </c>
      <c r="P102" s="141">
        <f t="shared" si="18"/>
        <v>0</v>
      </c>
      <c r="Q102" s="147">
        <f t="shared" si="14"/>
        <v>81.62</v>
      </c>
      <c r="R102" s="147">
        <f t="shared" si="19"/>
        <v>155.232</v>
      </c>
      <c r="S102" s="147">
        <f t="shared" si="20"/>
        <v>1336.8520000000001</v>
      </c>
      <c r="T102" s="147">
        <f t="shared" si="22"/>
        <v>1961.652</v>
      </c>
      <c r="U102" s="147" t="e">
        <v>#N/A</v>
      </c>
      <c r="V102" s="147" t="e">
        <v>#N/A</v>
      </c>
      <c r="W102" s="147" t="e">
        <v>#N/A</v>
      </c>
      <c r="X102" s="142" t="s">
        <v>167</v>
      </c>
      <c r="Y102" s="148">
        <v>44852</v>
      </c>
      <c r="Z102" s="149">
        <f t="shared" si="21"/>
        <v>44880</v>
      </c>
      <c r="AA102" s="150">
        <f t="shared" si="23"/>
        <v>44908</v>
      </c>
    </row>
    <row r="103" spans="1:27" x14ac:dyDescent="0.25">
      <c r="A103" s="146">
        <v>106</v>
      </c>
      <c r="B103" s="142" t="s">
        <v>168</v>
      </c>
      <c r="C103" s="141"/>
      <c r="D103" s="141"/>
      <c r="E103" s="141" t="s">
        <v>11</v>
      </c>
      <c r="F103" s="142">
        <v>1</v>
      </c>
      <c r="G103" s="141">
        <v>3801</v>
      </c>
      <c r="H103" s="141">
        <v>3870</v>
      </c>
      <c r="I103" s="141">
        <f t="shared" si="12"/>
        <v>69</v>
      </c>
      <c r="J103" s="141">
        <v>1.59</v>
      </c>
      <c r="K103" s="141">
        <f t="shared" si="15"/>
        <v>1.5</v>
      </c>
      <c r="L103" s="141">
        <f t="shared" si="16"/>
        <v>0.5</v>
      </c>
      <c r="M103" s="141" t="e">
        <f>VLOOKUP(B103,[1]Sheet2!$B:$N,13,0)</f>
        <v>#N/A</v>
      </c>
      <c r="N103" s="141">
        <f t="shared" si="13"/>
        <v>1100</v>
      </c>
      <c r="O103" s="141">
        <f t="shared" si="17"/>
        <v>772.8</v>
      </c>
      <c r="P103" s="141">
        <f t="shared" si="18"/>
        <v>1100</v>
      </c>
      <c r="Q103" s="147">
        <f t="shared" si="14"/>
        <v>36.57</v>
      </c>
      <c r="R103" s="147">
        <f t="shared" si="19"/>
        <v>69.551999999999992</v>
      </c>
      <c r="S103" s="147">
        <f t="shared" si="20"/>
        <v>2306.1220000000003</v>
      </c>
      <c r="T103" s="147">
        <f t="shared" si="22"/>
        <v>878.92200000000003</v>
      </c>
      <c r="U103" s="147">
        <v>2300</v>
      </c>
      <c r="V103" s="147" t="s">
        <v>2940</v>
      </c>
      <c r="W103" s="147" t="s">
        <v>2902</v>
      </c>
      <c r="X103" s="142" t="s">
        <v>169</v>
      </c>
      <c r="Y103" s="148">
        <v>44857</v>
      </c>
      <c r="Z103" s="149">
        <f t="shared" si="21"/>
        <v>44885</v>
      </c>
      <c r="AA103" s="150">
        <f t="shared" si="23"/>
        <v>44913</v>
      </c>
    </row>
    <row r="104" spans="1:27" x14ac:dyDescent="0.25">
      <c r="A104" s="146">
        <v>107</v>
      </c>
      <c r="B104" s="142" t="s">
        <v>170</v>
      </c>
      <c r="C104" s="141"/>
      <c r="D104" s="141"/>
      <c r="E104" s="141" t="s">
        <v>11</v>
      </c>
      <c r="F104" s="142">
        <v>3</v>
      </c>
      <c r="G104" s="141">
        <v>19</v>
      </c>
      <c r="H104" s="141">
        <v>29</v>
      </c>
      <c r="I104" s="141">
        <f t="shared" si="12"/>
        <v>10</v>
      </c>
      <c r="J104" s="141">
        <v>2.12</v>
      </c>
      <c r="K104" s="141">
        <f t="shared" si="15"/>
        <v>2</v>
      </c>
      <c r="L104" s="141">
        <f t="shared" si="16"/>
        <v>0</v>
      </c>
      <c r="M104" s="141" t="e">
        <f>VLOOKUP(B104,[1]Sheet2!$B:$N,13,0)</f>
        <v>#N/A</v>
      </c>
      <c r="N104" s="141">
        <f t="shared" si="13"/>
        <v>3300</v>
      </c>
      <c r="O104" s="141">
        <f t="shared" si="17"/>
        <v>112</v>
      </c>
      <c r="P104" s="141">
        <f t="shared" si="18"/>
        <v>0</v>
      </c>
      <c r="Q104" s="147">
        <f t="shared" si="14"/>
        <v>5.3000000000000007</v>
      </c>
      <c r="R104" s="147">
        <f t="shared" si="19"/>
        <v>10.08</v>
      </c>
      <c r="S104" s="147">
        <f t="shared" si="20"/>
        <v>3315.38</v>
      </c>
      <c r="T104" s="147">
        <f t="shared" si="22"/>
        <v>127.38</v>
      </c>
      <c r="U104" s="147">
        <v>2300</v>
      </c>
      <c r="V104" s="147" t="s">
        <v>2941</v>
      </c>
      <c r="W104" s="147" t="s">
        <v>2837</v>
      </c>
      <c r="X104" s="142" t="s">
        <v>171</v>
      </c>
      <c r="Y104" s="148">
        <v>44863</v>
      </c>
      <c r="Z104" s="149">
        <f t="shared" si="21"/>
        <v>44891</v>
      </c>
      <c r="AA104" s="150">
        <f t="shared" si="23"/>
        <v>44919</v>
      </c>
    </row>
    <row r="105" spans="1:27" x14ac:dyDescent="0.25">
      <c r="A105" s="146">
        <v>108</v>
      </c>
      <c r="B105" s="142" t="s">
        <v>172</v>
      </c>
      <c r="C105" s="141"/>
      <c r="D105" s="141"/>
      <c r="E105" s="141" t="s">
        <v>11</v>
      </c>
      <c r="F105" s="142">
        <v>1</v>
      </c>
      <c r="G105" s="141">
        <v>8</v>
      </c>
      <c r="H105" s="141">
        <v>0</v>
      </c>
      <c r="I105" s="141">
        <f t="shared" si="12"/>
        <v>-8</v>
      </c>
      <c r="J105" s="141">
        <v>0</v>
      </c>
      <c r="K105" s="141">
        <f t="shared" si="15"/>
        <v>0</v>
      </c>
      <c r="L105" s="141">
        <f t="shared" si="16"/>
        <v>0</v>
      </c>
      <c r="M105" s="141" t="e">
        <f>VLOOKUP(B105,[1]Sheet2!$B:$N,13,0)</f>
        <v>#N/A</v>
      </c>
      <c r="N105" s="141">
        <f t="shared" si="13"/>
        <v>1100</v>
      </c>
      <c r="O105" s="141">
        <f t="shared" si="17"/>
        <v>-89.6</v>
      </c>
      <c r="P105" s="141">
        <f t="shared" si="18"/>
        <v>0</v>
      </c>
      <c r="Q105" s="147">
        <f t="shared" si="14"/>
        <v>-4.24</v>
      </c>
      <c r="R105" s="147">
        <f t="shared" si="19"/>
        <v>-8.0640000000000001</v>
      </c>
      <c r="S105" s="147">
        <f t="shared" si="20"/>
        <v>1087.6959999999999</v>
      </c>
      <c r="T105" s="147">
        <f t="shared" si="22"/>
        <v>-101.904</v>
      </c>
      <c r="U105" s="147">
        <v>1150</v>
      </c>
      <c r="V105" s="147" t="s">
        <v>2942</v>
      </c>
      <c r="W105" s="147" t="s">
        <v>2837</v>
      </c>
      <c r="X105" s="142" t="s">
        <v>171</v>
      </c>
      <c r="Y105" s="148">
        <v>44863</v>
      </c>
      <c r="Z105" s="149">
        <f t="shared" si="21"/>
        <v>44891</v>
      </c>
      <c r="AA105" s="150">
        <f t="shared" si="23"/>
        <v>44919</v>
      </c>
    </row>
    <row r="106" spans="1:27" x14ac:dyDescent="0.25">
      <c r="A106" s="146">
        <v>109</v>
      </c>
      <c r="B106" s="142" t="s">
        <v>173</v>
      </c>
      <c r="C106" s="141"/>
      <c r="D106" s="141"/>
      <c r="E106" s="141" t="s">
        <v>11</v>
      </c>
      <c r="F106" s="142">
        <v>2</v>
      </c>
      <c r="G106" s="141">
        <v>0</v>
      </c>
      <c r="H106" s="141">
        <v>26</v>
      </c>
      <c r="I106" s="141">
        <f t="shared" si="12"/>
        <v>26</v>
      </c>
      <c r="J106" s="141">
        <v>2.29</v>
      </c>
      <c r="K106" s="141">
        <f t="shared" si="15"/>
        <v>2.25</v>
      </c>
      <c r="L106" s="141">
        <f t="shared" si="16"/>
        <v>0.25</v>
      </c>
      <c r="M106" s="141" t="e">
        <f>VLOOKUP(B106,[1]Sheet2!$B:$N,13,0)</f>
        <v>#N/A</v>
      </c>
      <c r="N106" s="141">
        <f t="shared" si="13"/>
        <v>2200</v>
      </c>
      <c r="O106" s="141">
        <f t="shared" si="17"/>
        <v>291.2</v>
      </c>
      <c r="P106" s="141">
        <f t="shared" si="18"/>
        <v>550</v>
      </c>
      <c r="Q106" s="147">
        <f t="shared" si="14"/>
        <v>13.780000000000001</v>
      </c>
      <c r="R106" s="147">
        <f t="shared" si="19"/>
        <v>26.207999999999998</v>
      </c>
      <c r="S106" s="147">
        <f t="shared" si="20"/>
        <v>2789.9880000000003</v>
      </c>
      <c r="T106" s="147">
        <f t="shared" si="22"/>
        <v>331.18799999999999</v>
      </c>
      <c r="U106" s="147" t="e">
        <v>#N/A</v>
      </c>
      <c r="V106" s="147" t="e">
        <v>#N/A</v>
      </c>
      <c r="W106" s="147" t="e">
        <v>#N/A</v>
      </c>
      <c r="X106" s="142" t="s">
        <v>174</v>
      </c>
      <c r="Y106" s="148">
        <v>44872</v>
      </c>
      <c r="Z106" s="149">
        <f t="shared" si="21"/>
        <v>44900</v>
      </c>
      <c r="AA106" s="150">
        <f t="shared" si="23"/>
        <v>44928</v>
      </c>
    </row>
    <row r="107" spans="1:27" ht="16.5" thickBot="1" x14ac:dyDescent="0.3">
      <c r="A107" s="154">
        <v>110</v>
      </c>
      <c r="B107" s="144" t="s">
        <v>175</v>
      </c>
      <c r="C107" s="145"/>
      <c r="D107" s="145"/>
      <c r="E107" s="145" t="s">
        <v>11</v>
      </c>
      <c r="F107" s="144">
        <v>1</v>
      </c>
      <c r="G107" s="145">
        <v>0</v>
      </c>
      <c r="H107" s="145">
        <v>38</v>
      </c>
      <c r="I107" s="145">
        <f t="shared" si="12"/>
        <v>38</v>
      </c>
      <c r="J107" s="145">
        <v>0.26</v>
      </c>
      <c r="K107" s="145">
        <f t="shared" si="15"/>
        <v>0.25</v>
      </c>
      <c r="L107" s="145">
        <f t="shared" si="16"/>
        <v>0</v>
      </c>
      <c r="M107" s="145" t="e">
        <f>VLOOKUP(B107,[1]Sheet2!$B:$N,13,0)</f>
        <v>#N/A</v>
      </c>
      <c r="N107" s="145">
        <f t="shared" si="13"/>
        <v>1100</v>
      </c>
      <c r="O107" s="145">
        <f t="shared" si="17"/>
        <v>425.59999999999997</v>
      </c>
      <c r="P107" s="145">
        <f t="shared" si="18"/>
        <v>0</v>
      </c>
      <c r="Q107" s="155">
        <f t="shared" si="14"/>
        <v>20.14</v>
      </c>
      <c r="R107" s="155">
        <f t="shared" si="19"/>
        <v>38.303999999999995</v>
      </c>
      <c r="S107" s="155">
        <f t="shared" si="20"/>
        <v>1158.444</v>
      </c>
      <c r="T107" s="155">
        <f t="shared" si="22"/>
        <v>484.04399999999993</v>
      </c>
      <c r="U107" s="155">
        <v>1970</v>
      </c>
      <c r="V107" s="155" t="s">
        <v>2943</v>
      </c>
      <c r="W107" s="155" t="s">
        <v>2835</v>
      </c>
      <c r="X107" s="144" t="s">
        <v>174</v>
      </c>
      <c r="Y107" s="156">
        <v>44872</v>
      </c>
      <c r="Z107" s="157">
        <f t="shared" si="21"/>
        <v>44900</v>
      </c>
      <c r="AA107" s="158">
        <f t="shared" si="23"/>
        <v>44928</v>
      </c>
    </row>
  </sheetData>
  <autoFilter ref="A1:AB107"/>
  <pageMargins left="0.19685039370078741" right="0.15748031496062992" top="0.35433070866141736" bottom="0.23622047244094491" header="0.31496062992125984" footer="0.19685039370078741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978"/>
  <sheetViews>
    <sheetView tabSelected="1" workbookViewId="0">
      <pane ySplit="1" topLeftCell="A377" activePane="bottomLeft" state="frozen"/>
      <selection pane="bottomLeft" activeCell="O418" sqref="O418"/>
    </sheetView>
  </sheetViews>
  <sheetFormatPr defaultRowHeight="15" x14ac:dyDescent="0.25"/>
  <cols>
    <col min="1" max="1" width="4.85546875" style="55" customWidth="1"/>
    <col min="2" max="2" width="13.28515625" style="55" customWidth="1"/>
    <col min="3" max="3" width="11.7109375" style="261" customWidth="1"/>
    <col min="4" max="4" width="13.28515625" style="55" customWidth="1"/>
    <col min="5" max="9" width="13.28515625" style="55" hidden="1" customWidth="1"/>
    <col min="10" max="12" width="13.28515625" style="63" hidden="1" customWidth="1"/>
    <col min="13" max="13" width="13.28515625" style="55" customWidth="1"/>
    <col min="14" max="14" width="10.85546875" style="55" customWidth="1"/>
    <col min="15" max="15" width="8.7109375" style="55" customWidth="1"/>
    <col min="16" max="16" width="7.140625" style="55" customWidth="1"/>
    <col min="17" max="17" width="5.85546875" style="55" customWidth="1"/>
    <col min="18" max="18" width="7.85546875" style="55" customWidth="1"/>
    <col min="19" max="19" width="8.7109375" style="55" customWidth="1"/>
    <col min="20" max="20" width="8.42578125" style="55" customWidth="1"/>
    <col min="21" max="21" width="7.7109375" style="55" customWidth="1"/>
    <col min="22" max="22" width="7.140625" style="55" customWidth="1"/>
    <col min="23" max="23" width="11.140625" style="55" customWidth="1"/>
    <col min="24" max="25" width="10.85546875" style="55" customWidth="1"/>
    <col min="26" max="26" width="8.28515625" style="54" customWidth="1"/>
    <col min="27" max="16384" width="9.140625" style="55"/>
  </cols>
  <sheetData>
    <row r="1" spans="1:27" ht="38.25" x14ac:dyDescent="0.25">
      <c r="A1" s="67" t="s">
        <v>335</v>
      </c>
      <c r="B1" s="68" t="s">
        <v>360</v>
      </c>
      <c r="C1" s="259"/>
      <c r="D1" s="130" t="s">
        <v>3238</v>
      </c>
      <c r="E1" s="69" t="s">
        <v>361</v>
      </c>
      <c r="F1" s="52" t="s">
        <v>362</v>
      </c>
      <c r="G1" s="51" t="s">
        <v>363</v>
      </c>
      <c r="H1" s="254" t="s">
        <v>364</v>
      </c>
      <c r="I1" s="255"/>
      <c r="J1" s="70" t="s">
        <v>341</v>
      </c>
      <c r="K1" s="71" t="s">
        <v>6</v>
      </c>
      <c r="L1" s="71" t="s">
        <v>342</v>
      </c>
      <c r="M1" s="71" t="s">
        <v>346</v>
      </c>
      <c r="N1" s="72" t="s">
        <v>365</v>
      </c>
      <c r="O1" s="64" t="s">
        <v>366</v>
      </c>
      <c r="P1" s="53" t="s">
        <v>367</v>
      </c>
      <c r="Q1" s="53" t="s">
        <v>350</v>
      </c>
      <c r="R1" s="53" t="s">
        <v>368</v>
      </c>
      <c r="S1" s="53" t="s">
        <v>369</v>
      </c>
      <c r="T1" s="53" t="s">
        <v>370</v>
      </c>
      <c r="U1" s="53" t="s">
        <v>371</v>
      </c>
      <c r="V1" s="53" t="s">
        <v>372</v>
      </c>
      <c r="W1" s="53" t="s">
        <v>373</v>
      </c>
      <c r="X1" s="53" t="s">
        <v>374</v>
      </c>
      <c r="Y1" s="53" t="s">
        <v>375</v>
      </c>
      <c r="Z1" s="54" t="s">
        <v>376</v>
      </c>
    </row>
    <row r="2" spans="1:27" s="56" customFormat="1" ht="23.25" hidden="1" customHeight="1" x14ac:dyDescent="0.25">
      <c r="A2" s="97">
        <v>1</v>
      </c>
      <c r="B2" s="98" t="s">
        <v>980</v>
      </c>
      <c r="C2" s="260" t="s">
        <v>957</v>
      </c>
      <c r="D2" s="98"/>
      <c r="E2" s="58" t="s">
        <v>957</v>
      </c>
      <c r="F2" s="98">
        <v>4</v>
      </c>
      <c r="G2" s="58"/>
      <c r="H2" s="98" t="s">
        <v>981</v>
      </c>
      <c r="I2" s="98" t="s">
        <v>982</v>
      </c>
      <c r="J2" s="58">
        <v>0</v>
      </c>
      <c r="K2" s="58">
        <v>0</v>
      </c>
      <c r="L2" s="58"/>
      <c r="M2" s="58">
        <v>0</v>
      </c>
      <c r="N2" s="58">
        <v>0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62"/>
      <c r="AA2" s="55"/>
    </row>
    <row r="3" spans="1:27" s="56" customFormat="1" ht="23.25" hidden="1" customHeight="1" thickBot="1" x14ac:dyDescent="0.25">
      <c r="A3" s="97">
        <v>2</v>
      </c>
      <c r="B3" s="98" t="s">
        <v>1376</v>
      </c>
      <c r="C3" s="260" t="s">
        <v>957</v>
      </c>
      <c r="D3" s="98"/>
      <c r="E3" s="58" t="s">
        <v>957</v>
      </c>
      <c r="F3" s="98">
        <v>1</v>
      </c>
      <c r="G3" s="58"/>
      <c r="H3" s="98" t="s">
        <v>1377</v>
      </c>
      <c r="I3" s="98" t="s">
        <v>1378</v>
      </c>
      <c r="J3" s="58">
        <v>0</v>
      </c>
      <c r="K3" s="58">
        <v>0</v>
      </c>
      <c r="L3" s="58"/>
      <c r="M3" s="58">
        <v>0</v>
      </c>
      <c r="N3" s="58">
        <v>0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62"/>
      <c r="AA3" s="55"/>
    </row>
    <row r="4" spans="1:27" s="56" customFormat="1" ht="23.25" hidden="1" customHeight="1" x14ac:dyDescent="0.25">
      <c r="A4" s="97">
        <v>3</v>
      </c>
      <c r="B4" s="98" t="s">
        <v>1708</v>
      </c>
      <c r="C4" s="260" t="s">
        <v>957</v>
      </c>
      <c r="D4" s="98"/>
      <c r="E4" s="58" t="s">
        <v>957</v>
      </c>
      <c r="F4" s="98">
        <v>2</v>
      </c>
      <c r="G4" s="58"/>
      <c r="H4" s="98" t="s">
        <v>976</v>
      </c>
      <c r="I4" s="98" t="s">
        <v>1709</v>
      </c>
      <c r="J4" s="58">
        <v>0</v>
      </c>
      <c r="K4" s="58">
        <v>0</v>
      </c>
      <c r="L4" s="104"/>
      <c r="M4" s="58">
        <v>0</v>
      </c>
      <c r="N4" s="58">
        <v>0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65"/>
      <c r="AA4" s="55"/>
    </row>
    <row r="5" spans="1:27" s="56" customFormat="1" ht="23.25" hidden="1" customHeight="1" x14ac:dyDescent="0.25">
      <c r="A5" s="97">
        <v>4</v>
      </c>
      <c r="B5" s="98" t="s">
        <v>2017</v>
      </c>
      <c r="C5" s="260" t="s">
        <v>957</v>
      </c>
      <c r="D5" s="98"/>
      <c r="E5" s="58" t="s">
        <v>957</v>
      </c>
      <c r="F5" s="98">
        <v>1</v>
      </c>
      <c r="G5" s="58"/>
      <c r="H5" s="98" t="s">
        <v>2018</v>
      </c>
      <c r="I5" s="98" t="s">
        <v>2019</v>
      </c>
      <c r="J5" s="58">
        <v>0</v>
      </c>
      <c r="K5" s="58">
        <v>0</v>
      </c>
      <c r="L5" s="58"/>
      <c r="M5" s="58">
        <v>0</v>
      </c>
      <c r="N5" s="58">
        <v>0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62"/>
      <c r="AA5" s="55"/>
    </row>
    <row r="6" spans="1:27" s="56" customFormat="1" ht="23.25" hidden="1" customHeight="1" x14ac:dyDescent="0.25">
      <c r="A6" s="97">
        <v>5</v>
      </c>
      <c r="B6" s="98" t="s">
        <v>2289</v>
      </c>
      <c r="C6" s="260" t="s">
        <v>957</v>
      </c>
      <c r="D6" s="98"/>
      <c r="E6" s="58" t="s">
        <v>957</v>
      </c>
      <c r="F6" s="98">
        <v>2</v>
      </c>
      <c r="G6" s="58"/>
      <c r="H6" s="98" t="s">
        <v>2290</v>
      </c>
      <c r="I6" s="98" t="s">
        <v>2291</v>
      </c>
      <c r="J6" s="58">
        <v>0</v>
      </c>
      <c r="K6" s="58">
        <v>0</v>
      </c>
      <c r="L6" s="58"/>
      <c r="M6" s="58">
        <v>0</v>
      </c>
      <c r="N6" s="58">
        <v>0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62"/>
      <c r="AA6" s="55"/>
    </row>
    <row r="7" spans="1:27" s="56" customFormat="1" ht="23.25" hidden="1" customHeight="1" x14ac:dyDescent="0.25">
      <c r="A7" s="97">
        <v>6</v>
      </c>
      <c r="B7" s="98" t="s">
        <v>960</v>
      </c>
      <c r="C7" s="260" t="s">
        <v>957</v>
      </c>
      <c r="D7" s="98"/>
      <c r="E7" s="58" t="s">
        <v>957</v>
      </c>
      <c r="F7" s="98">
        <v>1</v>
      </c>
      <c r="G7" s="58"/>
      <c r="H7" s="98" t="s">
        <v>961</v>
      </c>
      <c r="I7" s="98" t="s">
        <v>962</v>
      </c>
      <c r="J7" s="58">
        <v>0</v>
      </c>
      <c r="K7" s="58">
        <v>0</v>
      </c>
      <c r="L7" s="58"/>
      <c r="M7" s="58">
        <v>0</v>
      </c>
      <c r="N7" s="58">
        <v>0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62"/>
      <c r="AA7" s="55"/>
    </row>
    <row r="8" spans="1:27" s="56" customFormat="1" ht="23.25" hidden="1" customHeight="1" x14ac:dyDescent="0.25">
      <c r="A8" s="97">
        <v>7</v>
      </c>
      <c r="B8" s="98" t="s">
        <v>965</v>
      </c>
      <c r="C8" s="260" t="s">
        <v>966</v>
      </c>
      <c r="D8" s="98"/>
      <c r="E8" s="58" t="s">
        <v>966</v>
      </c>
      <c r="F8" s="98">
        <v>1</v>
      </c>
      <c r="G8" s="58"/>
      <c r="H8" s="98" t="s">
        <v>967</v>
      </c>
      <c r="I8" s="98" t="s">
        <v>968</v>
      </c>
      <c r="J8" s="58">
        <v>0</v>
      </c>
      <c r="K8" s="58">
        <v>0</v>
      </c>
      <c r="L8" s="58"/>
      <c r="M8" s="58">
        <v>0</v>
      </c>
      <c r="N8" s="58">
        <v>0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62"/>
      <c r="AA8" s="55"/>
    </row>
    <row r="9" spans="1:27" s="56" customFormat="1" ht="23.25" hidden="1" customHeight="1" x14ac:dyDescent="0.25">
      <c r="A9" s="97">
        <v>8</v>
      </c>
      <c r="B9" s="98" t="s">
        <v>970</v>
      </c>
      <c r="C9" s="260" t="s">
        <v>957</v>
      </c>
      <c r="D9" s="98"/>
      <c r="E9" s="58" t="s">
        <v>957</v>
      </c>
      <c r="F9" s="98">
        <v>5</v>
      </c>
      <c r="G9" s="58"/>
      <c r="H9" s="98" t="s">
        <v>971</v>
      </c>
      <c r="I9" s="98" t="s">
        <v>972</v>
      </c>
      <c r="J9" s="58">
        <v>0</v>
      </c>
      <c r="K9" s="58">
        <v>0</v>
      </c>
      <c r="L9" s="58"/>
      <c r="M9" s="58">
        <v>0</v>
      </c>
      <c r="N9" s="58">
        <v>0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62"/>
      <c r="AA9" s="55"/>
    </row>
    <row r="10" spans="1:27" s="56" customFormat="1" ht="23.25" hidden="1" customHeight="1" x14ac:dyDescent="0.25">
      <c r="A10" s="97">
        <v>9</v>
      </c>
      <c r="B10" s="98" t="s">
        <v>975</v>
      </c>
      <c r="C10" s="260" t="s">
        <v>966</v>
      </c>
      <c r="D10" s="98"/>
      <c r="E10" s="58" t="s">
        <v>966</v>
      </c>
      <c r="F10" s="98">
        <v>6</v>
      </c>
      <c r="G10" s="58"/>
      <c r="H10" s="98" t="s">
        <v>976</v>
      </c>
      <c r="I10" s="98" t="s">
        <v>977</v>
      </c>
      <c r="J10" s="58">
        <v>0</v>
      </c>
      <c r="K10" s="58">
        <v>0</v>
      </c>
      <c r="L10" s="58"/>
      <c r="M10" s="58">
        <v>0</v>
      </c>
      <c r="N10" s="58">
        <v>0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62"/>
      <c r="AA10" s="55"/>
    </row>
    <row r="11" spans="1:27" s="56" customFormat="1" ht="23.25" hidden="1" customHeight="1" x14ac:dyDescent="0.25">
      <c r="A11" s="97">
        <v>10</v>
      </c>
      <c r="B11" s="98" t="s">
        <v>984</v>
      </c>
      <c r="C11" s="260" t="s">
        <v>957</v>
      </c>
      <c r="D11" s="98"/>
      <c r="E11" s="58" t="s">
        <v>957</v>
      </c>
      <c r="F11" s="98">
        <v>1</v>
      </c>
      <c r="G11" s="58"/>
      <c r="H11" s="98" t="s">
        <v>985</v>
      </c>
      <c r="I11" s="98" t="s">
        <v>986</v>
      </c>
      <c r="J11" s="58">
        <v>0</v>
      </c>
      <c r="K11" s="58">
        <v>0</v>
      </c>
      <c r="L11" s="58"/>
      <c r="M11" s="58">
        <v>0</v>
      </c>
      <c r="N11" s="58">
        <v>0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2"/>
      <c r="AA11" s="55"/>
    </row>
    <row r="12" spans="1:27" s="56" customFormat="1" ht="23.25" hidden="1" customHeight="1" x14ac:dyDescent="0.25">
      <c r="A12" s="97">
        <v>11</v>
      </c>
      <c r="B12" s="98" t="s">
        <v>1028</v>
      </c>
      <c r="C12" s="260" t="s">
        <v>966</v>
      </c>
      <c r="D12" s="98"/>
      <c r="E12" s="58" t="s">
        <v>966</v>
      </c>
      <c r="F12" s="98">
        <v>1</v>
      </c>
      <c r="G12" s="58"/>
      <c r="H12" s="98" t="s">
        <v>1029</v>
      </c>
      <c r="I12" s="98" t="s">
        <v>1030</v>
      </c>
      <c r="J12" s="58">
        <v>0</v>
      </c>
      <c r="K12" s="58">
        <v>0</v>
      </c>
      <c r="L12" s="58"/>
      <c r="M12" s="58">
        <v>0</v>
      </c>
      <c r="N12" s="58">
        <v>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62"/>
      <c r="AA12" s="55"/>
    </row>
    <row r="13" spans="1:27" s="56" customFormat="1" ht="23.25" hidden="1" customHeight="1" x14ac:dyDescent="0.25">
      <c r="A13" s="97">
        <v>12</v>
      </c>
      <c r="B13" s="98" t="s">
        <v>1071</v>
      </c>
      <c r="C13" s="260" t="s">
        <v>957</v>
      </c>
      <c r="D13" s="98"/>
      <c r="E13" s="58" t="s">
        <v>957</v>
      </c>
      <c r="F13" s="98">
        <v>1</v>
      </c>
      <c r="G13" s="58"/>
      <c r="H13" s="98" t="s">
        <v>1072</v>
      </c>
      <c r="I13" s="98" t="s">
        <v>1073</v>
      </c>
      <c r="J13" s="58">
        <v>0</v>
      </c>
      <c r="K13" s="58">
        <v>0</v>
      </c>
      <c r="L13" s="58"/>
      <c r="M13" s="58">
        <v>0</v>
      </c>
      <c r="N13" s="58">
        <v>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62"/>
      <c r="AA13" s="55"/>
    </row>
    <row r="14" spans="1:27" s="56" customFormat="1" ht="23.25" hidden="1" customHeight="1" x14ac:dyDescent="0.25">
      <c r="A14" s="97">
        <v>13</v>
      </c>
      <c r="B14" s="98" t="s">
        <v>1111</v>
      </c>
      <c r="C14" s="260" t="s">
        <v>966</v>
      </c>
      <c r="D14" s="98"/>
      <c r="E14" s="58" t="s">
        <v>966</v>
      </c>
      <c r="F14" s="98">
        <v>1</v>
      </c>
      <c r="G14" s="58"/>
      <c r="H14" s="98" t="s">
        <v>1112</v>
      </c>
      <c r="I14" s="98" t="s">
        <v>1113</v>
      </c>
      <c r="J14" s="58">
        <v>0</v>
      </c>
      <c r="K14" s="58">
        <v>0</v>
      </c>
      <c r="L14" s="58"/>
      <c r="M14" s="58">
        <v>0</v>
      </c>
      <c r="N14" s="58">
        <v>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62"/>
      <c r="AA14" s="55"/>
    </row>
    <row r="15" spans="1:27" s="56" customFormat="1" ht="23.25" hidden="1" customHeight="1" x14ac:dyDescent="0.25">
      <c r="A15" s="97">
        <v>14</v>
      </c>
      <c r="B15" s="98" t="s">
        <v>1152</v>
      </c>
      <c r="C15" s="260" t="s">
        <v>957</v>
      </c>
      <c r="D15" s="98"/>
      <c r="E15" s="58" t="s">
        <v>957</v>
      </c>
      <c r="F15" s="98">
        <v>1</v>
      </c>
      <c r="G15" s="58"/>
      <c r="H15" s="98" t="s">
        <v>1153</v>
      </c>
      <c r="I15" s="98" t="s">
        <v>1154</v>
      </c>
      <c r="J15" s="58">
        <v>0</v>
      </c>
      <c r="K15" s="58">
        <v>0</v>
      </c>
      <c r="L15" s="58"/>
      <c r="M15" s="58">
        <v>0</v>
      </c>
      <c r="N15" s="58">
        <v>0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62"/>
      <c r="AA15" s="55"/>
    </row>
    <row r="16" spans="1:27" s="56" customFormat="1" ht="23.25" hidden="1" customHeight="1" x14ac:dyDescent="0.25">
      <c r="A16" s="97">
        <v>15</v>
      </c>
      <c r="B16" s="98" t="s">
        <v>1195</v>
      </c>
      <c r="C16" s="260" t="s">
        <v>957</v>
      </c>
      <c r="D16" s="98"/>
      <c r="E16" s="58" t="s">
        <v>957</v>
      </c>
      <c r="F16" s="98">
        <v>2</v>
      </c>
      <c r="G16" s="58"/>
      <c r="H16" s="98" t="s">
        <v>1196</v>
      </c>
      <c r="I16" s="98" t="s">
        <v>1197</v>
      </c>
      <c r="J16" s="58">
        <v>0</v>
      </c>
      <c r="K16" s="58">
        <v>0</v>
      </c>
      <c r="L16" s="58"/>
      <c r="M16" s="58">
        <v>0</v>
      </c>
      <c r="N16" s="58">
        <v>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62"/>
      <c r="AA16" s="55"/>
    </row>
    <row r="17" spans="1:27" s="56" customFormat="1" ht="23.25" hidden="1" customHeight="1" x14ac:dyDescent="0.25">
      <c r="A17" s="97">
        <v>16</v>
      </c>
      <c r="B17" s="98" t="s">
        <v>1235</v>
      </c>
      <c r="C17" s="260" t="s">
        <v>957</v>
      </c>
      <c r="D17" s="98"/>
      <c r="E17" s="58" t="s">
        <v>957</v>
      </c>
      <c r="F17" s="98">
        <v>1</v>
      </c>
      <c r="G17" s="58"/>
      <c r="H17" s="98" t="s">
        <v>1236</v>
      </c>
      <c r="I17" s="98" t="s">
        <v>1237</v>
      </c>
      <c r="J17" s="58">
        <v>0</v>
      </c>
      <c r="K17" s="58">
        <v>0</v>
      </c>
      <c r="L17" s="58"/>
      <c r="M17" s="58">
        <v>0</v>
      </c>
      <c r="N17" s="58"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62"/>
      <c r="AA17" s="55"/>
    </row>
    <row r="18" spans="1:27" s="56" customFormat="1" ht="23.25" hidden="1" customHeight="1" x14ac:dyDescent="0.25">
      <c r="A18" s="97">
        <v>17</v>
      </c>
      <c r="B18" s="98" t="s">
        <v>1269</v>
      </c>
      <c r="C18" s="260" t="s">
        <v>957</v>
      </c>
      <c r="D18" s="98"/>
      <c r="E18" s="58" t="s">
        <v>957</v>
      </c>
      <c r="F18" s="98">
        <v>1</v>
      </c>
      <c r="G18" s="58"/>
      <c r="H18" s="98" t="s">
        <v>1270</v>
      </c>
      <c r="I18" s="98" t="s">
        <v>1271</v>
      </c>
      <c r="J18" s="58">
        <v>0</v>
      </c>
      <c r="K18" s="58">
        <v>0</v>
      </c>
      <c r="L18" s="58"/>
      <c r="M18" s="58">
        <v>0</v>
      </c>
      <c r="N18" s="58">
        <v>0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62"/>
      <c r="AA18" s="55"/>
    </row>
    <row r="19" spans="1:27" s="56" customFormat="1" ht="23.25" hidden="1" customHeight="1" x14ac:dyDescent="0.25">
      <c r="A19" s="97">
        <v>18</v>
      </c>
      <c r="B19" s="98" t="s">
        <v>1306</v>
      </c>
      <c r="C19" s="260" t="s">
        <v>957</v>
      </c>
      <c r="D19" s="98"/>
      <c r="E19" s="58" t="s">
        <v>957</v>
      </c>
      <c r="F19" s="98">
        <v>2</v>
      </c>
      <c r="G19" s="58"/>
      <c r="H19" s="98" t="s">
        <v>1307</v>
      </c>
      <c r="I19" s="98" t="s">
        <v>1308</v>
      </c>
      <c r="J19" s="58">
        <v>0</v>
      </c>
      <c r="K19" s="58">
        <v>0</v>
      </c>
      <c r="L19" s="58"/>
      <c r="M19" s="58">
        <v>0</v>
      </c>
      <c r="N19" s="58">
        <v>0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62"/>
      <c r="AA19" s="55"/>
    </row>
    <row r="20" spans="1:27" ht="23.25" hidden="1" customHeight="1" x14ac:dyDescent="0.25">
      <c r="A20" s="97">
        <v>19</v>
      </c>
      <c r="B20" s="98" t="s">
        <v>1342</v>
      </c>
      <c r="C20" s="260" t="s">
        <v>957</v>
      </c>
      <c r="D20" s="98"/>
      <c r="E20" s="58" t="s">
        <v>957</v>
      </c>
      <c r="F20" s="98">
        <v>1</v>
      </c>
      <c r="G20" s="58"/>
      <c r="H20" s="98" t="s">
        <v>1343</v>
      </c>
      <c r="I20" s="98" t="s">
        <v>1344</v>
      </c>
      <c r="J20" s="58">
        <v>0</v>
      </c>
      <c r="K20" s="58">
        <v>0</v>
      </c>
      <c r="L20" s="58"/>
      <c r="M20" s="58">
        <v>0</v>
      </c>
      <c r="N20" s="58">
        <v>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62"/>
    </row>
    <row r="21" spans="1:27" s="56" customFormat="1" ht="23.25" hidden="1" customHeight="1" x14ac:dyDescent="0.25">
      <c r="A21" s="97">
        <v>20</v>
      </c>
      <c r="B21" s="98" t="s">
        <v>1380</v>
      </c>
      <c r="C21" s="260" t="s">
        <v>957</v>
      </c>
      <c r="D21" s="98"/>
      <c r="E21" s="58" t="s">
        <v>957</v>
      </c>
      <c r="F21" s="98">
        <v>1</v>
      </c>
      <c r="G21" s="58"/>
      <c r="H21" s="98" t="s">
        <v>1381</v>
      </c>
      <c r="I21" s="98" t="s">
        <v>1382</v>
      </c>
      <c r="J21" s="58">
        <v>0</v>
      </c>
      <c r="K21" s="58">
        <v>0</v>
      </c>
      <c r="L21" s="58"/>
      <c r="M21" s="58">
        <v>0</v>
      </c>
      <c r="N21" s="58">
        <v>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62"/>
      <c r="AA21" s="55"/>
    </row>
    <row r="22" spans="1:27" s="56" customFormat="1" ht="23.25" hidden="1" customHeight="1" x14ac:dyDescent="0.25">
      <c r="A22" s="97">
        <v>21</v>
      </c>
      <c r="B22" s="98" t="s">
        <v>1412</v>
      </c>
      <c r="C22" s="260" t="s">
        <v>957</v>
      </c>
      <c r="D22" s="98"/>
      <c r="E22" s="58" t="s">
        <v>957</v>
      </c>
      <c r="F22" s="98">
        <v>3</v>
      </c>
      <c r="G22" s="58"/>
      <c r="H22" s="98" t="s">
        <v>1200</v>
      </c>
      <c r="I22" s="98" t="s">
        <v>1413</v>
      </c>
      <c r="J22" s="58">
        <v>0</v>
      </c>
      <c r="K22" s="58">
        <v>0</v>
      </c>
      <c r="L22" s="58"/>
      <c r="M22" s="58">
        <v>0</v>
      </c>
      <c r="N22" s="58">
        <v>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62"/>
      <c r="AA22" s="55"/>
    </row>
    <row r="23" spans="1:27" s="56" customFormat="1" ht="23.25" hidden="1" customHeight="1" x14ac:dyDescent="0.25">
      <c r="A23" s="97">
        <v>22</v>
      </c>
      <c r="B23" s="98" t="s">
        <v>1442</v>
      </c>
      <c r="C23" s="260" t="s">
        <v>957</v>
      </c>
      <c r="D23" s="98"/>
      <c r="E23" s="58" t="s">
        <v>957</v>
      </c>
      <c r="F23" s="98">
        <v>1</v>
      </c>
      <c r="G23" s="58"/>
      <c r="H23" s="98" t="s">
        <v>1443</v>
      </c>
      <c r="I23" s="98" t="s">
        <v>1444</v>
      </c>
      <c r="J23" s="58">
        <v>0</v>
      </c>
      <c r="K23" s="58">
        <v>0</v>
      </c>
      <c r="L23" s="58"/>
      <c r="M23" s="58">
        <v>0</v>
      </c>
      <c r="N23" s="58"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62"/>
      <c r="AA23" s="55"/>
    </row>
    <row r="24" spans="1:27" s="56" customFormat="1" ht="23.25" hidden="1" customHeight="1" x14ac:dyDescent="0.25">
      <c r="A24" s="97">
        <v>23</v>
      </c>
      <c r="B24" s="98" t="s">
        <v>1480</v>
      </c>
      <c r="C24" s="260" t="s">
        <v>957</v>
      </c>
      <c r="D24" s="98"/>
      <c r="E24" s="58" t="s">
        <v>957</v>
      </c>
      <c r="F24" s="98">
        <v>1</v>
      </c>
      <c r="G24" s="58"/>
      <c r="H24" s="98" t="s">
        <v>1481</v>
      </c>
      <c r="I24" s="98" t="s">
        <v>1482</v>
      </c>
      <c r="J24" s="58">
        <v>0</v>
      </c>
      <c r="K24" s="58">
        <v>0</v>
      </c>
      <c r="L24" s="58"/>
      <c r="M24" s="58">
        <v>0</v>
      </c>
      <c r="N24" s="58">
        <v>0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62"/>
      <c r="AA24" s="55"/>
    </row>
    <row r="25" spans="1:27" s="56" customFormat="1" ht="23.25" hidden="1" customHeight="1" x14ac:dyDescent="0.25">
      <c r="A25" s="97">
        <v>24</v>
      </c>
      <c r="B25" s="98" t="s">
        <v>1513</v>
      </c>
      <c r="C25" s="260" t="s">
        <v>957</v>
      </c>
      <c r="D25" s="98"/>
      <c r="E25" s="58" t="s">
        <v>957</v>
      </c>
      <c r="F25" s="98">
        <v>1</v>
      </c>
      <c r="G25" s="58"/>
      <c r="H25" s="98" t="s">
        <v>1514</v>
      </c>
      <c r="I25" s="98" t="s">
        <v>1515</v>
      </c>
      <c r="J25" s="58">
        <v>0</v>
      </c>
      <c r="K25" s="58">
        <v>0</v>
      </c>
      <c r="L25" s="58"/>
      <c r="M25" s="58">
        <v>0</v>
      </c>
      <c r="N25" s="58">
        <v>0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62"/>
      <c r="AA25" s="55"/>
    </row>
    <row r="26" spans="1:27" s="56" customFormat="1" ht="23.25" hidden="1" customHeight="1" x14ac:dyDescent="0.25">
      <c r="A26" s="97">
        <v>25</v>
      </c>
      <c r="B26" s="98" t="s">
        <v>1546</v>
      </c>
      <c r="C26" s="260" t="s">
        <v>957</v>
      </c>
      <c r="D26" s="98"/>
      <c r="E26" s="58" t="s">
        <v>957</v>
      </c>
      <c r="F26" s="98">
        <v>1</v>
      </c>
      <c r="G26" s="58"/>
      <c r="H26" s="98" t="s">
        <v>1547</v>
      </c>
      <c r="I26" s="98" t="s">
        <v>1548</v>
      </c>
      <c r="J26" s="58">
        <v>0</v>
      </c>
      <c r="K26" s="58">
        <v>0</v>
      </c>
      <c r="L26" s="58"/>
      <c r="M26" s="58">
        <v>0</v>
      </c>
      <c r="N26" s="58">
        <v>0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62"/>
      <c r="AA26" s="55"/>
    </row>
    <row r="27" spans="1:27" s="56" customFormat="1" ht="23.25" hidden="1" customHeight="1" x14ac:dyDescent="0.25">
      <c r="A27" s="97">
        <v>26</v>
      </c>
      <c r="B27" s="98" t="s">
        <v>1578</v>
      </c>
      <c r="C27" s="260" t="s">
        <v>957</v>
      </c>
      <c r="D27" s="98"/>
      <c r="E27" s="58" t="s">
        <v>957</v>
      </c>
      <c r="F27" s="98">
        <v>1</v>
      </c>
      <c r="G27" s="58"/>
      <c r="H27" s="98" t="s">
        <v>1579</v>
      </c>
      <c r="I27" s="98" t="s">
        <v>1580</v>
      </c>
      <c r="J27" s="58">
        <v>0</v>
      </c>
      <c r="K27" s="58">
        <v>0</v>
      </c>
      <c r="L27" s="58"/>
      <c r="M27" s="58">
        <v>0</v>
      </c>
      <c r="N27" s="58">
        <v>0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62"/>
      <c r="AA27" s="55"/>
    </row>
    <row r="28" spans="1:27" s="61" customFormat="1" ht="23.25" hidden="1" customHeight="1" x14ac:dyDescent="0.25">
      <c r="A28" s="246">
        <v>27</v>
      </c>
      <c r="B28" s="247" t="s">
        <v>789</v>
      </c>
      <c r="C28" s="260" t="s">
        <v>966</v>
      </c>
      <c r="D28" s="247"/>
      <c r="E28" s="107" t="s">
        <v>966</v>
      </c>
      <c r="F28" s="247">
        <v>1</v>
      </c>
      <c r="G28" s="107"/>
      <c r="H28" s="247" t="s">
        <v>1610</v>
      </c>
      <c r="I28" s="247" t="s">
        <v>1611</v>
      </c>
      <c r="J28" s="107">
        <v>0</v>
      </c>
      <c r="K28" s="107">
        <v>0</v>
      </c>
      <c r="L28" s="107"/>
      <c r="M28" s="107">
        <v>0</v>
      </c>
      <c r="N28" s="107">
        <v>-776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8"/>
    </row>
    <row r="29" spans="1:27" s="56" customFormat="1" ht="23.25" hidden="1" customHeight="1" x14ac:dyDescent="0.25">
      <c r="A29" s="97">
        <v>28</v>
      </c>
      <c r="B29" s="98" t="s">
        <v>1643</v>
      </c>
      <c r="C29" s="260" t="s">
        <v>957</v>
      </c>
      <c r="D29" s="98"/>
      <c r="E29" s="58" t="s">
        <v>957</v>
      </c>
      <c r="F29" s="98">
        <v>1</v>
      </c>
      <c r="G29" s="58"/>
      <c r="H29" s="98" t="s">
        <v>1329</v>
      </c>
      <c r="I29" s="98" t="s">
        <v>1644</v>
      </c>
      <c r="J29" s="58">
        <v>0</v>
      </c>
      <c r="K29" s="58">
        <v>0</v>
      </c>
      <c r="L29" s="58"/>
      <c r="M29" s="58">
        <v>0</v>
      </c>
      <c r="N29" s="58"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62"/>
      <c r="AA29" s="55"/>
    </row>
    <row r="30" spans="1:27" s="56" customFormat="1" ht="23.25" hidden="1" customHeight="1" x14ac:dyDescent="0.25">
      <c r="A30" s="97">
        <v>29</v>
      </c>
      <c r="B30" s="98" t="s">
        <v>1676</v>
      </c>
      <c r="C30" s="260" t="s">
        <v>966</v>
      </c>
      <c r="D30" s="98"/>
      <c r="E30" s="58" t="s">
        <v>966</v>
      </c>
      <c r="F30" s="98">
        <v>1</v>
      </c>
      <c r="G30" s="58"/>
      <c r="H30" s="98" t="s">
        <v>1677</v>
      </c>
      <c r="I30" s="98" t="s">
        <v>1678</v>
      </c>
      <c r="J30" s="58">
        <v>0</v>
      </c>
      <c r="K30" s="58">
        <v>0</v>
      </c>
      <c r="L30" s="58"/>
      <c r="M30" s="58">
        <v>0</v>
      </c>
      <c r="N30" s="58">
        <v>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62"/>
      <c r="AA30" s="55"/>
    </row>
    <row r="31" spans="1:27" s="56" customFormat="1" ht="23.25" hidden="1" customHeight="1" x14ac:dyDescent="0.25">
      <c r="A31" s="97">
        <v>30</v>
      </c>
      <c r="B31" s="98" t="s">
        <v>1711</v>
      </c>
      <c r="C31" s="260" t="s">
        <v>957</v>
      </c>
      <c r="D31" s="98"/>
      <c r="E31" s="58" t="s">
        <v>957</v>
      </c>
      <c r="F31" s="98">
        <v>1</v>
      </c>
      <c r="G31" s="58"/>
      <c r="H31" s="98" t="s">
        <v>1712</v>
      </c>
      <c r="I31" s="98" t="s">
        <v>1713</v>
      </c>
      <c r="J31" s="58">
        <v>0</v>
      </c>
      <c r="K31" s="58">
        <v>0</v>
      </c>
      <c r="L31" s="58"/>
      <c r="M31" s="58">
        <v>0</v>
      </c>
      <c r="N31" s="58">
        <v>0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62"/>
      <c r="AA31" s="55"/>
    </row>
    <row r="32" spans="1:27" s="56" customFormat="1" ht="23.25" hidden="1" customHeight="1" x14ac:dyDescent="0.25">
      <c r="A32" s="97">
        <v>31</v>
      </c>
      <c r="B32" s="98" t="s">
        <v>1742</v>
      </c>
      <c r="C32" s="260" t="s">
        <v>957</v>
      </c>
      <c r="D32" s="98"/>
      <c r="E32" s="58" t="s">
        <v>957</v>
      </c>
      <c r="F32" s="98">
        <v>1</v>
      </c>
      <c r="G32" s="58"/>
      <c r="H32" s="98" t="s">
        <v>1743</v>
      </c>
      <c r="I32" s="98" t="s">
        <v>1744</v>
      </c>
      <c r="J32" s="58">
        <v>0</v>
      </c>
      <c r="K32" s="58">
        <v>0</v>
      </c>
      <c r="L32" s="58"/>
      <c r="M32" s="58">
        <v>0</v>
      </c>
      <c r="N32" s="58">
        <v>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62"/>
      <c r="AA32" s="55"/>
    </row>
    <row r="33" spans="1:27" s="56" customFormat="1" ht="23.25" hidden="1" customHeight="1" x14ac:dyDescent="0.25">
      <c r="A33" s="97">
        <v>32</v>
      </c>
      <c r="B33" s="98" t="s">
        <v>1777</v>
      </c>
      <c r="C33" s="260" t="s">
        <v>957</v>
      </c>
      <c r="D33" s="98"/>
      <c r="E33" s="58" t="s">
        <v>957</v>
      </c>
      <c r="F33" s="98">
        <v>1</v>
      </c>
      <c r="G33" s="58"/>
      <c r="H33" s="98" t="s">
        <v>1778</v>
      </c>
      <c r="I33" s="98" t="s">
        <v>1779</v>
      </c>
      <c r="J33" s="58">
        <v>0</v>
      </c>
      <c r="K33" s="58">
        <v>0</v>
      </c>
      <c r="L33" s="58"/>
      <c r="M33" s="58">
        <v>0</v>
      </c>
      <c r="N33" s="58">
        <v>0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62"/>
      <c r="AA33" s="55"/>
    </row>
    <row r="34" spans="1:27" s="56" customFormat="1" ht="23.25" hidden="1" customHeight="1" x14ac:dyDescent="0.25">
      <c r="A34" s="97">
        <v>33</v>
      </c>
      <c r="B34" s="98" t="s">
        <v>1812</v>
      </c>
      <c r="C34" s="260" t="s">
        <v>957</v>
      </c>
      <c r="D34" s="98"/>
      <c r="E34" s="58" t="s">
        <v>957</v>
      </c>
      <c r="F34" s="98">
        <v>1</v>
      </c>
      <c r="G34" s="58"/>
      <c r="H34" s="98" t="s">
        <v>1813</v>
      </c>
      <c r="I34" s="98" t="s">
        <v>1814</v>
      </c>
      <c r="J34" s="58">
        <v>0</v>
      </c>
      <c r="K34" s="58">
        <v>0</v>
      </c>
      <c r="L34" s="58"/>
      <c r="M34" s="58">
        <v>0</v>
      </c>
      <c r="N34" s="58">
        <v>0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62"/>
      <c r="AA34" s="55"/>
    </row>
    <row r="35" spans="1:27" s="61" customFormat="1" ht="23.25" hidden="1" customHeight="1" x14ac:dyDescent="0.25">
      <c r="A35" s="246">
        <v>34</v>
      </c>
      <c r="B35" s="247" t="s">
        <v>1844</v>
      </c>
      <c r="C35" s="260" t="s">
        <v>966</v>
      </c>
      <c r="D35" s="247"/>
      <c r="E35" s="107" t="s">
        <v>966</v>
      </c>
      <c r="F35" s="247">
        <v>1</v>
      </c>
      <c r="G35" s="107"/>
      <c r="H35" s="247" t="s">
        <v>1845</v>
      </c>
      <c r="I35" s="247" t="s">
        <v>1846</v>
      </c>
      <c r="J35" s="107">
        <v>0</v>
      </c>
      <c r="K35" s="107">
        <v>0</v>
      </c>
      <c r="L35" s="107"/>
      <c r="M35" s="107">
        <v>0</v>
      </c>
      <c r="N35" s="107">
        <v>0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8"/>
    </row>
    <row r="36" spans="1:27" s="56" customFormat="1" ht="23.25" hidden="1" customHeight="1" x14ac:dyDescent="0.25">
      <c r="A36" s="97">
        <v>35</v>
      </c>
      <c r="B36" s="98" t="s">
        <v>1876</v>
      </c>
      <c r="C36" s="260" t="s">
        <v>957</v>
      </c>
      <c r="D36" s="98"/>
      <c r="E36" s="58" t="s">
        <v>957</v>
      </c>
      <c r="F36" s="98">
        <v>1</v>
      </c>
      <c r="G36" s="58"/>
      <c r="H36" s="98" t="s">
        <v>1877</v>
      </c>
      <c r="I36" s="98" t="s">
        <v>1878</v>
      </c>
      <c r="J36" s="58">
        <v>0</v>
      </c>
      <c r="K36" s="58">
        <v>0</v>
      </c>
      <c r="L36" s="58"/>
      <c r="M36" s="58">
        <v>0</v>
      </c>
      <c r="N36" s="58">
        <v>0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62"/>
      <c r="AA36" s="55"/>
    </row>
    <row r="37" spans="1:27" s="61" customFormat="1" ht="23.25" hidden="1" customHeight="1" x14ac:dyDescent="0.25">
      <c r="A37" s="246">
        <v>36</v>
      </c>
      <c r="B37" s="247" t="s">
        <v>1909</v>
      </c>
      <c r="C37" s="260" t="s">
        <v>966</v>
      </c>
      <c r="D37" s="247"/>
      <c r="E37" s="107" t="s">
        <v>966</v>
      </c>
      <c r="F37" s="247">
        <v>1</v>
      </c>
      <c r="G37" s="107"/>
      <c r="H37" s="247" t="s">
        <v>1910</v>
      </c>
      <c r="I37" s="247" t="s">
        <v>1911</v>
      </c>
      <c r="J37" s="107">
        <v>0</v>
      </c>
      <c r="K37" s="107">
        <v>0</v>
      </c>
      <c r="L37" s="107"/>
      <c r="M37" s="107">
        <v>0</v>
      </c>
      <c r="N37" s="107">
        <v>0</v>
      </c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</row>
    <row r="38" spans="1:27" s="56" customFormat="1" ht="23.25" hidden="1" customHeight="1" x14ac:dyDescent="0.25">
      <c r="A38" s="97">
        <v>37</v>
      </c>
      <c r="B38" s="98" t="s">
        <v>1937</v>
      </c>
      <c r="C38" s="260" t="s">
        <v>957</v>
      </c>
      <c r="D38" s="98"/>
      <c r="E38" s="58" t="s">
        <v>957</v>
      </c>
      <c r="F38" s="98">
        <v>1</v>
      </c>
      <c r="G38" s="58"/>
      <c r="H38" s="98" t="s">
        <v>1938</v>
      </c>
      <c r="I38" s="98" t="s">
        <v>1939</v>
      </c>
      <c r="J38" s="58">
        <v>0</v>
      </c>
      <c r="K38" s="58">
        <v>0</v>
      </c>
      <c r="L38" s="58"/>
      <c r="M38" s="58">
        <v>0</v>
      </c>
      <c r="N38" s="58">
        <v>0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62"/>
      <c r="AA38" s="55"/>
    </row>
    <row r="39" spans="1:27" s="61" customFormat="1" ht="23.25" hidden="1" customHeight="1" x14ac:dyDescent="0.25">
      <c r="A39" s="246">
        <v>38</v>
      </c>
      <c r="B39" s="247" t="s">
        <v>1963</v>
      </c>
      <c r="C39" s="260" t="s">
        <v>966</v>
      </c>
      <c r="D39" s="247"/>
      <c r="E39" s="107" t="s">
        <v>966</v>
      </c>
      <c r="F39" s="247">
        <v>1</v>
      </c>
      <c r="G39" s="107"/>
      <c r="H39" s="247" t="s">
        <v>1964</v>
      </c>
      <c r="I39" s="247" t="s">
        <v>1965</v>
      </c>
      <c r="J39" s="107">
        <v>0</v>
      </c>
      <c r="K39" s="107">
        <v>0</v>
      </c>
      <c r="L39" s="107"/>
      <c r="M39" s="107">
        <v>0</v>
      </c>
      <c r="N39" s="107">
        <v>0</v>
      </c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</row>
    <row r="40" spans="1:27" s="56" customFormat="1" ht="23.25" hidden="1" customHeight="1" x14ac:dyDescent="0.25">
      <c r="A40" s="97">
        <v>39</v>
      </c>
      <c r="B40" s="98" t="s">
        <v>1992</v>
      </c>
      <c r="C40" s="260" t="s">
        <v>957</v>
      </c>
      <c r="D40" s="98"/>
      <c r="E40" s="58" t="s">
        <v>957</v>
      </c>
      <c r="F40" s="98">
        <v>6</v>
      </c>
      <c r="G40" s="58"/>
      <c r="H40" s="98" t="s">
        <v>1993</v>
      </c>
      <c r="I40" s="98" t="s">
        <v>1994</v>
      </c>
      <c r="J40" s="58">
        <v>0</v>
      </c>
      <c r="K40" s="58">
        <v>0</v>
      </c>
      <c r="L40" s="58"/>
      <c r="M40" s="58">
        <v>0</v>
      </c>
      <c r="N40" s="58">
        <v>0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62"/>
      <c r="AA40" s="55"/>
    </row>
    <row r="41" spans="1:27" s="56" customFormat="1" ht="23.25" hidden="1" customHeight="1" x14ac:dyDescent="0.25">
      <c r="A41" s="97">
        <v>40</v>
      </c>
      <c r="B41" s="98" t="s">
        <v>2021</v>
      </c>
      <c r="C41" s="260" t="s">
        <v>957</v>
      </c>
      <c r="D41" s="98"/>
      <c r="E41" s="58" t="s">
        <v>957</v>
      </c>
      <c r="F41" s="98">
        <v>1</v>
      </c>
      <c r="G41" s="58"/>
      <c r="H41" s="98" t="s">
        <v>2022</v>
      </c>
      <c r="I41" s="98" t="s">
        <v>2023</v>
      </c>
      <c r="J41" s="58">
        <v>0</v>
      </c>
      <c r="K41" s="58">
        <v>0</v>
      </c>
      <c r="L41" s="58"/>
      <c r="M41" s="58">
        <v>0</v>
      </c>
      <c r="N41" s="58"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62"/>
      <c r="AA41" s="55"/>
    </row>
    <row r="42" spans="1:27" s="56" customFormat="1" ht="23.25" hidden="1" customHeight="1" x14ac:dyDescent="0.25">
      <c r="A42" s="97">
        <v>41</v>
      </c>
      <c r="B42" s="98" t="s">
        <v>2054</v>
      </c>
      <c r="C42" s="260" t="s">
        <v>957</v>
      </c>
      <c r="D42" s="98"/>
      <c r="E42" s="58" t="s">
        <v>957</v>
      </c>
      <c r="F42" s="98">
        <v>1</v>
      </c>
      <c r="G42" s="58"/>
      <c r="H42" s="98" t="s">
        <v>2055</v>
      </c>
      <c r="I42" s="98" t="s">
        <v>2056</v>
      </c>
      <c r="J42" s="58">
        <v>0</v>
      </c>
      <c r="K42" s="58">
        <v>0</v>
      </c>
      <c r="L42" s="58"/>
      <c r="M42" s="58">
        <v>0</v>
      </c>
      <c r="N42" s="58">
        <v>0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62"/>
      <c r="AA42" s="55"/>
    </row>
    <row r="43" spans="1:27" s="56" customFormat="1" ht="23.25" hidden="1" customHeight="1" x14ac:dyDescent="0.25">
      <c r="A43" s="97">
        <v>42</v>
      </c>
      <c r="B43" s="98" t="s">
        <v>2088</v>
      </c>
      <c r="C43" s="260" t="s">
        <v>957</v>
      </c>
      <c r="D43" s="98"/>
      <c r="E43" s="58" t="s">
        <v>957</v>
      </c>
      <c r="F43" s="98">
        <v>1</v>
      </c>
      <c r="G43" s="58"/>
      <c r="H43" s="98" t="s">
        <v>2089</v>
      </c>
      <c r="I43" s="98" t="s">
        <v>2090</v>
      </c>
      <c r="J43" s="58">
        <v>0</v>
      </c>
      <c r="K43" s="58">
        <v>0</v>
      </c>
      <c r="L43" s="58"/>
      <c r="M43" s="58">
        <v>0</v>
      </c>
      <c r="N43" s="58">
        <v>0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62"/>
      <c r="AA43" s="55"/>
    </row>
    <row r="44" spans="1:27" s="56" customFormat="1" ht="23.25" hidden="1" customHeight="1" x14ac:dyDescent="0.25">
      <c r="A44" s="97">
        <v>43</v>
      </c>
      <c r="B44" s="98" t="s">
        <v>2120</v>
      </c>
      <c r="C44" s="260" t="s">
        <v>957</v>
      </c>
      <c r="D44" s="98"/>
      <c r="E44" s="58" t="s">
        <v>957</v>
      </c>
      <c r="F44" s="98">
        <v>1</v>
      </c>
      <c r="G44" s="58"/>
      <c r="H44" s="98" t="s">
        <v>2121</v>
      </c>
      <c r="I44" s="98" t="s">
        <v>2122</v>
      </c>
      <c r="J44" s="58">
        <v>0</v>
      </c>
      <c r="K44" s="58">
        <v>0</v>
      </c>
      <c r="L44" s="58"/>
      <c r="M44" s="58">
        <v>0</v>
      </c>
      <c r="N44" s="58">
        <v>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62"/>
      <c r="AA44" s="55"/>
    </row>
    <row r="45" spans="1:27" s="56" customFormat="1" ht="23.25" hidden="1" customHeight="1" x14ac:dyDescent="0.25">
      <c r="A45" s="97">
        <v>44</v>
      </c>
      <c r="B45" s="98" t="s">
        <v>2150</v>
      </c>
      <c r="C45" s="260" t="s">
        <v>957</v>
      </c>
      <c r="D45" s="98"/>
      <c r="E45" s="58" t="s">
        <v>957</v>
      </c>
      <c r="F45" s="98">
        <v>1</v>
      </c>
      <c r="G45" s="58"/>
      <c r="H45" s="98" t="s">
        <v>2151</v>
      </c>
      <c r="I45" s="98" t="s">
        <v>2152</v>
      </c>
      <c r="J45" s="58">
        <v>0</v>
      </c>
      <c r="K45" s="58">
        <v>0</v>
      </c>
      <c r="L45" s="58"/>
      <c r="M45" s="58">
        <v>0</v>
      </c>
      <c r="N45" s="58">
        <v>0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62"/>
      <c r="AA45" s="55"/>
    </row>
    <row r="46" spans="1:27" s="61" customFormat="1" ht="23.25" hidden="1" customHeight="1" x14ac:dyDescent="0.25">
      <c r="A46" s="246">
        <v>45</v>
      </c>
      <c r="B46" s="247" t="s">
        <v>2180</v>
      </c>
      <c r="C46" s="260" t="s">
        <v>966</v>
      </c>
      <c r="D46" s="247"/>
      <c r="E46" s="107" t="s">
        <v>966</v>
      </c>
      <c r="F46" s="247">
        <v>1</v>
      </c>
      <c r="G46" s="107"/>
      <c r="H46" s="247" t="s">
        <v>333</v>
      </c>
      <c r="I46" s="247" t="s">
        <v>2181</v>
      </c>
      <c r="J46" s="107">
        <v>0</v>
      </c>
      <c r="K46" s="107">
        <v>0</v>
      </c>
      <c r="L46" s="107"/>
      <c r="M46" s="107">
        <v>0</v>
      </c>
      <c r="N46" s="107">
        <v>0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8"/>
    </row>
    <row r="47" spans="1:27" s="61" customFormat="1" ht="23.25" hidden="1" customHeight="1" x14ac:dyDescent="0.25">
      <c r="A47" s="246">
        <v>46</v>
      </c>
      <c r="B47" s="247" t="s">
        <v>2208</v>
      </c>
      <c r="C47" s="260" t="s">
        <v>966</v>
      </c>
      <c r="D47" s="247"/>
      <c r="E47" s="107" t="s">
        <v>966</v>
      </c>
      <c r="F47" s="247">
        <v>1</v>
      </c>
      <c r="G47" s="107"/>
      <c r="H47" s="247" t="s">
        <v>1137</v>
      </c>
      <c r="I47" s="247" t="s">
        <v>2209</v>
      </c>
      <c r="J47" s="107">
        <v>0</v>
      </c>
      <c r="K47" s="107">
        <v>0</v>
      </c>
      <c r="L47" s="107"/>
      <c r="M47" s="107">
        <v>0</v>
      </c>
      <c r="N47" s="107">
        <v>0</v>
      </c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8"/>
    </row>
    <row r="48" spans="1:27" s="56" customFormat="1" ht="23.25" hidden="1" customHeight="1" x14ac:dyDescent="0.25">
      <c r="A48" s="97">
        <v>47</v>
      </c>
      <c r="B48" s="98" t="s">
        <v>2228</v>
      </c>
      <c r="C48" s="260" t="s">
        <v>957</v>
      </c>
      <c r="D48" s="98"/>
      <c r="E48" s="58" t="s">
        <v>957</v>
      </c>
      <c r="F48" s="98">
        <v>1</v>
      </c>
      <c r="G48" s="58"/>
      <c r="H48" s="98" t="s">
        <v>2229</v>
      </c>
      <c r="I48" s="98" t="s">
        <v>2230</v>
      </c>
      <c r="J48" s="58">
        <v>0</v>
      </c>
      <c r="K48" s="58">
        <v>0</v>
      </c>
      <c r="L48" s="58"/>
      <c r="M48" s="58">
        <v>0</v>
      </c>
      <c r="N48" s="58">
        <v>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62"/>
      <c r="AA48" s="55"/>
    </row>
    <row r="49" spans="1:27" s="56" customFormat="1" ht="23.25" hidden="1" customHeight="1" x14ac:dyDescent="0.25">
      <c r="A49" s="97">
        <v>48</v>
      </c>
      <c r="B49" s="98" t="s">
        <v>2247</v>
      </c>
      <c r="C49" s="260" t="s">
        <v>957</v>
      </c>
      <c r="D49" s="98"/>
      <c r="E49" s="58" t="s">
        <v>957</v>
      </c>
      <c r="F49" s="98">
        <v>1</v>
      </c>
      <c r="G49" s="58"/>
      <c r="H49" s="98" t="s">
        <v>2248</v>
      </c>
      <c r="I49" s="98" t="s">
        <v>2249</v>
      </c>
      <c r="J49" s="58">
        <v>0</v>
      </c>
      <c r="K49" s="58">
        <v>0</v>
      </c>
      <c r="L49" s="58"/>
      <c r="M49" s="58">
        <v>0</v>
      </c>
      <c r="N49" s="58">
        <v>0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62"/>
      <c r="AA49" s="55"/>
    </row>
    <row r="50" spans="1:27" s="56" customFormat="1" ht="23.25" hidden="1" customHeight="1" x14ac:dyDescent="0.25">
      <c r="A50" s="97">
        <v>49</v>
      </c>
      <c r="B50" s="98" t="s">
        <v>2269</v>
      </c>
      <c r="C50" s="260" t="s">
        <v>957</v>
      </c>
      <c r="D50" s="98"/>
      <c r="E50" s="58" t="s">
        <v>957</v>
      </c>
      <c r="F50" s="98">
        <v>2</v>
      </c>
      <c r="G50" s="58"/>
      <c r="H50" s="98" t="s">
        <v>1180</v>
      </c>
      <c r="I50" s="98" t="s">
        <v>2270</v>
      </c>
      <c r="J50" s="58">
        <v>0</v>
      </c>
      <c r="K50" s="58">
        <v>0</v>
      </c>
      <c r="L50" s="58"/>
      <c r="M50" s="58">
        <v>0</v>
      </c>
      <c r="N50" s="58">
        <v>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62"/>
      <c r="AA50" s="55"/>
    </row>
    <row r="51" spans="1:27" s="56" customFormat="1" ht="23.25" hidden="1" customHeight="1" x14ac:dyDescent="0.25">
      <c r="A51" s="97">
        <v>50</v>
      </c>
      <c r="B51" s="98" t="s">
        <v>2294</v>
      </c>
      <c r="C51" s="260" t="s">
        <v>957</v>
      </c>
      <c r="D51" s="98"/>
      <c r="E51" s="58" t="s">
        <v>957</v>
      </c>
      <c r="F51" s="98">
        <v>1</v>
      </c>
      <c r="G51" s="58"/>
      <c r="H51" s="98" t="s">
        <v>2295</v>
      </c>
      <c r="I51" s="98" t="s">
        <v>2296</v>
      </c>
      <c r="J51" s="58">
        <v>0</v>
      </c>
      <c r="K51" s="58">
        <v>0</v>
      </c>
      <c r="L51" s="58"/>
      <c r="M51" s="58">
        <v>0</v>
      </c>
      <c r="N51" s="58">
        <v>0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62"/>
      <c r="AA51" s="55"/>
    </row>
    <row r="52" spans="1:27" s="61" customFormat="1" ht="23.25" hidden="1" customHeight="1" x14ac:dyDescent="0.25">
      <c r="A52" s="246">
        <v>51</v>
      </c>
      <c r="B52" s="247" t="s">
        <v>861</v>
      </c>
      <c r="C52" s="260" t="s">
        <v>966</v>
      </c>
      <c r="D52" s="247"/>
      <c r="E52" s="107" t="s">
        <v>966</v>
      </c>
      <c r="F52" s="247">
        <v>1</v>
      </c>
      <c r="G52" s="107"/>
      <c r="H52" s="247" t="s">
        <v>293</v>
      </c>
      <c r="I52" s="247" t="s">
        <v>2319</v>
      </c>
      <c r="J52" s="107">
        <v>0</v>
      </c>
      <c r="K52" s="107">
        <v>0</v>
      </c>
      <c r="L52" s="107"/>
      <c r="M52" s="107">
        <v>0</v>
      </c>
      <c r="N52" s="107">
        <v>-2459</v>
      </c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8"/>
    </row>
    <row r="53" spans="1:27" s="56" customFormat="1" ht="23.25" hidden="1" customHeight="1" x14ac:dyDescent="0.25">
      <c r="A53" s="97">
        <v>52</v>
      </c>
      <c r="B53" s="98" t="s">
        <v>2336</v>
      </c>
      <c r="C53" s="260" t="s">
        <v>957</v>
      </c>
      <c r="D53" s="98"/>
      <c r="E53" s="58" t="s">
        <v>957</v>
      </c>
      <c r="F53" s="98">
        <v>1</v>
      </c>
      <c r="G53" s="58"/>
      <c r="H53" s="98" t="s">
        <v>2337</v>
      </c>
      <c r="I53" s="98" t="s">
        <v>2338</v>
      </c>
      <c r="J53" s="58">
        <v>0</v>
      </c>
      <c r="K53" s="58">
        <v>0</v>
      </c>
      <c r="L53" s="58"/>
      <c r="M53" s="58">
        <v>0</v>
      </c>
      <c r="N53" s="58"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62"/>
      <c r="AA53" s="55"/>
    </row>
    <row r="54" spans="1:27" s="56" customFormat="1" ht="23.25" hidden="1" customHeight="1" x14ac:dyDescent="0.25">
      <c r="A54" s="97">
        <v>53</v>
      </c>
      <c r="B54" s="98" t="s">
        <v>2350</v>
      </c>
      <c r="C54" s="260" t="s">
        <v>966</v>
      </c>
      <c r="D54" s="98"/>
      <c r="E54" s="58" t="s">
        <v>966</v>
      </c>
      <c r="F54" s="98">
        <v>1</v>
      </c>
      <c r="G54" s="58"/>
      <c r="H54" s="98" t="s">
        <v>1730</v>
      </c>
      <c r="I54" s="98" t="s">
        <v>2351</v>
      </c>
      <c r="J54" s="58">
        <v>0</v>
      </c>
      <c r="K54" s="58">
        <v>0</v>
      </c>
      <c r="L54" s="58"/>
      <c r="M54" s="58">
        <v>0</v>
      </c>
      <c r="N54" s="58">
        <v>0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62"/>
      <c r="AA54" s="55"/>
    </row>
    <row r="55" spans="1:27" s="56" customFormat="1" ht="23.25" hidden="1" customHeight="1" x14ac:dyDescent="0.25">
      <c r="A55" s="97">
        <v>54</v>
      </c>
      <c r="B55" s="98" t="s">
        <v>2368</v>
      </c>
      <c r="C55" s="260" t="s">
        <v>957</v>
      </c>
      <c r="D55" s="98"/>
      <c r="E55" s="58" t="s">
        <v>957</v>
      </c>
      <c r="F55" s="98">
        <v>2</v>
      </c>
      <c r="G55" s="58"/>
      <c r="H55" s="98" t="s">
        <v>1196</v>
      </c>
      <c r="I55" s="98" t="s">
        <v>2369</v>
      </c>
      <c r="J55" s="58">
        <v>0</v>
      </c>
      <c r="K55" s="58">
        <v>0</v>
      </c>
      <c r="L55" s="58"/>
      <c r="M55" s="58">
        <v>0</v>
      </c>
      <c r="N55" s="58">
        <v>0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62"/>
      <c r="AA55" s="55"/>
    </row>
    <row r="56" spans="1:27" s="56" customFormat="1" ht="23.25" hidden="1" customHeight="1" x14ac:dyDescent="0.25">
      <c r="A56" s="97">
        <v>55</v>
      </c>
      <c r="B56" s="98" t="s">
        <v>2597</v>
      </c>
      <c r="C56" s="260" t="e">
        <v>#N/A</v>
      </c>
      <c r="D56" s="98"/>
      <c r="E56" s="58"/>
      <c r="F56" s="98"/>
      <c r="G56" s="58"/>
      <c r="H56" s="98"/>
      <c r="I56" s="98"/>
      <c r="J56" s="58">
        <v>0</v>
      </c>
      <c r="K56" s="58">
        <v>0</v>
      </c>
      <c r="L56" s="58"/>
      <c r="M56" s="58">
        <v>0</v>
      </c>
      <c r="N56" s="58">
        <v>0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62"/>
      <c r="AA56" s="55"/>
    </row>
    <row r="57" spans="1:27" s="61" customFormat="1" ht="23.25" hidden="1" customHeight="1" x14ac:dyDescent="0.25">
      <c r="A57" s="246">
        <v>56</v>
      </c>
      <c r="B57" s="247" t="s">
        <v>2398</v>
      </c>
      <c r="C57" s="260" t="s">
        <v>966</v>
      </c>
      <c r="D57" s="247"/>
      <c r="E57" s="107" t="s">
        <v>966</v>
      </c>
      <c r="F57" s="247">
        <v>1</v>
      </c>
      <c r="G57" s="107"/>
      <c r="H57" s="247" t="s">
        <v>1730</v>
      </c>
      <c r="I57" s="247" t="s">
        <v>2399</v>
      </c>
      <c r="J57" s="107">
        <v>0</v>
      </c>
      <c r="K57" s="107">
        <v>0</v>
      </c>
      <c r="L57" s="107"/>
      <c r="M57" s="107">
        <v>0</v>
      </c>
      <c r="N57" s="107">
        <v>0</v>
      </c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8"/>
    </row>
    <row r="58" spans="1:27" s="61" customFormat="1" ht="23.25" hidden="1" customHeight="1" x14ac:dyDescent="0.25">
      <c r="A58" s="246">
        <v>57</v>
      </c>
      <c r="B58" s="247" t="s">
        <v>863</v>
      </c>
      <c r="C58" s="260" t="s">
        <v>966</v>
      </c>
      <c r="D58" s="247"/>
      <c r="E58" s="107" t="s">
        <v>966</v>
      </c>
      <c r="F58" s="247">
        <v>3</v>
      </c>
      <c r="G58" s="107"/>
      <c r="H58" s="247" t="s">
        <v>2411</v>
      </c>
      <c r="I58" s="247" t="s">
        <v>2412</v>
      </c>
      <c r="J58" s="107">
        <v>0</v>
      </c>
      <c r="K58" s="107">
        <v>0</v>
      </c>
      <c r="L58" s="107"/>
      <c r="M58" s="107">
        <v>0</v>
      </c>
      <c r="N58" s="107">
        <v>-5275</v>
      </c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8"/>
    </row>
    <row r="59" spans="1:27" s="61" customFormat="1" ht="23.25" hidden="1" customHeight="1" x14ac:dyDescent="0.25">
      <c r="A59" s="246">
        <v>58</v>
      </c>
      <c r="B59" s="247" t="s">
        <v>2436</v>
      </c>
      <c r="C59" s="260" t="s">
        <v>966</v>
      </c>
      <c r="D59" s="247"/>
      <c r="E59" s="107" t="s">
        <v>966</v>
      </c>
      <c r="F59" s="247">
        <v>1</v>
      </c>
      <c r="G59" s="107"/>
      <c r="H59" s="247" t="s">
        <v>995</v>
      </c>
      <c r="I59" s="247" t="s">
        <v>2437</v>
      </c>
      <c r="J59" s="107">
        <v>0</v>
      </c>
      <c r="K59" s="107">
        <v>0</v>
      </c>
      <c r="L59" s="107"/>
      <c r="M59" s="107">
        <v>0</v>
      </c>
      <c r="N59" s="107">
        <v>0</v>
      </c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8"/>
    </row>
    <row r="60" spans="1:27" s="56" customFormat="1" ht="23.25" hidden="1" customHeight="1" x14ac:dyDescent="0.25">
      <c r="A60" s="97">
        <v>59</v>
      </c>
      <c r="B60" s="98" t="s">
        <v>2453</v>
      </c>
      <c r="C60" s="260" t="s">
        <v>966</v>
      </c>
      <c r="D60" s="98"/>
      <c r="E60" s="58" t="s">
        <v>966</v>
      </c>
      <c r="F60" s="98">
        <v>1</v>
      </c>
      <c r="G60" s="58"/>
      <c r="H60" s="98" t="s">
        <v>1010</v>
      </c>
      <c r="I60" s="98" t="s">
        <v>2454</v>
      </c>
      <c r="J60" s="58">
        <v>0</v>
      </c>
      <c r="K60" s="58">
        <v>0</v>
      </c>
      <c r="L60" s="58"/>
      <c r="M60" s="58">
        <v>0</v>
      </c>
      <c r="N60" s="58">
        <v>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62"/>
      <c r="AA60" s="55"/>
    </row>
    <row r="61" spans="1:27" s="56" customFormat="1" ht="23.25" hidden="1" customHeight="1" x14ac:dyDescent="0.25">
      <c r="A61" s="97">
        <v>60</v>
      </c>
      <c r="B61" s="98" t="s">
        <v>2456</v>
      </c>
      <c r="C61" s="260" t="s">
        <v>957</v>
      </c>
      <c r="D61" s="98"/>
      <c r="E61" s="58" t="s">
        <v>957</v>
      </c>
      <c r="F61" s="98">
        <v>1</v>
      </c>
      <c r="G61" s="58"/>
      <c r="H61" s="98" t="s">
        <v>1225</v>
      </c>
      <c r="I61" s="98" t="s">
        <v>2457</v>
      </c>
      <c r="J61" s="58">
        <v>0</v>
      </c>
      <c r="K61" s="58">
        <v>0</v>
      </c>
      <c r="L61" s="58"/>
      <c r="M61" s="58">
        <v>0</v>
      </c>
      <c r="N61" s="58">
        <v>0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62"/>
      <c r="AA61" s="55"/>
    </row>
    <row r="62" spans="1:27" s="56" customFormat="1" ht="23.25" hidden="1" customHeight="1" x14ac:dyDescent="0.25">
      <c r="A62" s="97">
        <v>61</v>
      </c>
      <c r="B62" s="98" t="s">
        <v>2459</v>
      </c>
      <c r="C62" s="260" t="s">
        <v>957</v>
      </c>
      <c r="D62" s="98"/>
      <c r="E62" s="58" t="s">
        <v>957</v>
      </c>
      <c r="F62" s="98">
        <v>1</v>
      </c>
      <c r="G62" s="58"/>
      <c r="H62" s="98" t="s">
        <v>2460</v>
      </c>
      <c r="I62" s="98" t="s">
        <v>2461</v>
      </c>
      <c r="J62" s="58">
        <v>0</v>
      </c>
      <c r="K62" s="58">
        <v>0</v>
      </c>
      <c r="L62" s="58"/>
      <c r="M62" s="58">
        <v>0</v>
      </c>
      <c r="N62" s="58">
        <v>0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62"/>
      <c r="AA62" s="55"/>
    </row>
    <row r="63" spans="1:27" s="61" customFormat="1" ht="23.25" hidden="1" customHeight="1" x14ac:dyDescent="0.25">
      <c r="A63" s="246">
        <v>62</v>
      </c>
      <c r="B63" s="247" t="s">
        <v>2463</v>
      </c>
      <c r="C63" s="260" t="s">
        <v>966</v>
      </c>
      <c r="D63" s="247"/>
      <c r="E63" s="107" t="s">
        <v>966</v>
      </c>
      <c r="F63" s="247">
        <v>3</v>
      </c>
      <c r="G63" s="107"/>
      <c r="H63" s="247" t="s">
        <v>1196</v>
      </c>
      <c r="I63" s="247" t="s">
        <v>2464</v>
      </c>
      <c r="J63" s="107">
        <v>0</v>
      </c>
      <c r="K63" s="107">
        <v>0</v>
      </c>
      <c r="L63" s="107"/>
      <c r="M63" s="107">
        <v>0</v>
      </c>
      <c r="N63" s="107">
        <v>0</v>
      </c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8"/>
    </row>
    <row r="64" spans="1:27" s="56" customFormat="1" ht="23.25" hidden="1" customHeight="1" x14ac:dyDescent="0.25">
      <c r="A64" s="97">
        <v>63</v>
      </c>
      <c r="B64" s="98" t="s">
        <v>2466</v>
      </c>
      <c r="C64" s="260" t="s">
        <v>957</v>
      </c>
      <c r="D64" s="98"/>
      <c r="E64" s="58" t="s">
        <v>957</v>
      </c>
      <c r="F64" s="98">
        <v>1</v>
      </c>
      <c r="G64" s="58"/>
      <c r="H64" s="98" t="s">
        <v>2467</v>
      </c>
      <c r="I64" s="98" t="s">
        <v>2468</v>
      </c>
      <c r="J64" s="58">
        <v>0</v>
      </c>
      <c r="K64" s="58">
        <v>0</v>
      </c>
      <c r="L64" s="58"/>
      <c r="M64" s="58">
        <v>0</v>
      </c>
      <c r="N64" s="58">
        <v>0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62"/>
      <c r="AA64" s="55"/>
    </row>
    <row r="65" spans="1:27" s="56" customFormat="1" ht="23.25" hidden="1" customHeight="1" x14ac:dyDescent="0.25">
      <c r="A65" s="97">
        <v>64</v>
      </c>
      <c r="B65" s="98" t="s">
        <v>2470</v>
      </c>
      <c r="C65" s="260" t="s">
        <v>957</v>
      </c>
      <c r="D65" s="98"/>
      <c r="E65" s="58" t="s">
        <v>957</v>
      </c>
      <c r="F65" s="98">
        <v>1</v>
      </c>
      <c r="G65" s="58"/>
      <c r="H65" s="98" t="s">
        <v>2471</v>
      </c>
      <c r="I65" s="98" t="s">
        <v>2472</v>
      </c>
      <c r="J65" s="58">
        <v>0</v>
      </c>
      <c r="K65" s="58">
        <v>0</v>
      </c>
      <c r="L65" s="58"/>
      <c r="M65" s="58">
        <v>0</v>
      </c>
      <c r="N65" s="58">
        <v>0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62"/>
      <c r="AA65" s="55"/>
    </row>
    <row r="66" spans="1:27" s="56" customFormat="1" ht="23.25" hidden="1" customHeight="1" x14ac:dyDescent="0.25">
      <c r="A66" s="97">
        <v>65</v>
      </c>
      <c r="B66" s="98" t="s">
        <v>2474</v>
      </c>
      <c r="C66" s="260" t="s">
        <v>966</v>
      </c>
      <c r="D66" s="98"/>
      <c r="E66" s="58" t="s">
        <v>966</v>
      </c>
      <c r="F66" s="98">
        <v>1</v>
      </c>
      <c r="G66" s="58"/>
      <c r="H66" s="98" t="s">
        <v>2475</v>
      </c>
      <c r="I66" s="98" t="s">
        <v>2476</v>
      </c>
      <c r="J66" s="58">
        <v>0</v>
      </c>
      <c r="K66" s="58">
        <v>0</v>
      </c>
      <c r="L66" s="58"/>
      <c r="M66" s="58">
        <v>0</v>
      </c>
      <c r="N66" s="58">
        <v>0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62"/>
      <c r="AA66" s="55"/>
    </row>
    <row r="67" spans="1:27" s="56" customFormat="1" ht="23.25" hidden="1" customHeight="1" x14ac:dyDescent="0.25">
      <c r="A67" s="97">
        <v>66</v>
      </c>
      <c r="B67" s="98" t="s">
        <v>2478</v>
      </c>
      <c r="C67" s="260" t="s">
        <v>966</v>
      </c>
      <c r="D67" s="98"/>
      <c r="E67" s="58" t="s">
        <v>966</v>
      </c>
      <c r="F67" s="98">
        <v>6</v>
      </c>
      <c r="G67" s="58"/>
      <c r="H67" s="98" t="s">
        <v>1307</v>
      </c>
      <c r="I67" s="98" t="s">
        <v>2479</v>
      </c>
      <c r="J67" s="58">
        <v>0</v>
      </c>
      <c r="K67" s="58">
        <v>0</v>
      </c>
      <c r="L67" s="58"/>
      <c r="M67" s="58">
        <v>0</v>
      </c>
      <c r="N67" s="58">
        <v>0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62"/>
      <c r="AA67" s="55"/>
    </row>
    <row r="68" spans="1:27" s="61" customFormat="1" ht="23.25" hidden="1" customHeight="1" x14ac:dyDescent="0.25">
      <c r="A68" s="246">
        <v>67</v>
      </c>
      <c r="B68" s="247" t="s">
        <v>2481</v>
      </c>
      <c r="C68" s="260" t="s">
        <v>966</v>
      </c>
      <c r="D68" s="247"/>
      <c r="E68" s="107" t="s">
        <v>966</v>
      </c>
      <c r="F68" s="247">
        <v>1.5</v>
      </c>
      <c r="G68" s="107"/>
      <c r="H68" s="247" t="s">
        <v>2482</v>
      </c>
      <c r="I68" s="247" t="s">
        <v>2483</v>
      </c>
      <c r="J68" s="107">
        <v>0</v>
      </c>
      <c r="K68" s="107">
        <v>0</v>
      </c>
      <c r="L68" s="107"/>
      <c r="M68" s="107">
        <v>0</v>
      </c>
      <c r="N68" s="107">
        <v>0</v>
      </c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8"/>
    </row>
    <row r="69" spans="1:27" s="56" customFormat="1" ht="23.25" hidden="1" customHeight="1" x14ac:dyDescent="0.25">
      <c r="A69" s="97">
        <v>68</v>
      </c>
      <c r="B69" s="98" t="s">
        <v>2485</v>
      </c>
      <c r="C69" s="260" t="s">
        <v>957</v>
      </c>
      <c r="D69" s="98"/>
      <c r="E69" s="58" t="s">
        <v>957</v>
      </c>
      <c r="F69" s="98">
        <v>1</v>
      </c>
      <c r="G69" s="58"/>
      <c r="H69" s="98" t="s">
        <v>1225</v>
      </c>
      <c r="I69" s="98" t="s">
        <v>2486</v>
      </c>
      <c r="J69" s="58">
        <v>0</v>
      </c>
      <c r="K69" s="58">
        <v>0</v>
      </c>
      <c r="L69" s="58"/>
      <c r="M69" s="58">
        <v>0</v>
      </c>
      <c r="N69" s="58">
        <v>0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62"/>
      <c r="AA69" s="55"/>
    </row>
    <row r="70" spans="1:27" s="61" customFormat="1" ht="23.25" hidden="1" customHeight="1" x14ac:dyDescent="0.25">
      <c r="A70" s="246">
        <v>69</v>
      </c>
      <c r="B70" s="247" t="s">
        <v>865</v>
      </c>
      <c r="C70" s="260" t="s">
        <v>966</v>
      </c>
      <c r="D70" s="247"/>
      <c r="E70" s="107" t="s">
        <v>966</v>
      </c>
      <c r="F70" s="247">
        <v>1</v>
      </c>
      <c r="G70" s="107"/>
      <c r="H70" s="247" t="s">
        <v>2488</v>
      </c>
      <c r="I70" s="247" t="s">
        <v>2489</v>
      </c>
      <c r="J70" s="107">
        <v>0</v>
      </c>
      <c r="K70" s="107">
        <v>0</v>
      </c>
      <c r="L70" s="107"/>
      <c r="M70" s="107">
        <v>0</v>
      </c>
      <c r="N70" s="107">
        <v>-1295</v>
      </c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8"/>
    </row>
    <row r="71" spans="1:27" s="56" customFormat="1" ht="23.25" hidden="1" customHeight="1" x14ac:dyDescent="0.25">
      <c r="A71" s="97">
        <v>70</v>
      </c>
      <c r="B71" s="98" t="s">
        <v>2491</v>
      </c>
      <c r="C71" s="260" t="s">
        <v>957</v>
      </c>
      <c r="D71" s="98"/>
      <c r="E71" s="58" t="s">
        <v>957</v>
      </c>
      <c r="F71" s="98">
        <v>1</v>
      </c>
      <c r="G71" s="58"/>
      <c r="H71" s="98" t="s">
        <v>2492</v>
      </c>
      <c r="I71" s="98" t="s">
        <v>2493</v>
      </c>
      <c r="J71" s="58">
        <v>0</v>
      </c>
      <c r="K71" s="58">
        <v>0</v>
      </c>
      <c r="L71" s="58"/>
      <c r="M71" s="58">
        <v>0</v>
      </c>
      <c r="N71" s="58">
        <v>0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62"/>
      <c r="AA71" s="55"/>
    </row>
    <row r="72" spans="1:27" s="56" customFormat="1" ht="23.25" hidden="1" customHeight="1" x14ac:dyDescent="0.25">
      <c r="A72" s="97">
        <v>71</v>
      </c>
      <c r="B72" s="98" t="s">
        <v>2495</v>
      </c>
      <c r="C72" s="260" t="s">
        <v>957</v>
      </c>
      <c r="D72" s="98"/>
      <c r="E72" s="58" t="s">
        <v>957</v>
      </c>
      <c r="F72" s="98">
        <v>1</v>
      </c>
      <c r="G72" s="58"/>
      <c r="H72" s="98" t="s">
        <v>2496</v>
      </c>
      <c r="I72" s="98" t="s">
        <v>2497</v>
      </c>
      <c r="J72" s="58">
        <v>0</v>
      </c>
      <c r="K72" s="58">
        <v>0</v>
      </c>
      <c r="L72" s="58"/>
      <c r="M72" s="58">
        <v>0</v>
      </c>
      <c r="N72" s="58">
        <v>0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62"/>
      <c r="AA72" s="55"/>
    </row>
    <row r="73" spans="1:27" s="61" customFormat="1" ht="23.25" hidden="1" customHeight="1" x14ac:dyDescent="0.25">
      <c r="A73" s="246">
        <v>72</v>
      </c>
      <c r="B73" s="247" t="s">
        <v>867</v>
      </c>
      <c r="C73" s="260" t="s">
        <v>966</v>
      </c>
      <c r="D73" s="247"/>
      <c r="E73" s="107" t="s">
        <v>966</v>
      </c>
      <c r="F73" s="247">
        <v>1</v>
      </c>
      <c r="G73" s="107"/>
      <c r="H73" s="247" t="s">
        <v>2499</v>
      </c>
      <c r="I73" s="247" t="s">
        <v>2500</v>
      </c>
      <c r="J73" s="107">
        <v>0</v>
      </c>
      <c r="K73" s="107">
        <v>0</v>
      </c>
      <c r="L73" s="107"/>
      <c r="M73" s="107">
        <v>0</v>
      </c>
      <c r="N73" s="107">
        <v>-1241</v>
      </c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8"/>
    </row>
    <row r="74" spans="1:27" s="61" customFormat="1" ht="23.25" hidden="1" customHeight="1" x14ac:dyDescent="0.25">
      <c r="A74" s="246">
        <v>73</v>
      </c>
      <c r="B74" s="247" t="s">
        <v>914</v>
      </c>
      <c r="C74" s="260" t="s">
        <v>957</v>
      </c>
      <c r="D74" s="247"/>
      <c r="E74" s="107" t="s">
        <v>957</v>
      </c>
      <c r="F74" s="247">
        <v>1</v>
      </c>
      <c r="G74" s="107"/>
      <c r="H74" s="247" t="s">
        <v>2503</v>
      </c>
      <c r="I74" s="247" t="s">
        <v>2504</v>
      </c>
      <c r="J74" s="107">
        <v>0</v>
      </c>
      <c r="K74" s="107">
        <v>0</v>
      </c>
      <c r="L74" s="107"/>
      <c r="M74" s="107">
        <v>0</v>
      </c>
      <c r="N74" s="107">
        <v>-1629</v>
      </c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8"/>
    </row>
    <row r="75" spans="1:27" s="61" customFormat="1" ht="23.25" hidden="1" customHeight="1" x14ac:dyDescent="0.25">
      <c r="A75" s="246">
        <v>74</v>
      </c>
      <c r="B75" s="247" t="s">
        <v>869</v>
      </c>
      <c r="C75" s="260" t="s">
        <v>966</v>
      </c>
      <c r="D75" s="247"/>
      <c r="E75" s="107" t="s">
        <v>966</v>
      </c>
      <c r="F75" s="247">
        <v>1</v>
      </c>
      <c r="G75" s="107"/>
      <c r="H75" s="247" t="s">
        <v>2506</v>
      </c>
      <c r="I75" s="247" t="s">
        <v>2507</v>
      </c>
      <c r="J75" s="107">
        <v>0</v>
      </c>
      <c r="K75" s="107">
        <v>0</v>
      </c>
      <c r="L75" s="107"/>
      <c r="M75" s="107">
        <v>0</v>
      </c>
      <c r="N75" s="107">
        <v>-1367</v>
      </c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8"/>
    </row>
    <row r="76" spans="1:27" s="56" customFormat="1" ht="23.25" hidden="1" customHeight="1" x14ac:dyDescent="0.25">
      <c r="A76" s="97">
        <v>75</v>
      </c>
      <c r="B76" s="98" t="s">
        <v>2509</v>
      </c>
      <c r="C76" s="260" t="s">
        <v>957</v>
      </c>
      <c r="D76" s="98"/>
      <c r="E76" s="58" t="s">
        <v>957</v>
      </c>
      <c r="F76" s="98">
        <v>1</v>
      </c>
      <c r="G76" s="58"/>
      <c r="H76" s="98" t="s">
        <v>2510</v>
      </c>
      <c r="I76" s="98" t="s">
        <v>2511</v>
      </c>
      <c r="J76" s="58">
        <v>0</v>
      </c>
      <c r="K76" s="58">
        <v>0</v>
      </c>
      <c r="L76" s="58"/>
      <c r="M76" s="58">
        <v>0</v>
      </c>
      <c r="N76" s="58">
        <v>0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62"/>
      <c r="AA76" s="55"/>
    </row>
    <row r="77" spans="1:27" s="56" customFormat="1" ht="23.25" hidden="1" customHeight="1" x14ac:dyDescent="0.25">
      <c r="A77" s="97">
        <v>76</v>
      </c>
      <c r="B77" s="98" t="s">
        <v>2513</v>
      </c>
      <c r="C77" s="260" t="s">
        <v>966</v>
      </c>
      <c r="D77" s="98"/>
      <c r="E77" s="58" t="s">
        <v>966</v>
      </c>
      <c r="F77" s="98">
        <v>1</v>
      </c>
      <c r="G77" s="58"/>
      <c r="H77" s="98" t="s">
        <v>2514</v>
      </c>
      <c r="I77" s="98" t="s">
        <v>2515</v>
      </c>
      <c r="J77" s="58">
        <v>0</v>
      </c>
      <c r="K77" s="58">
        <v>0</v>
      </c>
      <c r="L77" s="58"/>
      <c r="M77" s="58">
        <v>0</v>
      </c>
      <c r="N77" s="58">
        <v>0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62"/>
      <c r="AA77" s="55"/>
    </row>
    <row r="78" spans="1:27" s="56" customFormat="1" ht="23.25" hidden="1" customHeight="1" x14ac:dyDescent="0.25">
      <c r="A78" s="97">
        <v>77</v>
      </c>
      <c r="B78" s="98" t="s">
        <v>2517</v>
      </c>
      <c r="C78" s="260" t="s">
        <v>957</v>
      </c>
      <c r="D78" s="98"/>
      <c r="E78" s="58" t="s">
        <v>957</v>
      </c>
      <c r="F78" s="98">
        <v>1</v>
      </c>
      <c r="G78" s="58"/>
      <c r="H78" s="98" t="s">
        <v>1010</v>
      </c>
      <c r="I78" s="98" t="s">
        <v>2518</v>
      </c>
      <c r="J78" s="58">
        <v>0</v>
      </c>
      <c r="K78" s="58">
        <v>0</v>
      </c>
      <c r="L78" s="58"/>
      <c r="M78" s="58">
        <v>0</v>
      </c>
      <c r="N78" s="58">
        <v>0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62"/>
      <c r="AA78" s="55"/>
    </row>
    <row r="79" spans="1:27" s="56" customFormat="1" ht="23.25" hidden="1" customHeight="1" x14ac:dyDescent="0.25">
      <c r="A79" s="97">
        <v>78</v>
      </c>
      <c r="B79" s="98" t="s">
        <v>2520</v>
      </c>
      <c r="C79" s="260" t="s">
        <v>957</v>
      </c>
      <c r="D79" s="98"/>
      <c r="E79" s="58" t="s">
        <v>957</v>
      </c>
      <c r="F79" s="98">
        <v>1</v>
      </c>
      <c r="G79" s="58"/>
      <c r="H79" s="98" t="s">
        <v>2521</v>
      </c>
      <c r="I79" s="98" t="s">
        <v>2522</v>
      </c>
      <c r="J79" s="58">
        <v>0</v>
      </c>
      <c r="K79" s="58">
        <v>0</v>
      </c>
      <c r="L79" s="58"/>
      <c r="M79" s="58">
        <v>0</v>
      </c>
      <c r="N79" s="58">
        <v>0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62"/>
      <c r="AA79" s="55"/>
    </row>
    <row r="80" spans="1:27" s="56" customFormat="1" ht="23.25" hidden="1" customHeight="1" x14ac:dyDescent="0.25">
      <c r="A80" s="97">
        <v>79</v>
      </c>
      <c r="B80" s="98" t="s">
        <v>2524</v>
      </c>
      <c r="C80" s="260" t="s">
        <v>957</v>
      </c>
      <c r="D80" s="98"/>
      <c r="E80" s="58" t="s">
        <v>957</v>
      </c>
      <c r="F80" s="98">
        <v>1</v>
      </c>
      <c r="G80" s="58"/>
      <c r="H80" s="98" t="s">
        <v>1743</v>
      </c>
      <c r="I80" s="98" t="s">
        <v>2525</v>
      </c>
      <c r="J80" s="58">
        <v>0</v>
      </c>
      <c r="K80" s="58">
        <v>0</v>
      </c>
      <c r="L80" s="58"/>
      <c r="M80" s="58">
        <v>0</v>
      </c>
      <c r="N80" s="58">
        <v>0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62"/>
      <c r="AA80" s="55"/>
    </row>
    <row r="81" spans="1:27" s="56" customFormat="1" ht="23.25" hidden="1" customHeight="1" x14ac:dyDescent="0.25">
      <c r="A81" s="97">
        <v>80</v>
      </c>
      <c r="B81" s="98" t="s">
        <v>2527</v>
      </c>
      <c r="C81" s="260" t="s">
        <v>966</v>
      </c>
      <c r="D81" s="98"/>
      <c r="E81" s="58" t="s">
        <v>966</v>
      </c>
      <c r="F81" s="98">
        <v>1</v>
      </c>
      <c r="G81" s="58"/>
      <c r="H81" s="98" t="s">
        <v>1036</v>
      </c>
      <c r="I81" s="98" t="s">
        <v>2528</v>
      </c>
      <c r="J81" s="58">
        <v>0</v>
      </c>
      <c r="K81" s="58">
        <v>0</v>
      </c>
      <c r="L81" s="58"/>
      <c r="M81" s="58">
        <v>0</v>
      </c>
      <c r="N81" s="58">
        <v>0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62"/>
      <c r="AA81" s="55"/>
    </row>
    <row r="82" spans="1:27" s="56" customFormat="1" ht="23.25" hidden="1" customHeight="1" x14ac:dyDescent="0.25">
      <c r="A82" s="97">
        <v>81</v>
      </c>
      <c r="B82" s="98" t="s">
        <v>2530</v>
      </c>
      <c r="C82" s="260" t="s">
        <v>957</v>
      </c>
      <c r="D82" s="98"/>
      <c r="E82" s="58" t="s">
        <v>957</v>
      </c>
      <c r="F82" s="98">
        <v>1</v>
      </c>
      <c r="G82" s="58"/>
      <c r="H82" s="98" t="s">
        <v>2531</v>
      </c>
      <c r="I82" s="98" t="s">
        <v>2532</v>
      </c>
      <c r="J82" s="58">
        <v>0</v>
      </c>
      <c r="K82" s="58">
        <v>0</v>
      </c>
      <c r="L82" s="58"/>
      <c r="M82" s="58">
        <v>0</v>
      </c>
      <c r="N82" s="58">
        <v>0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62"/>
      <c r="AA82" s="55"/>
    </row>
    <row r="83" spans="1:27" s="56" customFormat="1" ht="23.25" hidden="1" customHeight="1" x14ac:dyDescent="0.25">
      <c r="A83" s="97">
        <v>82</v>
      </c>
      <c r="B83" s="98" t="s">
        <v>871</v>
      </c>
      <c r="C83" s="260" t="s">
        <v>966</v>
      </c>
      <c r="D83" s="98"/>
      <c r="E83" s="58" t="s">
        <v>966</v>
      </c>
      <c r="F83" s="98">
        <v>1</v>
      </c>
      <c r="G83" s="58"/>
      <c r="H83" s="98" t="s">
        <v>2534</v>
      </c>
      <c r="I83" s="98" t="s">
        <v>2535</v>
      </c>
      <c r="J83" s="58">
        <v>0</v>
      </c>
      <c r="K83" s="58">
        <v>0</v>
      </c>
      <c r="L83" s="58"/>
      <c r="M83" s="58">
        <v>0</v>
      </c>
      <c r="N83" s="58">
        <v>-2489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62"/>
      <c r="AA83" s="55"/>
    </row>
    <row r="84" spans="1:27" s="56" customFormat="1" ht="23.25" hidden="1" customHeight="1" x14ac:dyDescent="0.25">
      <c r="A84" s="97">
        <v>83</v>
      </c>
      <c r="B84" s="98" t="s">
        <v>2537</v>
      </c>
      <c r="C84" s="260" t="s">
        <v>957</v>
      </c>
      <c r="D84" s="98"/>
      <c r="E84" s="58" t="s">
        <v>957</v>
      </c>
      <c r="F84" s="98">
        <v>1</v>
      </c>
      <c r="G84" s="58"/>
      <c r="H84" s="98" t="s">
        <v>2538</v>
      </c>
      <c r="I84" s="98" t="s">
        <v>2539</v>
      </c>
      <c r="J84" s="58">
        <v>0</v>
      </c>
      <c r="K84" s="58">
        <v>0</v>
      </c>
      <c r="L84" s="58"/>
      <c r="M84" s="58">
        <v>0</v>
      </c>
      <c r="N84" s="58">
        <v>0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62"/>
      <c r="AA84" s="55"/>
    </row>
    <row r="85" spans="1:27" s="56" customFormat="1" ht="23.25" hidden="1" customHeight="1" x14ac:dyDescent="0.25">
      <c r="A85" s="97">
        <v>84</v>
      </c>
      <c r="B85" s="98" t="s">
        <v>2541</v>
      </c>
      <c r="C85" s="260" t="s">
        <v>957</v>
      </c>
      <c r="D85" s="98"/>
      <c r="E85" s="58" t="s">
        <v>957</v>
      </c>
      <c r="F85" s="98">
        <v>1</v>
      </c>
      <c r="G85" s="58"/>
      <c r="H85" s="98" t="s">
        <v>2542</v>
      </c>
      <c r="I85" s="98" t="s">
        <v>2543</v>
      </c>
      <c r="J85" s="58">
        <v>0</v>
      </c>
      <c r="K85" s="58">
        <v>0</v>
      </c>
      <c r="L85" s="58"/>
      <c r="M85" s="58">
        <v>0</v>
      </c>
      <c r="N85" s="58">
        <v>0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62"/>
      <c r="AA85" s="55"/>
    </row>
    <row r="86" spans="1:27" s="56" customFormat="1" ht="23.25" hidden="1" customHeight="1" x14ac:dyDescent="0.25">
      <c r="A86" s="97">
        <v>85</v>
      </c>
      <c r="B86" s="98" t="s">
        <v>2545</v>
      </c>
      <c r="C86" s="260" t="s">
        <v>957</v>
      </c>
      <c r="D86" s="98"/>
      <c r="E86" s="58" t="s">
        <v>957</v>
      </c>
      <c r="F86" s="98">
        <v>4</v>
      </c>
      <c r="G86" s="58"/>
      <c r="H86" s="98" t="s">
        <v>1196</v>
      </c>
      <c r="I86" s="98" t="s">
        <v>1197</v>
      </c>
      <c r="J86" s="58">
        <v>0</v>
      </c>
      <c r="K86" s="58">
        <v>0</v>
      </c>
      <c r="L86" s="58"/>
      <c r="M86" s="58">
        <v>0</v>
      </c>
      <c r="N86" s="58">
        <v>0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62"/>
      <c r="AA86" s="55"/>
    </row>
    <row r="87" spans="1:27" s="56" customFormat="1" ht="23.25" hidden="1" customHeight="1" x14ac:dyDescent="0.25">
      <c r="A87" s="97">
        <v>86</v>
      </c>
      <c r="B87" s="98" t="s">
        <v>2547</v>
      </c>
      <c r="C87" s="260" t="s">
        <v>957</v>
      </c>
      <c r="D87" s="98"/>
      <c r="E87" s="58" t="s">
        <v>957</v>
      </c>
      <c r="F87" s="98">
        <v>1</v>
      </c>
      <c r="G87" s="58"/>
      <c r="H87" s="98" t="s">
        <v>1137</v>
      </c>
      <c r="I87" s="98" t="s">
        <v>2548</v>
      </c>
      <c r="J87" s="58">
        <v>0</v>
      </c>
      <c r="K87" s="58">
        <v>0</v>
      </c>
      <c r="L87" s="58"/>
      <c r="M87" s="58">
        <v>0</v>
      </c>
      <c r="N87" s="58">
        <v>0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62"/>
      <c r="AA87" s="55"/>
    </row>
    <row r="88" spans="1:27" s="56" customFormat="1" ht="23.25" hidden="1" customHeight="1" x14ac:dyDescent="0.25">
      <c r="A88" s="97">
        <v>87</v>
      </c>
      <c r="B88" s="98" t="s">
        <v>2550</v>
      </c>
      <c r="C88" s="260" t="s">
        <v>957</v>
      </c>
      <c r="D88" s="98"/>
      <c r="E88" s="58" t="s">
        <v>957</v>
      </c>
      <c r="F88" s="98">
        <v>1</v>
      </c>
      <c r="G88" s="58"/>
      <c r="H88" s="98" t="s">
        <v>2551</v>
      </c>
      <c r="I88" s="98" t="s">
        <v>2552</v>
      </c>
      <c r="J88" s="58">
        <v>0</v>
      </c>
      <c r="K88" s="58">
        <v>0</v>
      </c>
      <c r="L88" s="58"/>
      <c r="M88" s="58">
        <v>0</v>
      </c>
      <c r="N88" s="58">
        <v>0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62"/>
      <c r="AA88" s="55"/>
    </row>
    <row r="89" spans="1:27" s="56" customFormat="1" ht="23.25" hidden="1" customHeight="1" x14ac:dyDescent="0.25">
      <c r="A89" s="97">
        <v>88</v>
      </c>
      <c r="B89" s="98" t="s">
        <v>2554</v>
      </c>
      <c r="C89" s="260" t="s">
        <v>957</v>
      </c>
      <c r="D89" s="98"/>
      <c r="E89" s="58" t="s">
        <v>957</v>
      </c>
      <c r="F89" s="98">
        <v>1</v>
      </c>
      <c r="G89" s="58"/>
      <c r="H89" s="98" t="s">
        <v>2482</v>
      </c>
      <c r="I89" s="98" t="s">
        <v>2555</v>
      </c>
      <c r="J89" s="58">
        <v>0</v>
      </c>
      <c r="K89" s="58">
        <v>0</v>
      </c>
      <c r="L89" s="58"/>
      <c r="M89" s="58">
        <v>0</v>
      </c>
      <c r="N89" s="58">
        <v>0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62"/>
      <c r="AA89" s="55"/>
    </row>
    <row r="90" spans="1:27" s="61" customFormat="1" ht="23.25" hidden="1" customHeight="1" x14ac:dyDescent="0.25">
      <c r="A90" s="246">
        <v>89</v>
      </c>
      <c r="B90" s="247" t="s">
        <v>873</v>
      </c>
      <c r="C90" s="260" t="s">
        <v>966</v>
      </c>
      <c r="D90" s="247"/>
      <c r="E90" s="107" t="s">
        <v>966</v>
      </c>
      <c r="F90" s="247">
        <v>1</v>
      </c>
      <c r="G90" s="107"/>
      <c r="H90" s="247" t="s">
        <v>2557</v>
      </c>
      <c r="I90" s="247" t="s">
        <v>2558</v>
      </c>
      <c r="J90" s="107">
        <v>0</v>
      </c>
      <c r="K90" s="107">
        <v>0</v>
      </c>
      <c r="L90" s="107"/>
      <c r="M90" s="107">
        <v>0</v>
      </c>
      <c r="N90" s="107">
        <v>-1338</v>
      </c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8"/>
    </row>
    <row r="91" spans="1:27" s="56" customFormat="1" ht="23.25" hidden="1" customHeight="1" x14ac:dyDescent="0.25">
      <c r="A91" s="97">
        <v>90</v>
      </c>
      <c r="B91" s="98" t="s">
        <v>2560</v>
      </c>
      <c r="C91" s="260" t="s">
        <v>957</v>
      </c>
      <c r="D91" s="98"/>
      <c r="E91" s="58" t="s">
        <v>957</v>
      </c>
      <c r="F91" s="98">
        <v>1</v>
      </c>
      <c r="G91" s="58"/>
      <c r="H91" s="98" t="s">
        <v>2561</v>
      </c>
      <c r="I91" s="98" t="s">
        <v>2562</v>
      </c>
      <c r="J91" s="58">
        <v>0</v>
      </c>
      <c r="K91" s="58">
        <v>0</v>
      </c>
      <c r="L91" s="58"/>
      <c r="M91" s="58">
        <v>0</v>
      </c>
      <c r="N91" s="58">
        <v>0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62"/>
      <c r="AA91" s="55"/>
    </row>
    <row r="92" spans="1:27" s="56" customFormat="1" ht="23.25" hidden="1" customHeight="1" x14ac:dyDescent="0.25">
      <c r="A92" s="97">
        <v>91</v>
      </c>
      <c r="B92" s="98" t="s">
        <v>2564</v>
      </c>
      <c r="C92" s="260" t="s">
        <v>957</v>
      </c>
      <c r="D92" s="98"/>
      <c r="E92" s="58" t="s">
        <v>957</v>
      </c>
      <c r="F92" s="98">
        <v>1</v>
      </c>
      <c r="G92" s="58"/>
      <c r="H92" s="98" t="s">
        <v>1166</v>
      </c>
      <c r="I92" s="98" t="s">
        <v>2565</v>
      </c>
      <c r="J92" s="58">
        <v>0</v>
      </c>
      <c r="K92" s="58">
        <v>0</v>
      </c>
      <c r="L92" s="58"/>
      <c r="M92" s="58">
        <v>0</v>
      </c>
      <c r="N92" s="58">
        <v>0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62"/>
      <c r="AA92" s="55"/>
    </row>
    <row r="93" spans="1:27" s="56" customFormat="1" ht="23.25" hidden="1" customHeight="1" x14ac:dyDescent="0.25">
      <c r="A93" s="97">
        <v>92</v>
      </c>
      <c r="B93" s="98" t="s">
        <v>2567</v>
      </c>
      <c r="C93" s="260" t="s">
        <v>957</v>
      </c>
      <c r="D93" s="98"/>
      <c r="E93" s="58" t="s">
        <v>957</v>
      </c>
      <c r="F93" s="98">
        <v>1</v>
      </c>
      <c r="G93" s="58"/>
      <c r="H93" s="98" t="s">
        <v>2568</v>
      </c>
      <c r="I93" s="98" t="s">
        <v>2569</v>
      </c>
      <c r="J93" s="58">
        <v>0</v>
      </c>
      <c r="K93" s="58">
        <v>0</v>
      </c>
      <c r="L93" s="58"/>
      <c r="M93" s="58">
        <v>0</v>
      </c>
      <c r="N93" s="58">
        <v>0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62"/>
      <c r="AA93" s="55"/>
    </row>
    <row r="94" spans="1:27" s="56" customFormat="1" ht="23.25" hidden="1" customHeight="1" x14ac:dyDescent="0.25">
      <c r="A94" s="97">
        <v>93</v>
      </c>
      <c r="B94" s="98" t="s">
        <v>2571</v>
      </c>
      <c r="C94" s="260" t="s">
        <v>957</v>
      </c>
      <c r="D94" s="98"/>
      <c r="E94" s="58" t="s">
        <v>957</v>
      </c>
      <c r="F94" s="98">
        <v>3</v>
      </c>
      <c r="G94" s="58"/>
      <c r="H94" s="98" t="s">
        <v>2572</v>
      </c>
      <c r="I94" s="98" t="s">
        <v>2573</v>
      </c>
      <c r="J94" s="58">
        <v>0</v>
      </c>
      <c r="K94" s="58">
        <v>0</v>
      </c>
      <c r="L94" s="58"/>
      <c r="M94" s="58">
        <v>0</v>
      </c>
      <c r="N94" s="58">
        <v>0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62"/>
      <c r="AA94" s="55"/>
    </row>
    <row r="95" spans="1:27" s="56" customFormat="1" ht="23.25" hidden="1" customHeight="1" x14ac:dyDescent="0.25">
      <c r="A95" s="97">
        <v>94</v>
      </c>
      <c r="B95" s="98" t="s">
        <v>2575</v>
      </c>
      <c r="C95" s="260" t="s">
        <v>957</v>
      </c>
      <c r="D95" s="98"/>
      <c r="E95" s="58" t="s">
        <v>957</v>
      </c>
      <c r="F95" s="98">
        <v>1</v>
      </c>
      <c r="G95" s="58"/>
      <c r="H95" s="98" t="s">
        <v>2576</v>
      </c>
      <c r="I95" s="98" t="s">
        <v>2577</v>
      </c>
      <c r="J95" s="58">
        <v>0</v>
      </c>
      <c r="K95" s="58">
        <v>0</v>
      </c>
      <c r="L95" s="58"/>
      <c r="M95" s="58">
        <v>0</v>
      </c>
      <c r="N95" s="58">
        <v>0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62"/>
      <c r="AA95" s="55"/>
    </row>
    <row r="96" spans="1:27" s="61" customFormat="1" ht="23.25" hidden="1" customHeight="1" x14ac:dyDescent="0.25">
      <c r="A96" s="246">
        <v>95</v>
      </c>
      <c r="B96" s="247" t="s">
        <v>875</v>
      </c>
      <c r="C96" s="260" t="s">
        <v>966</v>
      </c>
      <c r="D96" s="247"/>
      <c r="E96" s="107" t="s">
        <v>966</v>
      </c>
      <c r="F96" s="247">
        <v>1</v>
      </c>
      <c r="G96" s="107"/>
      <c r="H96" s="247" t="s">
        <v>2579</v>
      </c>
      <c r="I96" s="247" t="s">
        <v>2580</v>
      </c>
      <c r="J96" s="107">
        <v>0</v>
      </c>
      <c r="K96" s="107">
        <v>0</v>
      </c>
      <c r="L96" s="107"/>
      <c r="M96" s="107">
        <v>0</v>
      </c>
      <c r="N96" s="107">
        <v>-3192</v>
      </c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8"/>
    </row>
    <row r="97" spans="1:27" s="56" customFormat="1" ht="23.25" hidden="1" customHeight="1" x14ac:dyDescent="0.25">
      <c r="A97" s="97">
        <v>96</v>
      </c>
      <c r="B97" s="98" t="s">
        <v>2582</v>
      </c>
      <c r="C97" s="260" t="s">
        <v>966</v>
      </c>
      <c r="D97" s="98"/>
      <c r="E97" s="58" t="s">
        <v>966</v>
      </c>
      <c r="F97" s="98">
        <v>1</v>
      </c>
      <c r="G97" s="58"/>
      <c r="H97" s="98" t="s">
        <v>2583</v>
      </c>
      <c r="I97" s="98" t="s">
        <v>2584</v>
      </c>
      <c r="J97" s="58">
        <v>0</v>
      </c>
      <c r="K97" s="58">
        <v>0</v>
      </c>
      <c r="L97" s="58"/>
      <c r="M97" s="58">
        <v>0</v>
      </c>
      <c r="N97" s="58">
        <v>0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62"/>
      <c r="AA97" s="55"/>
    </row>
    <row r="98" spans="1:27" s="61" customFormat="1" ht="23.25" hidden="1" customHeight="1" x14ac:dyDescent="0.25">
      <c r="A98" s="246">
        <v>97</v>
      </c>
      <c r="B98" s="247" t="s">
        <v>877</v>
      </c>
      <c r="C98" s="260" t="s">
        <v>966</v>
      </c>
      <c r="D98" s="247"/>
      <c r="E98" s="107" t="s">
        <v>966</v>
      </c>
      <c r="F98" s="247">
        <v>1</v>
      </c>
      <c r="G98" s="107"/>
      <c r="H98" s="247" t="s">
        <v>1525</v>
      </c>
      <c r="I98" s="247" t="s">
        <v>2586</v>
      </c>
      <c r="J98" s="107">
        <v>0</v>
      </c>
      <c r="K98" s="107">
        <v>0</v>
      </c>
      <c r="L98" s="107"/>
      <c r="M98" s="107">
        <v>0</v>
      </c>
      <c r="N98" s="107">
        <v>-3136</v>
      </c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8"/>
    </row>
    <row r="99" spans="1:27" s="61" customFormat="1" ht="23.25" hidden="1" customHeight="1" x14ac:dyDescent="0.25">
      <c r="A99" s="246">
        <v>98</v>
      </c>
      <c r="B99" s="247" t="s">
        <v>879</v>
      </c>
      <c r="C99" s="260" t="s">
        <v>966</v>
      </c>
      <c r="D99" s="247"/>
      <c r="E99" s="107" t="s">
        <v>966</v>
      </c>
      <c r="F99" s="247">
        <v>1</v>
      </c>
      <c r="G99" s="107"/>
      <c r="H99" s="247" t="s">
        <v>1051</v>
      </c>
      <c r="I99" s="247" t="s">
        <v>1052</v>
      </c>
      <c r="J99" s="107">
        <v>0</v>
      </c>
      <c r="K99" s="107">
        <v>0</v>
      </c>
      <c r="L99" s="107"/>
      <c r="M99" s="107">
        <v>0</v>
      </c>
      <c r="N99" s="107">
        <v>-1441</v>
      </c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8"/>
    </row>
    <row r="100" spans="1:27" s="56" customFormat="1" ht="23.25" hidden="1" customHeight="1" x14ac:dyDescent="0.25">
      <c r="A100" s="97">
        <v>99</v>
      </c>
      <c r="B100" s="98" t="s">
        <v>2589</v>
      </c>
      <c r="C100" s="260" t="s">
        <v>957</v>
      </c>
      <c r="D100" s="98"/>
      <c r="E100" s="58" t="s">
        <v>957</v>
      </c>
      <c r="F100" s="98">
        <v>1</v>
      </c>
      <c r="G100" s="58"/>
      <c r="H100" s="98" t="s">
        <v>2590</v>
      </c>
      <c r="I100" s="98" t="s">
        <v>2591</v>
      </c>
      <c r="J100" s="58">
        <v>0</v>
      </c>
      <c r="K100" s="58">
        <v>0</v>
      </c>
      <c r="L100" s="58"/>
      <c r="M100" s="58">
        <v>0</v>
      </c>
      <c r="N100" s="58">
        <v>0</v>
      </c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62"/>
      <c r="AA100" s="55"/>
    </row>
    <row r="101" spans="1:27" s="56" customFormat="1" ht="23.25" hidden="1" customHeight="1" x14ac:dyDescent="0.25">
      <c r="A101" s="97">
        <v>100</v>
      </c>
      <c r="B101" s="98" t="s">
        <v>989</v>
      </c>
      <c r="C101" s="260" t="s">
        <v>957</v>
      </c>
      <c r="D101" s="98"/>
      <c r="E101" s="58" t="s">
        <v>957</v>
      </c>
      <c r="F101" s="98">
        <v>1</v>
      </c>
      <c r="G101" s="58"/>
      <c r="H101" s="98" t="s">
        <v>990</v>
      </c>
      <c r="I101" s="98" t="s">
        <v>991</v>
      </c>
      <c r="J101" s="58">
        <v>0</v>
      </c>
      <c r="K101" s="58">
        <v>0</v>
      </c>
      <c r="L101" s="58"/>
      <c r="M101" s="58">
        <v>0</v>
      </c>
      <c r="N101" s="58">
        <v>0</v>
      </c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62"/>
      <c r="AA101" s="55"/>
    </row>
    <row r="102" spans="1:27" s="56" customFormat="1" ht="23.25" hidden="1" customHeight="1" x14ac:dyDescent="0.25">
      <c r="A102" s="97">
        <v>101</v>
      </c>
      <c r="B102" s="98" t="s">
        <v>994</v>
      </c>
      <c r="C102" s="260" t="s">
        <v>966</v>
      </c>
      <c r="D102" s="98"/>
      <c r="E102" s="58" t="s">
        <v>966</v>
      </c>
      <c r="F102" s="98">
        <v>1</v>
      </c>
      <c r="G102" s="58"/>
      <c r="H102" s="98" t="s">
        <v>995</v>
      </c>
      <c r="I102" s="98" t="s">
        <v>996</v>
      </c>
      <c r="J102" s="58">
        <v>0</v>
      </c>
      <c r="K102" s="58">
        <v>0</v>
      </c>
      <c r="L102" s="58"/>
      <c r="M102" s="58">
        <v>0</v>
      </c>
      <c r="N102" s="58">
        <v>0</v>
      </c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62"/>
      <c r="AA102" s="55"/>
    </row>
    <row r="103" spans="1:27" s="61" customFormat="1" ht="23.25" hidden="1" customHeight="1" x14ac:dyDescent="0.25">
      <c r="A103" s="246">
        <v>102</v>
      </c>
      <c r="B103" s="247" t="s">
        <v>631</v>
      </c>
      <c r="C103" s="260" t="s">
        <v>966</v>
      </c>
      <c r="D103" s="247"/>
      <c r="E103" s="107" t="s">
        <v>966</v>
      </c>
      <c r="F103" s="247">
        <v>1</v>
      </c>
      <c r="G103" s="107"/>
      <c r="H103" s="247" t="s">
        <v>998</v>
      </c>
      <c r="I103" s="247" t="s">
        <v>999</v>
      </c>
      <c r="J103" s="107">
        <v>0</v>
      </c>
      <c r="K103" s="107">
        <v>0</v>
      </c>
      <c r="L103" s="107"/>
      <c r="M103" s="107">
        <v>0</v>
      </c>
      <c r="N103" s="107">
        <v>-2803</v>
      </c>
      <c r="O103" s="248"/>
      <c r="P103" s="248"/>
      <c r="Q103" s="248"/>
      <c r="R103" s="248"/>
      <c r="S103" s="248"/>
      <c r="T103" s="107"/>
      <c r="U103" s="248"/>
      <c r="V103" s="107"/>
      <c r="W103" s="248"/>
      <c r="X103" s="248"/>
      <c r="Y103" s="248"/>
      <c r="Z103" s="108"/>
    </row>
    <row r="104" spans="1:27" s="61" customFormat="1" ht="23.25" hidden="1" customHeight="1" x14ac:dyDescent="0.25">
      <c r="A104" s="246">
        <v>103</v>
      </c>
      <c r="B104" s="247" t="s">
        <v>633</v>
      </c>
      <c r="C104" s="260" t="s">
        <v>966</v>
      </c>
      <c r="D104" s="247"/>
      <c r="E104" s="107" t="s">
        <v>966</v>
      </c>
      <c r="F104" s="247">
        <v>1</v>
      </c>
      <c r="G104" s="107"/>
      <c r="H104" s="247" t="s">
        <v>1002</v>
      </c>
      <c r="I104" s="247" t="s">
        <v>1003</v>
      </c>
      <c r="J104" s="107">
        <v>0</v>
      </c>
      <c r="K104" s="107">
        <v>0</v>
      </c>
      <c r="L104" s="107"/>
      <c r="M104" s="107">
        <v>0</v>
      </c>
      <c r="N104" s="107">
        <v>-3223</v>
      </c>
      <c r="O104" s="248"/>
      <c r="P104" s="248"/>
      <c r="Q104" s="248"/>
      <c r="R104" s="248"/>
      <c r="S104" s="248"/>
      <c r="T104" s="107"/>
      <c r="U104" s="248"/>
      <c r="V104" s="107"/>
      <c r="W104" s="248"/>
      <c r="X104" s="248"/>
      <c r="Y104" s="248"/>
      <c r="Z104" s="108"/>
    </row>
    <row r="105" spans="1:27" s="56" customFormat="1" ht="23.25" hidden="1" customHeight="1" x14ac:dyDescent="0.25">
      <c r="A105" s="97">
        <v>104</v>
      </c>
      <c r="B105" s="98" t="s">
        <v>1005</v>
      </c>
      <c r="C105" s="260" t="s">
        <v>957</v>
      </c>
      <c r="D105" s="98"/>
      <c r="E105" s="58" t="s">
        <v>957</v>
      </c>
      <c r="F105" s="98">
        <v>1</v>
      </c>
      <c r="G105" s="58"/>
      <c r="H105" s="98" t="s">
        <v>1006</v>
      </c>
      <c r="I105" s="98" t="s">
        <v>1007</v>
      </c>
      <c r="J105" s="58">
        <v>0</v>
      </c>
      <c r="K105" s="58">
        <v>0</v>
      </c>
      <c r="L105" s="58"/>
      <c r="M105" s="58">
        <v>0</v>
      </c>
      <c r="N105" s="58">
        <v>0</v>
      </c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62"/>
      <c r="AA105" s="55"/>
    </row>
    <row r="106" spans="1:27" s="56" customFormat="1" ht="23.25" hidden="1" customHeight="1" x14ac:dyDescent="0.25">
      <c r="A106" s="97">
        <v>105</v>
      </c>
      <c r="B106" s="98" t="s">
        <v>1009</v>
      </c>
      <c r="C106" s="260" t="s">
        <v>957</v>
      </c>
      <c r="D106" s="98"/>
      <c r="E106" s="58" t="s">
        <v>957</v>
      </c>
      <c r="F106" s="98">
        <v>1</v>
      </c>
      <c r="G106" s="58"/>
      <c r="H106" s="98" t="s">
        <v>1010</v>
      </c>
      <c r="I106" s="98" t="s">
        <v>1011</v>
      </c>
      <c r="J106" s="58">
        <v>0</v>
      </c>
      <c r="K106" s="58">
        <v>0</v>
      </c>
      <c r="L106" s="58"/>
      <c r="M106" s="58">
        <v>0</v>
      </c>
      <c r="N106" s="58">
        <v>0</v>
      </c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62"/>
      <c r="AA106" s="55"/>
    </row>
    <row r="107" spans="1:27" s="61" customFormat="1" ht="23.25" hidden="1" customHeight="1" x14ac:dyDescent="0.25">
      <c r="A107" s="246">
        <v>106</v>
      </c>
      <c r="B107" s="247" t="s">
        <v>634</v>
      </c>
      <c r="C107" s="260" t="s">
        <v>966</v>
      </c>
      <c r="D107" s="247"/>
      <c r="E107" s="107" t="s">
        <v>966</v>
      </c>
      <c r="F107" s="247">
        <v>1</v>
      </c>
      <c r="G107" s="107"/>
      <c r="H107" s="247" t="s">
        <v>1013</v>
      </c>
      <c r="I107" s="247" t="s">
        <v>1014</v>
      </c>
      <c r="J107" s="107">
        <v>0</v>
      </c>
      <c r="K107" s="107">
        <v>0</v>
      </c>
      <c r="L107" s="107"/>
      <c r="M107" s="107">
        <v>0</v>
      </c>
      <c r="N107" s="107">
        <v>-228</v>
      </c>
      <c r="O107" s="248"/>
      <c r="P107" s="248"/>
      <c r="Q107" s="248"/>
      <c r="R107" s="248"/>
      <c r="S107" s="248"/>
      <c r="T107" s="107"/>
      <c r="U107" s="248"/>
      <c r="V107" s="107"/>
      <c r="W107" s="248"/>
      <c r="X107" s="248"/>
      <c r="Y107" s="248"/>
      <c r="Z107" s="108"/>
    </row>
    <row r="108" spans="1:27" s="56" customFormat="1" ht="23.25" hidden="1" customHeight="1" x14ac:dyDescent="0.25">
      <c r="A108" s="97">
        <v>107</v>
      </c>
      <c r="B108" s="98" t="s">
        <v>1016</v>
      </c>
      <c r="C108" s="260" t="s">
        <v>957</v>
      </c>
      <c r="D108" s="98"/>
      <c r="E108" s="58" t="s">
        <v>957</v>
      </c>
      <c r="F108" s="98">
        <v>1</v>
      </c>
      <c r="G108" s="58"/>
      <c r="H108" s="98" t="s">
        <v>1017</v>
      </c>
      <c r="I108" s="98" t="s">
        <v>1018</v>
      </c>
      <c r="J108" s="58">
        <v>0</v>
      </c>
      <c r="K108" s="58">
        <v>0</v>
      </c>
      <c r="L108" s="58"/>
      <c r="M108" s="58">
        <v>0</v>
      </c>
      <c r="N108" s="58">
        <v>0</v>
      </c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62"/>
      <c r="AA108" s="55"/>
    </row>
    <row r="109" spans="1:27" s="61" customFormat="1" ht="23.25" hidden="1" customHeight="1" x14ac:dyDescent="0.25">
      <c r="A109" s="246">
        <v>108</v>
      </c>
      <c r="B109" s="247" t="s">
        <v>636</v>
      </c>
      <c r="C109" s="260" t="s">
        <v>966</v>
      </c>
      <c r="D109" s="247"/>
      <c r="E109" s="107" t="s">
        <v>966</v>
      </c>
      <c r="F109" s="247">
        <v>3</v>
      </c>
      <c r="G109" s="107"/>
      <c r="H109" s="247" t="s">
        <v>1020</v>
      </c>
      <c r="I109" s="247" t="s">
        <v>1021</v>
      </c>
      <c r="J109" s="107">
        <v>0</v>
      </c>
      <c r="K109" s="107">
        <v>0</v>
      </c>
      <c r="L109" s="107"/>
      <c r="M109" s="107">
        <v>0</v>
      </c>
      <c r="N109" s="107">
        <v>-6960</v>
      </c>
      <c r="O109" s="248"/>
      <c r="P109" s="248"/>
      <c r="Q109" s="248"/>
      <c r="R109" s="248"/>
      <c r="S109" s="248"/>
      <c r="T109" s="107"/>
      <c r="U109" s="248"/>
      <c r="V109" s="248"/>
      <c r="W109" s="248"/>
      <c r="X109" s="248"/>
      <c r="Y109" s="248"/>
      <c r="Z109" s="108"/>
    </row>
    <row r="110" spans="1:27" s="56" customFormat="1" ht="23.25" hidden="1" customHeight="1" x14ac:dyDescent="0.25">
      <c r="A110" s="97">
        <v>109</v>
      </c>
      <c r="B110" s="98" t="s">
        <v>1024</v>
      </c>
      <c r="C110" s="260" t="s">
        <v>966</v>
      </c>
      <c r="D110" s="98"/>
      <c r="E110" s="58" t="s">
        <v>966</v>
      </c>
      <c r="F110" s="98">
        <v>1</v>
      </c>
      <c r="G110" s="58"/>
      <c r="H110" s="98" t="s">
        <v>1025</v>
      </c>
      <c r="I110" s="98" t="s">
        <v>1026</v>
      </c>
      <c r="J110" s="58">
        <v>0</v>
      </c>
      <c r="K110" s="58">
        <v>0</v>
      </c>
      <c r="L110" s="58"/>
      <c r="M110" s="58">
        <v>0</v>
      </c>
      <c r="N110" s="58">
        <v>0</v>
      </c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62"/>
      <c r="AA110" s="55"/>
    </row>
    <row r="111" spans="1:27" s="61" customFormat="1" ht="23.25" hidden="1" customHeight="1" x14ac:dyDescent="0.25">
      <c r="A111" s="246">
        <v>110</v>
      </c>
      <c r="B111" s="247" t="s">
        <v>637</v>
      </c>
      <c r="C111" s="260" t="s">
        <v>966</v>
      </c>
      <c r="D111" s="247"/>
      <c r="E111" s="107" t="s">
        <v>966</v>
      </c>
      <c r="F111" s="247">
        <v>3</v>
      </c>
      <c r="G111" s="107"/>
      <c r="H111" s="247" t="s">
        <v>1032</v>
      </c>
      <c r="I111" s="247" t="s">
        <v>1033</v>
      </c>
      <c r="J111" s="107">
        <v>0</v>
      </c>
      <c r="K111" s="107">
        <v>0</v>
      </c>
      <c r="L111" s="107"/>
      <c r="M111" s="107">
        <v>0</v>
      </c>
      <c r="N111" s="107">
        <v>-133</v>
      </c>
      <c r="O111" s="248"/>
      <c r="P111" s="248"/>
      <c r="Q111" s="248"/>
      <c r="R111" s="248"/>
      <c r="S111" s="248"/>
      <c r="T111" s="107"/>
      <c r="U111" s="248"/>
      <c r="V111" s="107"/>
      <c r="W111" s="248"/>
      <c r="X111" s="248"/>
      <c r="Y111" s="248"/>
      <c r="Z111" s="108"/>
    </row>
    <row r="112" spans="1:27" s="56" customFormat="1" ht="23.25" hidden="1" customHeight="1" x14ac:dyDescent="0.25">
      <c r="A112" s="97">
        <v>111</v>
      </c>
      <c r="B112" s="98" t="s">
        <v>639</v>
      </c>
      <c r="C112" s="260" t="s">
        <v>966</v>
      </c>
      <c r="D112" s="98"/>
      <c r="E112" s="58" t="s">
        <v>966</v>
      </c>
      <c r="F112" s="98">
        <v>1</v>
      </c>
      <c r="G112" s="58"/>
      <c r="H112" s="98" t="s">
        <v>1036</v>
      </c>
      <c r="I112" s="98" t="s">
        <v>1037</v>
      </c>
      <c r="J112" s="58">
        <v>0</v>
      </c>
      <c r="K112" s="58">
        <v>0</v>
      </c>
      <c r="L112" s="57"/>
      <c r="M112" s="58">
        <v>0</v>
      </c>
      <c r="N112" s="58">
        <v>19</v>
      </c>
      <c r="O112" s="77"/>
      <c r="P112" s="77"/>
      <c r="Q112" s="77"/>
      <c r="R112" s="77"/>
      <c r="S112" s="77"/>
      <c r="T112" s="57"/>
      <c r="U112" s="77"/>
      <c r="V112" s="57"/>
      <c r="W112" s="77"/>
      <c r="X112" s="78"/>
      <c r="Y112" s="77"/>
      <c r="Z112" s="60"/>
    </row>
    <row r="113" spans="1:27" s="56" customFormat="1" ht="23.25" hidden="1" customHeight="1" x14ac:dyDescent="0.25">
      <c r="A113" s="97">
        <v>112</v>
      </c>
      <c r="B113" s="98" t="s">
        <v>1039</v>
      </c>
      <c r="C113" s="260" t="s">
        <v>957</v>
      </c>
      <c r="D113" s="98"/>
      <c r="E113" s="58" t="s">
        <v>957</v>
      </c>
      <c r="F113" s="98">
        <v>1</v>
      </c>
      <c r="G113" s="58"/>
      <c r="H113" s="98" t="s">
        <v>1040</v>
      </c>
      <c r="I113" s="98" t="s">
        <v>1041</v>
      </c>
      <c r="J113" s="58">
        <v>0</v>
      </c>
      <c r="K113" s="58">
        <v>0</v>
      </c>
      <c r="L113" s="58"/>
      <c r="M113" s="58">
        <v>0</v>
      </c>
      <c r="N113" s="58">
        <v>0</v>
      </c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62"/>
      <c r="AA113" s="55"/>
    </row>
    <row r="114" spans="1:27" s="56" customFormat="1" ht="23.25" hidden="1" customHeight="1" x14ac:dyDescent="0.25">
      <c r="A114" s="97">
        <v>113</v>
      </c>
      <c r="B114" s="98" t="s">
        <v>641</v>
      </c>
      <c r="C114" s="260" t="s">
        <v>966</v>
      </c>
      <c r="D114" s="98"/>
      <c r="E114" s="58" t="s">
        <v>966</v>
      </c>
      <c r="F114" s="98">
        <v>1</v>
      </c>
      <c r="G114" s="58"/>
      <c r="H114" s="98" t="s">
        <v>1020</v>
      </c>
      <c r="I114" s="98" t="s">
        <v>1043</v>
      </c>
      <c r="J114" s="58">
        <v>0</v>
      </c>
      <c r="K114" s="58">
        <v>0</v>
      </c>
      <c r="L114" s="57"/>
      <c r="M114" s="58">
        <v>0</v>
      </c>
      <c r="N114" s="58">
        <v>-2500</v>
      </c>
      <c r="O114" s="77"/>
      <c r="P114" s="77"/>
      <c r="Q114" s="77"/>
      <c r="R114" s="77"/>
      <c r="S114" s="77"/>
      <c r="T114" s="57"/>
      <c r="U114" s="77"/>
      <c r="V114" s="77"/>
      <c r="W114" s="77"/>
      <c r="X114" s="78"/>
      <c r="Y114" s="77"/>
      <c r="Z114" s="60"/>
    </row>
    <row r="115" spans="1:27" s="56" customFormat="1" ht="23.25" hidden="1" customHeight="1" x14ac:dyDescent="0.25">
      <c r="A115" s="97">
        <v>114</v>
      </c>
      <c r="B115" s="98" t="s">
        <v>1045</v>
      </c>
      <c r="C115" s="260" t="s">
        <v>957</v>
      </c>
      <c r="D115" s="98"/>
      <c r="E115" s="58" t="s">
        <v>957</v>
      </c>
      <c r="F115" s="98">
        <v>1</v>
      </c>
      <c r="G115" s="58"/>
      <c r="H115" s="98" t="s">
        <v>1046</v>
      </c>
      <c r="I115" s="98" t="s">
        <v>1047</v>
      </c>
      <c r="J115" s="58">
        <v>0</v>
      </c>
      <c r="K115" s="58">
        <v>0</v>
      </c>
      <c r="L115" s="58"/>
      <c r="M115" s="58">
        <v>0</v>
      </c>
      <c r="N115" s="58">
        <v>0</v>
      </c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62"/>
      <c r="AA115" s="55"/>
    </row>
    <row r="116" spans="1:27" s="56" customFormat="1" ht="23.25" hidden="1" customHeight="1" x14ac:dyDescent="0.25">
      <c r="A116" s="97">
        <v>115</v>
      </c>
      <c r="B116" s="98" t="s">
        <v>1050</v>
      </c>
      <c r="C116" s="260" t="s">
        <v>957</v>
      </c>
      <c r="D116" s="98"/>
      <c r="E116" s="58" t="s">
        <v>957</v>
      </c>
      <c r="F116" s="98">
        <v>2</v>
      </c>
      <c r="G116" s="58"/>
      <c r="H116" s="98" t="s">
        <v>1051</v>
      </c>
      <c r="I116" s="98" t="s">
        <v>1052</v>
      </c>
      <c r="J116" s="58">
        <v>0</v>
      </c>
      <c r="K116" s="58">
        <v>0</v>
      </c>
      <c r="L116" s="58"/>
      <c r="M116" s="58">
        <v>0</v>
      </c>
      <c r="N116" s="58">
        <v>0</v>
      </c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62"/>
      <c r="AA116" s="55"/>
    </row>
    <row r="117" spans="1:27" s="56" customFormat="1" ht="23.25" hidden="1" customHeight="1" x14ac:dyDescent="0.25">
      <c r="A117" s="97">
        <v>116</v>
      </c>
      <c r="B117" s="98" t="s">
        <v>1055</v>
      </c>
      <c r="C117" s="260" t="s">
        <v>957</v>
      </c>
      <c r="D117" s="98"/>
      <c r="E117" s="58" t="s">
        <v>957</v>
      </c>
      <c r="F117" s="98">
        <v>1</v>
      </c>
      <c r="G117" s="58"/>
      <c r="H117" s="98" t="s">
        <v>1040</v>
      </c>
      <c r="I117" s="98" t="s">
        <v>1056</v>
      </c>
      <c r="J117" s="58">
        <v>0</v>
      </c>
      <c r="K117" s="58">
        <v>0</v>
      </c>
      <c r="L117" s="58"/>
      <c r="M117" s="58">
        <v>0</v>
      </c>
      <c r="N117" s="58">
        <v>0</v>
      </c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62"/>
      <c r="AA117" s="55"/>
    </row>
    <row r="118" spans="1:27" s="56" customFormat="1" ht="23.25" hidden="1" customHeight="1" x14ac:dyDescent="0.25">
      <c r="A118" s="97">
        <v>117</v>
      </c>
      <c r="B118" s="98" t="s">
        <v>1058</v>
      </c>
      <c r="C118" s="260" t="s">
        <v>957</v>
      </c>
      <c r="D118" s="98" t="s">
        <v>3249</v>
      </c>
      <c r="E118" s="58" t="s">
        <v>957</v>
      </c>
      <c r="F118" s="98">
        <v>1</v>
      </c>
      <c r="G118" s="58"/>
      <c r="H118" s="98" t="s">
        <v>1059</v>
      </c>
      <c r="I118" s="98" t="s">
        <v>1060</v>
      </c>
      <c r="J118" s="58">
        <v>0</v>
      </c>
      <c r="K118" s="58">
        <v>0</v>
      </c>
      <c r="L118" s="58"/>
      <c r="M118" s="58">
        <v>0</v>
      </c>
      <c r="N118" s="58">
        <v>0</v>
      </c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62"/>
      <c r="AA118" s="55"/>
    </row>
    <row r="119" spans="1:27" s="61" customFormat="1" ht="23.25" hidden="1" customHeight="1" x14ac:dyDescent="0.25">
      <c r="A119" s="246">
        <v>118</v>
      </c>
      <c r="B119" s="247" t="s">
        <v>643</v>
      </c>
      <c r="C119" s="260" t="s">
        <v>966</v>
      </c>
      <c r="D119" s="247"/>
      <c r="E119" s="107" t="s">
        <v>966</v>
      </c>
      <c r="F119" s="247">
        <v>1</v>
      </c>
      <c r="G119" s="107"/>
      <c r="H119" s="247" t="s">
        <v>1062</v>
      </c>
      <c r="I119" s="247" t="s">
        <v>1063</v>
      </c>
      <c r="J119" s="107">
        <v>0</v>
      </c>
      <c r="K119" s="107">
        <v>0</v>
      </c>
      <c r="L119" s="107"/>
      <c r="M119" s="107">
        <v>0</v>
      </c>
      <c r="N119" s="107">
        <v>-1638</v>
      </c>
      <c r="O119" s="248"/>
      <c r="P119" s="248"/>
      <c r="Q119" s="248"/>
      <c r="R119" s="248"/>
      <c r="S119" s="248"/>
      <c r="T119" s="107"/>
      <c r="U119" s="248"/>
      <c r="V119" s="107"/>
      <c r="W119" s="248"/>
      <c r="X119" s="248"/>
      <c r="Y119" s="248"/>
      <c r="Z119" s="108"/>
    </row>
    <row r="120" spans="1:27" s="56" customFormat="1" ht="23.25" hidden="1" customHeight="1" x14ac:dyDescent="0.25">
      <c r="A120" s="97">
        <v>119</v>
      </c>
      <c r="B120" s="98" t="s">
        <v>1066</v>
      </c>
      <c r="C120" s="260" t="s">
        <v>957</v>
      </c>
      <c r="D120" s="98"/>
      <c r="E120" s="58" t="s">
        <v>957</v>
      </c>
      <c r="F120" s="98">
        <v>1</v>
      </c>
      <c r="G120" s="58"/>
      <c r="H120" s="98" t="s">
        <v>1067</v>
      </c>
      <c r="I120" s="98" t="s">
        <v>1068</v>
      </c>
      <c r="J120" s="58">
        <v>0</v>
      </c>
      <c r="K120" s="58">
        <v>0</v>
      </c>
      <c r="L120" s="58"/>
      <c r="M120" s="58">
        <v>0</v>
      </c>
      <c r="N120" s="58">
        <v>0</v>
      </c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62"/>
      <c r="AA120" s="55"/>
    </row>
    <row r="121" spans="1:27" s="61" customFormat="1" ht="23.25" hidden="1" customHeight="1" x14ac:dyDescent="0.25">
      <c r="A121" s="246">
        <v>120</v>
      </c>
      <c r="B121" s="247" t="s">
        <v>645</v>
      </c>
      <c r="C121" s="260" t="s">
        <v>966</v>
      </c>
      <c r="D121" s="247"/>
      <c r="E121" s="107" t="s">
        <v>966</v>
      </c>
      <c r="F121" s="247">
        <v>1</v>
      </c>
      <c r="G121" s="107"/>
      <c r="H121" s="247" t="s">
        <v>1076</v>
      </c>
      <c r="I121" s="247" t="s">
        <v>1077</v>
      </c>
      <c r="J121" s="107">
        <v>0</v>
      </c>
      <c r="K121" s="107">
        <v>0</v>
      </c>
      <c r="L121" s="107"/>
      <c r="M121" s="107">
        <v>0</v>
      </c>
      <c r="N121" s="107">
        <v>-1790</v>
      </c>
      <c r="O121" s="248"/>
      <c r="P121" s="248"/>
      <c r="Q121" s="248"/>
      <c r="R121" s="248"/>
      <c r="S121" s="248"/>
      <c r="T121" s="107"/>
      <c r="U121" s="248"/>
      <c r="V121" s="107"/>
      <c r="W121" s="248"/>
      <c r="X121" s="248"/>
      <c r="Y121" s="248"/>
      <c r="Z121" s="108"/>
    </row>
    <row r="122" spans="1:27" s="56" customFormat="1" ht="23.25" hidden="1" customHeight="1" x14ac:dyDescent="0.25">
      <c r="A122" s="97">
        <v>121</v>
      </c>
      <c r="B122" s="98" t="s">
        <v>1079</v>
      </c>
      <c r="C122" s="260" t="s">
        <v>957</v>
      </c>
      <c r="D122" s="98"/>
      <c r="E122" s="58" t="s">
        <v>957</v>
      </c>
      <c r="F122" s="98">
        <v>2</v>
      </c>
      <c r="G122" s="58"/>
      <c r="H122" s="98" t="s">
        <v>1080</v>
      </c>
      <c r="I122" s="98" t="s">
        <v>1081</v>
      </c>
      <c r="J122" s="58">
        <v>0</v>
      </c>
      <c r="K122" s="58">
        <v>0</v>
      </c>
      <c r="L122" s="58"/>
      <c r="M122" s="58">
        <v>0</v>
      </c>
      <c r="N122" s="58">
        <v>0</v>
      </c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62"/>
      <c r="AA122" s="55"/>
    </row>
    <row r="123" spans="1:27" s="56" customFormat="1" ht="23.25" hidden="1" customHeight="1" x14ac:dyDescent="0.25">
      <c r="A123" s="97">
        <v>122</v>
      </c>
      <c r="B123" s="98" t="s">
        <v>1083</v>
      </c>
      <c r="C123" s="260" t="s">
        <v>957</v>
      </c>
      <c r="D123" s="98" t="s">
        <v>3246</v>
      </c>
      <c r="E123" s="58" t="s">
        <v>957</v>
      </c>
      <c r="F123" s="98">
        <v>1</v>
      </c>
      <c r="G123" s="58"/>
      <c r="H123" s="98" t="s">
        <v>1084</v>
      </c>
      <c r="I123" s="98" t="s">
        <v>1085</v>
      </c>
      <c r="J123" s="58">
        <v>0</v>
      </c>
      <c r="K123" s="58">
        <v>0</v>
      </c>
      <c r="L123" s="58"/>
      <c r="M123" s="58">
        <v>0</v>
      </c>
      <c r="N123" s="58">
        <v>0</v>
      </c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62"/>
      <c r="AA123" s="55"/>
    </row>
    <row r="124" spans="1:27" s="56" customFormat="1" ht="23.25" hidden="1" customHeight="1" x14ac:dyDescent="0.25">
      <c r="A124" s="97">
        <v>123</v>
      </c>
      <c r="B124" s="98" t="s">
        <v>646</v>
      </c>
      <c r="C124" s="260" t="s">
        <v>966</v>
      </c>
      <c r="D124" s="98"/>
      <c r="E124" s="58" t="s">
        <v>966</v>
      </c>
      <c r="F124" s="98">
        <v>2</v>
      </c>
      <c r="G124" s="58"/>
      <c r="H124" s="98" t="s">
        <v>1087</v>
      </c>
      <c r="I124" s="98" t="s">
        <v>1088</v>
      </c>
      <c r="J124" s="58">
        <v>0</v>
      </c>
      <c r="K124" s="58">
        <v>0</v>
      </c>
      <c r="L124" s="57"/>
      <c r="M124" s="58">
        <v>0</v>
      </c>
      <c r="N124" s="58">
        <v>-1787</v>
      </c>
      <c r="O124" s="57"/>
      <c r="P124" s="57"/>
      <c r="Q124" s="57"/>
      <c r="R124" s="57"/>
      <c r="S124" s="57"/>
      <c r="T124" s="57"/>
      <c r="U124" s="57"/>
      <c r="V124" s="57"/>
      <c r="W124" s="59"/>
      <c r="X124" s="59"/>
      <c r="Y124" s="57"/>
      <c r="Z124" s="60"/>
    </row>
    <row r="125" spans="1:27" s="56" customFormat="1" ht="25.5" hidden="1" customHeight="1" x14ac:dyDescent="0.25">
      <c r="A125" s="97">
        <v>124</v>
      </c>
      <c r="B125" s="98" t="s">
        <v>1090</v>
      </c>
      <c r="C125" s="260" t="s">
        <v>957</v>
      </c>
      <c r="D125" s="98"/>
      <c r="E125" s="58" t="s">
        <v>957</v>
      </c>
      <c r="F125" s="98">
        <v>1</v>
      </c>
      <c r="G125" s="58"/>
      <c r="H125" s="98" t="s">
        <v>1091</v>
      </c>
      <c r="I125" s="98" t="s">
        <v>1092</v>
      </c>
      <c r="J125" s="58">
        <v>0</v>
      </c>
      <c r="K125" s="58">
        <v>0</v>
      </c>
      <c r="L125" s="58"/>
      <c r="M125" s="58">
        <v>0</v>
      </c>
      <c r="N125" s="58">
        <v>0</v>
      </c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62"/>
      <c r="AA125" s="55"/>
    </row>
    <row r="126" spans="1:27" s="61" customFormat="1" ht="23.25" hidden="1" customHeight="1" x14ac:dyDescent="0.25">
      <c r="A126" s="246">
        <v>125</v>
      </c>
      <c r="B126" s="247" t="s">
        <v>648</v>
      </c>
      <c r="C126" s="260" t="s">
        <v>966</v>
      </c>
      <c r="D126" s="247"/>
      <c r="E126" s="107" t="s">
        <v>966</v>
      </c>
      <c r="F126" s="247">
        <v>1</v>
      </c>
      <c r="G126" s="107"/>
      <c r="H126" s="247" t="s">
        <v>1094</v>
      </c>
      <c r="I126" s="247" t="s">
        <v>1095</v>
      </c>
      <c r="J126" s="107">
        <v>0</v>
      </c>
      <c r="K126" s="107">
        <v>0</v>
      </c>
      <c r="L126" s="107"/>
      <c r="M126" s="107">
        <v>0</v>
      </c>
      <c r="N126" s="107">
        <v>-1926</v>
      </c>
      <c r="O126" s="248"/>
      <c r="P126" s="248"/>
      <c r="Q126" s="248"/>
      <c r="R126" s="248"/>
      <c r="S126" s="248"/>
      <c r="T126" s="107"/>
      <c r="U126" s="248"/>
      <c r="V126" s="107"/>
      <c r="W126" s="248"/>
      <c r="X126" s="248"/>
      <c r="Y126" s="248"/>
      <c r="Z126" s="108"/>
    </row>
    <row r="127" spans="1:27" s="61" customFormat="1" ht="23.25" hidden="1" customHeight="1" x14ac:dyDescent="0.25">
      <c r="A127" s="246">
        <v>126</v>
      </c>
      <c r="B127" s="247" t="s">
        <v>650</v>
      </c>
      <c r="C127" s="260" t="s">
        <v>966</v>
      </c>
      <c r="D127" s="247"/>
      <c r="E127" s="107" t="s">
        <v>966</v>
      </c>
      <c r="F127" s="247">
        <v>1</v>
      </c>
      <c r="G127" s="107"/>
      <c r="H127" s="247" t="s">
        <v>1097</v>
      </c>
      <c r="I127" s="247" t="s">
        <v>1098</v>
      </c>
      <c r="J127" s="107">
        <v>0</v>
      </c>
      <c r="K127" s="107">
        <v>0</v>
      </c>
      <c r="L127" s="107"/>
      <c r="M127" s="107">
        <v>0</v>
      </c>
      <c r="N127" s="107">
        <v>-1754</v>
      </c>
      <c r="O127" s="248"/>
      <c r="P127" s="248"/>
      <c r="Q127" s="248"/>
      <c r="R127" s="248"/>
      <c r="S127" s="248"/>
      <c r="T127" s="107"/>
      <c r="U127" s="248"/>
      <c r="V127" s="107"/>
      <c r="W127" s="248"/>
      <c r="X127" s="248"/>
      <c r="Y127" s="248"/>
      <c r="Z127" s="108"/>
    </row>
    <row r="128" spans="1:27" s="56" customFormat="1" ht="23.25" hidden="1" customHeight="1" x14ac:dyDescent="0.25">
      <c r="A128" s="97">
        <v>127</v>
      </c>
      <c r="B128" s="98" t="s">
        <v>377</v>
      </c>
      <c r="C128" s="260" t="s">
        <v>1101</v>
      </c>
      <c r="D128" s="98"/>
      <c r="E128" s="58" t="s">
        <v>1101</v>
      </c>
      <c r="F128" s="98">
        <v>1</v>
      </c>
      <c r="G128" s="58"/>
      <c r="H128" s="98" t="s">
        <v>1102</v>
      </c>
      <c r="I128" s="98" t="s">
        <v>1103</v>
      </c>
      <c r="J128" s="58">
        <v>0</v>
      </c>
      <c r="K128" s="58">
        <v>0</v>
      </c>
      <c r="L128" s="57"/>
      <c r="M128" s="58">
        <v>0</v>
      </c>
      <c r="N128" s="58">
        <v>0</v>
      </c>
      <c r="O128" s="57"/>
      <c r="P128" s="57"/>
      <c r="Q128" s="57"/>
      <c r="R128" s="57"/>
      <c r="S128" s="57"/>
      <c r="T128" s="57"/>
      <c r="U128" s="57"/>
      <c r="V128" s="57"/>
      <c r="W128" s="59"/>
      <c r="X128" s="59"/>
      <c r="Y128" s="57"/>
      <c r="Z128" s="60"/>
    </row>
    <row r="129" spans="1:27" s="61" customFormat="1" ht="23.25" hidden="1" customHeight="1" x14ac:dyDescent="0.25">
      <c r="A129" s="246">
        <v>128</v>
      </c>
      <c r="B129" s="247" t="s">
        <v>651</v>
      </c>
      <c r="C129" s="260" t="s">
        <v>966</v>
      </c>
      <c r="D129" s="247"/>
      <c r="E129" s="107" t="s">
        <v>966</v>
      </c>
      <c r="F129" s="247">
        <v>1</v>
      </c>
      <c r="G129" s="107"/>
      <c r="H129" s="247" t="s">
        <v>1105</v>
      </c>
      <c r="I129" s="247" t="s">
        <v>1106</v>
      </c>
      <c r="J129" s="107">
        <v>0</v>
      </c>
      <c r="K129" s="107">
        <v>0</v>
      </c>
      <c r="L129" s="107"/>
      <c r="M129" s="107">
        <v>0</v>
      </c>
      <c r="N129" s="107">
        <v>-1926</v>
      </c>
      <c r="O129" s="248"/>
      <c r="P129" s="248"/>
      <c r="Q129" s="248"/>
      <c r="R129" s="248"/>
      <c r="S129" s="248"/>
      <c r="T129" s="107"/>
      <c r="U129" s="248"/>
      <c r="V129" s="107"/>
      <c r="W129" s="248"/>
      <c r="X129" s="248"/>
      <c r="Y129" s="248"/>
      <c r="Z129" s="108"/>
    </row>
    <row r="130" spans="1:27" s="61" customFormat="1" ht="23.25" hidden="1" customHeight="1" x14ac:dyDescent="0.25">
      <c r="A130" s="246">
        <v>129</v>
      </c>
      <c r="B130" s="247" t="s">
        <v>652</v>
      </c>
      <c r="C130" s="260" t="s">
        <v>966</v>
      </c>
      <c r="D130" s="247"/>
      <c r="E130" s="107" t="s">
        <v>966</v>
      </c>
      <c r="F130" s="247">
        <v>1</v>
      </c>
      <c r="G130" s="107"/>
      <c r="H130" s="247" t="s">
        <v>1108</v>
      </c>
      <c r="I130" s="247" t="s">
        <v>1109</v>
      </c>
      <c r="J130" s="107">
        <v>0</v>
      </c>
      <c r="K130" s="107">
        <v>0</v>
      </c>
      <c r="L130" s="107"/>
      <c r="M130" s="107">
        <v>0</v>
      </c>
      <c r="N130" s="107">
        <v>-628</v>
      </c>
      <c r="O130" s="248"/>
      <c r="P130" s="248"/>
      <c r="Q130" s="248"/>
      <c r="R130" s="248"/>
      <c r="S130" s="248"/>
      <c r="T130" s="107"/>
      <c r="U130" s="248"/>
      <c r="V130" s="107"/>
      <c r="W130" s="248"/>
      <c r="X130" s="248"/>
      <c r="Y130" s="248"/>
      <c r="Z130" s="108"/>
    </row>
    <row r="131" spans="1:27" s="56" customFormat="1" ht="23.25" hidden="1" customHeight="1" x14ac:dyDescent="0.25">
      <c r="A131" s="97">
        <v>130</v>
      </c>
      <c r="B131" s="98" t="s">
        <v>1115</v>
      </c>
      <c r="C131" s="260" t="s">
        <v>957</v>
      </c>
      <c r="D131" s="98"/>
      <c r="E131" s="58" t="s">
        <v>957</v>
      </c>
      <c r="F131" s="98">
        <v>1</v>
      </c>
      <c r="G131" s="58"/>
      <c r="H131" s="98" t="s">
        <v>1116</v>
      </c>
      <c r="I131" s="98" t="s">
        <v>1117</v>
      </c>
      <c r="J131" s="58">
        <v>0</v>
      </c>
      <c r="K131" s="58">
        <v>0</v>
      </c>
      <c r="L131" s="58"/>
      <c r="M131" s="58">
        <v>0</v>
      </c>
      <c r="N131" s="58">
        <v>0</v>
      </c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62"/>
      <c r="AA131" s="55"/>
    </row>
    <row r="132" spans="1:27" s="56" customFormat="1" ht="23.25" hidden="1" customHeight="1" x14ac:dyDescent="0.25">
      <c r="A132" s="97">
        <v>131</v>
      </c>
      <c r="B132" s="98" t="s">
        <v>1119</v>
      </c>
      <c r="C132" s="260" t="s">
        <v>966</v>
      </c>
      <c r="D132" s="98"/>
      <c r="E132" s="58" t="s">
        <v>966</v>
      </c>
      <c r="F132" s="98">
        <v>1</v>
      </c>
      <c r="G132" s="58"/>
      <c r="H132" s="98" t="s">
        <v>1120</v>
      </c>
      <c r="I132" s="98" t="s">
        <v>1121</v>
      </c>
      <c r="J132" s="58">
        <v>0</v>
      </c>
      <c r="K132" s="58">
        <v>0</v>
      </c>
      <c r="L132" s="58"/>
      <c r="M132" s="58">
        <v>0</v>
      </c>
      <c r="N132" s="58">
        <v>0</v>
      </c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62"/>
      <c r="AA132" s="55"/>
    </row>
    <row r="133" spans="1:27" s="56" customFormat="1" ht="23.25" hidden="1" customHeight="1" x14ac:dyDescent="0.25">
      <c r="A133" s="97">
        <v>132</v>
      </c>
      <c r="B133" s="98" t="s">
        <v>653</v>
      </c>
      <c r="C133" s="260" t="s">
        <v>966</v>
      </c>
      <c r="D133" s="98"/>
      <c r="E133" s="58" t="s">
        <v>966</v>
      </c>
      <c r="F133" s="98">
        <v>1</v>
      </c>
      <c r="G133" s="58"/>
      <c r="H133" s="98" t="s">
        <v>1123</v>
      </c>
      <c r="I133" s="98" t="s">
        <v>1124</v>
      </c>
      <c r="J133" s="58">
        <v>0</v>
      </c>
      <c r="K133" s="58">
        <v>0</v>
      </c>
      <c r="L133" s="57"/>
      <c r="M133" s="58">
        <v>0</v>
      </c>
      <c r="N133" s="58">
        <v>-2650</v>
      </c>
      <c r="O133" s="77"/>
      <c r="P133" s="77"/>
      <c r="Q133" s="77"/>
      <c r="R133" s="77"/>
      <c r="S133" s="77"/>
      <c r="T133" s="57"/>
      <c r="U133" s="77"/>
      <c r="V133" s="57"/>
      <c r="W133" s="77"/>
      <c r="X133" s="78"/>
      <c r="Y133" s="77"/>
      <c r="Z133" s="60"/>
    </row>
    <row r="134" spans="1:27" s="56" customFormat="1" ht="23.25" hidden="1" customHeight="1" x14ac:dyDescent="0.25">
      <c r="A134" s="97">
        <v>133</v>
      </c>
      <c r="B134" s="98" t="s">
        <v>655</v>
      </c>
      <c r="C134" s="260" t="s">
        <v>966</v>
      </c>
      <c r="D134" s="98"/>
      <c r="E134" s="58" t="s">
        <v>966</v>
      </c>
      <c r="F134" s="98">
        <v>1</v>
      </c>
      <c r="G134" s="58"/>
      <c r="H134" s="98" t="s">
        <v>1126</v>
      </c>
      <c r="I134" s="98" t="s">
        <v>1127</v>
      </c>
      <c r="J134" s="58">
        <v>0</v>
      </c>
      <c r="K134" s="58">
        <v>0</v>
      </c>
      <c r="L134" s="57"/>
      <c r="M134" s="58">
        <v>0</v>
      </c>
      <c r="N134" s="58">
        <v>-564</v>
      </c>
      <c r="O134" s="77"/>
      <c r="P134" s="77"/>
      <c r="Q134" s="77"/>
      <c r="R134" s="77"/>
      <c r="S134" s="77"/>
      <c r="T134" s="57"/>
      <c r="U134" s="77"/>
      <c r="V134" s="57"/>
      <c r="W134" s="77"/>
      <c r="X134" s="78"/>
      <c r="Y134" s="77"/>
      <c r="Z134" s="60"/>
    </row>
    <row r="135" spans="1:27" s="61" customFormat="1" ht="23.25" hidden="1" customHeight="1" x14ac:dyDescent="0.25">
      <c r="A135" s="246">
        <v>134</v>
      </c>
      <c r="B135" s="247" t="s">
        <v>657</v>
      </c>
      <c r="C135" s="260" t="s">
        <v>966</v>
      </c>
      <c r="D135" s="247"/>
      <c r="E135" s="107" t="s">
        <v>966</v>
      </c>
      <c r="F135" s="247">
        <v>1</v>
      </c>
      <c r="G135" s="107"/>
      <c r="H135" s="247" t="s">
        <v>1129</v>
      </c>
      <c r="I135" s="247" t="s">
        <v>1130</v>
      </c>
      <c r="J135" s="107">
        <v>0</v>
      </c>
      <c r="K135" s="107">
        <v>0</v>
      </c>
      <c r="L135" s="107"/>
      <c r="M135" s="107">
        <v>0</v>
      </c>
      <c r="N135" s="107">
        <v>-468</v>
      </c>
      <c r="O135" s="248"/>
      <c r="P135" s="248"/>
      <c r="Q135" s="248"/>
      <c r="R135" s="248"/>
      <c r="S135" s="248"/>
      <c r="T135" s="107"/>
      <c r="U135" s="248"/>
      <c r="V135" s="107"/>
      <c r="W135" s="248"/>
      <c r="X135" s="248"/>
      <c r="Y135" s="248"/>
      <c r="Z135" s="108"/>
    </row>
    <row r="136" spans="1:27" s="56" customFormat="1" ht="23.25" hidden="1" customHeight="1" x14ac:dyDescent="0.25">
      <c r="A136" s="97">
        <v>135</v>
      </c>
      <c r="B136" s="98" t="s">
        <v>1132</v>
      </c>
      <c r="C136" s="260" t="s">
        <v>957</v>
      </c>
      <c r="D136" s="98"/>
      <c r="E136" s="58" t="s">
        <v>957</v>
      </c>
      <c r="F136" s="98">
        <v>1</v>
      </c>
      <c r="G136" s="58"/>
      <c r="H136" s="98" t="s">
        <v>1133</v>
      </c>
      <c r="I136" s="98" t="s">
        <v>1134</v>
      </c>
      <c r="J136" s="58">
        <v>0</v>
      </c>
      <c r="K136" s="58">
        <v>0</v>
      </c>
      <c r="L136" s="58"/>
      <c r="M136" s="58">
        <v>0</v>
      </c>
      <c r="N136" s="58">
        <v>0</v>
      </c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62"/>
      <c r="AA136" s="55"/>
    </row>
    <row r="137" spans="1:27" s="56" customFormat="1" ht="23.25" hidden="1" customHeight="1" x14ac:dyDescent="0.25">
      <c r="A137" s="97">
        <v>136</v>
      </c>
      <c r="B137" s="98" t="s">
        <v>1136</v>
      </c>
      <c r="C137" s="260" t="s">
        <v>957</v>
      </c>
      <c r="D137" s="98"/>
      <c r="E137" s="58" t="s">
        <v>957</v>
      </c>
      <c r="F137" s="98">
        <v>1</v>
      </c>
      <c r="G137" s="58"/>
      <c r="H137" s="98" t="s">
        <v>1137</v>
      </c>
      <c r="I137" s="98" t="s">
        <v>1138</v>
      </c>
      <c r="J137" s="58">
        <v>0</v>
      </c>
      <c r="K137" s="58">
        <v>0</v>
      </c>
      <c r="L137" s="58"/>
      <c r="M137" s="58">
        <v>0</v>
      </c>
      <c r="N137" s="58">
        <v>0</v>
      </c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62"/>
      <c r="AA137" s="55"/>
    </row>
    <row r="138" spans="1:27" s="56" customFormat="1" ht="23.25" hidden="1" customHeight="1" x14ac:dyDescent="0.25">
      <c r="A138" s="97">
        <v>137</v>
      </c>
      <c r="B138" s="98" t="s">
        <v>881</v>
      </c>
      <c r="C138" s="260" t="s">
        <v>957</v>
      </c>
      <c r="D138" s="98"/>
      <c r="E138" s="58" t="s">
        <v>957</v>
      </c>
      <c r="F138" s="98">
        <v>1</v>
      </c>
      <c r="G138" s="58"/>
      <c r="H138" s="98" t="s">
        <v>1140</v>
      </c>
      <c r="I138" s="98" t="s">
        <v>1141</v>
      </c>
      <c r="J138" s="58">
        <v>0</v>
      </c>
      <c r="K138" s="58">
        <v>0</v>
      </c>
      <c r="L138" s="57"/>
      <c r="M138" s="58">
        <v>0</v>
      </c>
      <c r="N138" s="58">
        <v>0</v>
      </c>
      <c r="O138" s="57"/>
      <c r="P138" s="57"/>
      <c r="Q138" s="57"/>
      <c r="R138" s="57"/>
      <c r="S138" s="57"/>
      <c r="T138" s="57"/>
      <c r="U138" s="57"/>
      <c r="V138" s="57"/>
      <c r="W138" s="59"/>
      <c r="X138" s="59"/>
      <c r="Y138" s="57"/>
      <c r="Z138" s="60"/>
    </row>
    <row r="139" spans="1:27" s="56" customFormat="1" ht="23.25" hidden="1" customHeight="1" x14ac:dyDescent="0.25">
      <c r="A139" s="97">
        <v>138</v>
      </c>
      <c r="B139" s="98" t="s">
        <v>1144</v>
      </c>
      <c r="C139" s="260" t="s">
        <v>957</v>
      </c>
      <c r="D139" s="98"/>
      <c r="E139" s="58" t="s">
        <v>957</v>
      </c>
      <c r="F139" s="98">
        <v>2</v>
      </c>
      <c r="G139" s="58"/>
      <c r="H139" s="98" t="s">
        <v>1145</v>
      </c>
      <c r="I139" s="98" t="s">
        <v>1146</v>
      </c>
      <c r="J139" s="58">
        <v>0</v>
      </c>
      <c r="K139" s="58">
        <v>0</v>
      </c>
      <c r="L139" s="58"/>
      <c r="M139" s="58">
        <v>0</v>
      </c>
      <c r="N139" s="58">
        <v>0</v>
      </c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62"/>
      <c r="AA139" s="55"/>
    </row>
    <row r="140" spans="1:27" s="56" customFormat="1" ht="23.25" hidden="1" customHeight="1" x14ac:dyDescent="0.25">
      <c r="A140" s="97">
        <v>139</v>
      </c>
      <c r="B140" s="98" t="s">
        <v>1148</v>
      </c>
      <c r="C140" s="260" t="s">
        <v>957</v>
      </c>
      <c r="D140" s="98"/>
      <c r="E140" s="58" t="s">
        <v>957</v>
      </c>
      <c r="F140" s="98">
        <v>1</v>
      </c>
      <c r="G140" s="58"/>
      <c r="H140" s="98" t="s">
        <v>1149</v>
      </c>
      <c r="I140" s="98" t="s">
        <v>1150</v>
      </c>
      <c r="J140" s="58">
        <v>0</v>
      </c>
      <c r="K140" s="58">
        <v>0</v>
      </c>
      <c r="L140" s="58"/>
      <c r="M140" s="58">
        <v>0</v>
      </c>
      <c r="N140" s="58">
        <v>0</v>
      </c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62"/>
      <c r="AA140" s="55"/>
    </row>
    <row r="141" spans="1:27" s="61" customFormat="1" ht="23.25" hidden="1" customHeight="1" x14ac:dyDescent="0.25">
      <c r="A141" s="246">
        <v>140</v>
      </c>
      <c r="B141" s="247" t="s">
        <v>658</v>
      </c>
      <c r="C141" s="260" t="s">
        <v>966</v>
      </c>
      <c r="D141" s="247"/>
      <c r="E141" s="107" t="s">
        <v>966</v>
      </c>
      <c r="F141" s="247">
        <v>1</v>
      </c>
      <c r="G141" s="107"/>
      <c r="H141" s="247" t="s">
        <v>1020</v>
      </c>
      <c r="I141" s="247" t="s">
        <v>1156</v>
      </c>
      <c r="J141" s="107">
        <v>0</v>
      </c>
      <c r="K141" s="107">
        <v>0</v>
      </c>
      <c r="L141" s="107"/>
      <c r="M141" s="107">
        <v>0</v>
      </c>
      <c r="N141" s="107">
        <v>-1793</v>
      </c>
      <c r="O141" s="248"/>
      <c r="P141" s="248"/>
      <c r="Q141" s="248"/>
      <c r="R141" s="248"/>
      <c r="S141" s="248"/>
      <c r="T141" s="107"/>
      <c r="U141" s="248"/>
      <c r="V141" s="107"/>
      <c r="W141" s="248"/>
      <c r="X141" s="248"/>
      <c r="Y141" s="248"/>
      <c r="Z141" s="108"/>
    </row>
    <row r="142" spans="1:27" s="56" customFormat="1" ht="23.25" hidden="1" customHeight="1" x14ac:dyDescent="0.25">
      <c r="A142" s="97">
        <v>141</v>
      </c>
      <c r="B142" s="98" t="s">
        <v>1158</v>
      </c>
      <c r="C142" s="260" t="s">
        <v>957</v>
      </c>
      <c r="D142" s="98"/>
      <c r="E142" s="58" t="s">
        <v>957</v>
      </c>
      <c r="F142" s="98">
        <v>1</v>
      </c>
      <c r="G142" s="58"/>
      <c r="H142" s="98" t="s">
        <v>1159</v>
      </c>
      <c r="I142" s="98" t="s">
        <v>1160</v>
      </c>
      <c r="J142" s="58">
        <v>0</v>
      </c>
      <c r="K142" s="58">
        <v>0</v>
      </c>
      <c r="L142" s="58"/>
      <c r="M142" s="58">
        <v>0</v>
      </c>
      <c r="N142" s="58">
        <v>0</v>
      </c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62"/>
      <c r="AA142" s="55"/>
    </row>
    <row r="143" spans="1:27" s="56" customFormat="1" ht="23.25" hidden="1" customHeight="1" x14ac:dyDescent="0.25">
      <c r="A143" s="97">
        <v>142</v>
      </c>
      <c r="B143" s="98" t="s">
        <v>1162</v>
      </c>
      <c r="C143" s="260" t="s">
        <v>957</v>
      </c>
      <c r="D143" s="98"/>
      <c r="E143" s="58" t="s">
        <v>957</v>
      </c>
      <c r="F143" s="98">
        <v>1</v>
      </c>
      <c r="G143" s="58"/>
      <c r="H143" s="98" t="s">
        <v>1163</v>
      </c>
      <c r="I143" s="98" t="s">
        <v>1164</v>
      </c>
      <c r="J143" s="58">
        <v>0</v>
      </c>
      <c r="K143" s="58">
        <v>0</v>
      </c>
      <c r="L143" s="58"/>
      <c r="M143" s="58">
        <v>0</v>
      </c>
      <c r="N143" s="58">
        <v>0</v>
      </c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62"/>
      <c r="AA143" s="55"/>
    </row>
    <row r="144" spans="1:27" s="56" customFormat="1" ht="23.25" hidden="1" customHeight="1" x14ac:dyDescent="0.25">
      <c r="A144" s="97">
        <v>143</v>
      </c>
      <c r="B144" s="98" t="s">
        <v>660</v>
      </c>
      <c r="C144" s="260" t="s">
        <v>966</v>
      </c>
      <c r="D144" s="98"/>
      <c r="E144" s="58" t="s">
        <v>966</v>
      </c>
      <c r="F144" s="98">
        <v>2</v>
      </c>
      <c r="G144" s="58"/>
      <c r="H144" s="98" t="s">
        <v>1166</v>
      </c>
      <c r="I144" s="98" t="s">
        <v>1167</v>
      </c>
      <c r="J144" s="58">
        <v>0</v>
      </c>
      <c r="K144" s="58">
        <v>0</v>
      </c>
      <c r="L144" s="57"/>
      <c r="M144" s="58">
        <v>0</v>
      </c>
      <c r="N144" s="58">
        <v>-3921</v>
      </c>
      <c r="O144" s="57"/>
      <c r="P144" s="57"/>
      <c r="Q144" s="57"/>
      <c r="R144" s="57"/>
      <c r="S144" s="57"/>
      <c r="T144" s="57"/>
      <c r="U144" s="57"/>
      <c r="V144" s="57"/>
      <c r="W144" s="59"/>
      <c r="X144" s="59"/>
      <c r="Y144" s="57"/>
      <c r="Z144" s="60"/>
    </row>
    <row r="145" spans="1:27" s="56" customFormat="1" ht="23.25" hidden="1" customHeight="1" x14ac:dyDescent="0.25">
      <c r="A145" s="97">
        <v>144</v>
      </c>
      <c r="B145" s="98" t="s">
        <v>1170</v>
      </c>
      <c r="C145" s="260" t="s">
        <v>957</v>
      </c>
      <c r="D145" s="98"/>
      <c r="E145" s="58" t="s">
        <v>957</v>
      </c>
      <c r="F145" s="98">
        <v>1</v>
      </c>
      <c r="G145" s="58"/>
      <c r="H145" s="98" t="s">
        <v>1171</v>
      </c>
      <c r="I145" s="98" t="s">
        <v>1172</v>
      </c>
      <c r="J145" s="58">
        <v>0</v>
      </c>
      <c r="K145" s="58">
        <v>0</v>
      </c>
      <c r="L145" s="58"/>
      <c r="M145" s="58">
        <v>0</v>
      </c>
      <c r="N145" s="58">
        <v>0</v>
      </c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62"/>
      <c r="AA145" s="55"/>
    </row>
    <row r="146" spans="1:27" s="56" customFormat="1" ht="23.25" hidden="1" customHeight="1" x14ac:dyDescent="0.25">
      <c r="A146" s="97">
        <v>145</v>
      </c>
      <c r="B146" s="98" t="s">
        <v>1174</v>
      </c>
      <c r="C146" s="260" t="s">
        <v>957</v>
      </c>
      <c r="D146" s="98"/>
      <c r="E146" s="58" t="s">
        <v>957</v>
      </c>
      <c r="F146" s="98">
        <v>1</v>
      </c>
      <c r="G146" s="58"/>
      <c r="H146" s="98" t="s">
        <v>1175</v>
      </c>
      <c r="I146" s="98" t="s">
        <v>1176</v>
      </c>
      <c r="J146" s="58">
        <v>0</v>
      </c>
      <c r="K146" s="58">
        <v>0</v>
      </c>
      <c r="L146" s="58"/>
      <c r="M146" s="58">
        <v>0</v>
      </c>
      <c r="N146" s="58">
        <v>0</v>
      </c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62"/>
      <c r="AA146" s="55"/>
    </row>
    <row r="147" spans="1:27" s="56" customFormat="1" ht="23.25" hidden="1" customHeight="1" x14ac:dyDescent="0.25">
      <c r="A147" s="97">
        <v>146</v>
      </c>
      <c r="B147" s="98" t="s">
        <v>1179</v>
      </c>
      <c r="C147" s="260" t="s">
        <v>957</v>
      </c>
      <c r="D147" s="98"/>
      <c r="E147" s="58" t="s">
        <v>957</v>
      </c>
      <c r="F147" s="98">
        <v>2</v>
      </c>
      <c r="G147" s="58"/>
      <c r="H147" s="98" t="s">
        <v>1180</v>
      </c>
      <c r="I147" s="98" t="s">
        <v>1181</v>
      </c>
      <c r="J147" s="58">
        <v>0</v>
      </c>
      <c r="K147" s="58">
        <v>0</v>
      </c>
      <c r="L147" s="58"/>
      <c r="M147" s="58">
        <v>0</v>
      </c>
      <c r="N147" s="58">
        <v>0</v>
      </c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62"/>
      <c r="AA147" s="55"/>
    </row>
    <row r="148" spans="1:27" s="61" customFormat="1" ht="23.25" hidden="1" customHeight="1" x14ac:dyDescent="0.25">
      <c r="A148" s="246">
        <v>147</v>
      </c>
      <c r="B148" s="247" t="s">
        <v>662</v>
      </c>
      <c r="C148" s="260" t="s">
        <v>966</v>
      </c>
      <c r="D148" s="247"/>
      <c r="E148" s="107" t="s">
        <v>966</v>
      </c>
      <c r="F148" s="247">
        <v>1</v>
      </c>
      <c r="G148" s="107"/>
      <c r="H148" s="247" t="s">
        <v>1183</v>
      </c>
      <c r="I148" s="247" t="s">
        <v>1184</v>
      </c>
      <c r="J148" s="107">
        <v>0</v>
      </c>
      <c r="K148" s="107">
        <v>0</v>
      </c>
      <c r="L148" s="107"/>
      <c r="M148" s="107">
        <v>0</v>
      </c>
      <c r="N148" s="107">
        <v>-1317</v>
      </c>
      <c r="O148" s="248"/>
      <c r="P148" s="248"/>
      <c r="Q148" s="248"/>
      <c r="R148" s="248"/>
      <c r="S148" s="248"/>
      <c r="T148" s="107"/>
      <c r="U148" s="248"/>
      <c r="V148" s="107"/>
      <c r="W148" s="248"/>
      <c r="X148" s="248"/>
      <c r="Y148" s="248"/>
      <c r="Z148" s="108"/>
    </row>
    <row r="149" spans="1:27" s="61" customFormat="1" ht="23.25" hidden="1" customHeight="1" x14ac:dyDescent="0.25">
      <c r="A149" s="246">
        <v>148</v>
      </c>
      <c r="B149" s="247" t="s">
        <v>664</v>
      </c>
      <c r="C149" s="260" t="s">
        <v>966</v>
      </c>
      <c r="D149" s="247"/>
      <c r="E149" s="107" t="s">
        <v>966</v>
      </c>
      <c r="F149" s="247">
        <v>1</v>
      </c>
      <c r="G149" s="107"/>
      <c r="H149" s="247" t="s">
        <v>1187</v>
      </c>
      <c r="I149" s="247" t="s">
        <v>1188</v>
      </c>
      <c r="J149" s="107">
        <v>0</v>
      </c>
      <c r="K149" s="107">
        <v>0</v>
      </c>
      <c r="L149" s="107"/>
      <c r="M149" s="107">
        <v>0</v>
      </c>
      <c r="N149" s="107">
        <v>-654</v>
      </c>
      <c r="O149" s="248"/>
      <c r="P149" s="248"/>
      <c r="Q149" s="248"/>
      <c r="R149" s="248"/>
      <c r="S149" s="248"/>
      <c r="T149" s="107"/>
      <c r="U149" s="248"/>
      <c r="V149" s="107"/>
      <c r="W149" s="248"/>
      <c r="X149" s="248"/>
      <c r="Y149" s="248"/>
      <c r="Z149" s="108"/>
    </row>
    <row r="150" spans="1:27" s="56" customFormat="1" ht="23.25" hidden="1" customHeight="1" x14ac:dyDescent="0.25">
      <c r="A150" s="97">
        <v>149</v>
      </c>
      <c r="B150" s="98" t="s">
        <v>1191</v>
      </c>
      <c r="C150" s="260" t="s">
        <v>966</v>
      </c>
      <c r="D150" s="98"/>
      <c r="E150" s="58" t="s">
        <v>966</v>
      </c>
      <c r="F150" s="98">
        <v>2</v>
      </c>
      <c r="G150" s="58"/>
      <c r="H150" s="98" t="s">
        <v>1192</v>
      </c>
      <c r="I150" s="98" t="s">
        <v>1193</v>
      </c>
      <c r="J150" s="58">
        <v>0</v>
      </c>
      <c r="K150" s="58">
        <v>0</v>
      </c>
      <c r="L150" s="58"/>
      <c r="M150" s="58">
        <v>0</v>
      </c>
      <c r="N150" s="58">
        <v>0</v>
      </c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62"/>
      <c r="AA150" s="55"/>
    </row>
    <row r="151" spans="1:27" s="61" customFormat="1" ht="23.25" hidden="1" customHeight="1" x14ac:dyDescent="0.25">
      <c r="A151" s="246">
        <v>150</v>
      </c>
      <c r="B151" s="247" t="s">
        <v>666</v>
      </c>
      <c r="C151" s="260" t="s">
        <v>966</v>
      </c>
      <c r="D151" s="247"/>
      <c r="E151" s="107" t="s">
        <v>966</v>
      </c>
      <c r="F151" s="247">
        <v>1</v>
      </c>
      <c r="G151" s="107"/>
      <c r="H151" s="247" t="s">
        <v>1200</v>
      </c>
      <c r="I151" s="247" t="s">
        <v>1201</v>
      </c>
      <c r="J151" s="107">
        <v>0</v>
      </c>
      <c r="K151" s="107">
        <v>0</v>
      </c>
      <c r="L151" s="107"/>
      <c r="M151" s="107">
        <v>0</v>
      </c>
      <c r="N151" s="107">
        <v>-2690</v>
      </c>
      <c r="O151" s="248"/>
      <c r="P151" s="248"/>
      <c r="Q151" s="248"/>
      <c r="R151" s="248"/>
      <c r="S151" s="248"/>
      <c r="T151" s="107"/>
      <c r="U151" s="248"/>
      <c r="V151" s="107"/>
      <c r="W151" s="248"/>
      <c r="X151" s="248"/>
      <c r="Y151" s="248"/>
      <c r="Z151" s="108"/>
    </row>
    <row r="152" spans="1:27" s="56" customFormat="1" ht="23.25" hidden="1" customHeight="1" x14ac:dyDescent="0.25">
      <c r="A152" s="97">
        <v>151</v>
      </c>
      <c r="B152" s="98" t="s">
        <v>1203</v>
      </c>
      <c r="C152" s="260" t="s">
        <v>957</v>
      </c>
      <c r="D152" s="98"/>
      <c r="E152" s="58" t="s">
        <v>957</v>
      </c>
      <c r="F152" s="98">
        <v>1</v>
      </c>
      <c r="G152" s="58"/>
      <c r="H152" s="98" t="s">
        <v>1204</v>
      </c>
      <c r="I152" s="98" t="s">
        <v>1205</v>
      </c>
      <c r="J152" s="58">
        <v>0</v>
      </c>
      <c r="K152" s="58">
        <v>0</v>
      </c>
      <c r="L152" s="58"/>
      <c r="M152" s="58">
        <v>0</v>
      </c>
      <c r="N152" s="58">
        <v>0</v>
      </c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62"/>
      <c r="AA152" s="55"/>
    </row>
    <row r="153" spans="1:27" s="56" customFormat="1" ht="23.25" hidden="1" customHeight="1" x14ac:dyDescent="0.25">
      <c r="A153" s="97">
        <v>152</v>
      </c>
      <c r="B153" s="98" t="s">
        <v>1207</v>
      </c>
      <c r="C153" s="260" t="s">
        <v>957</v>
      </c>
      <c r="D153" s="98"/>
      <c r="E153" s="58" t="s">
        <v>957</v>
      </c>
      <c r="F153" s="98">
        <v>1</v>
      </c>
      <c r="G153" s="58"/>
      <c r="H153" s="98" t="s">
        <v>1200</v>
      </c>
      <c r="I153" s="98" t="s">
        <v>1208</v>
      </c>
      <c r="J153" s="58">
        <v>0</v>
      </c>
      <c r="K153" s="58">
        <v>0</v>
      </c>
      <c r="L153" s="58"/>
      <c r="M153" s="58">
        <v>0</v>
      </c>
      <c r="N153" s="58">
        <v>0</v>
      </c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62"/>
      <c r="AA153" s="55"/>
    </row>
    <row r="154" spans="1:27" s="56" customFormat="1" ht="23.25" hidden="1" customHeight="1" x14ac:dyDescent="0.25">
      <c r="A154" s="97">
        <v>153</v>
      </c>
      <c r="B154" s="98" t="s">
        <v>1210</v>
      </c>
      <c r="C154" s="260" t="s">
        <v>957</v>
      </c>
      <c r="D154" s="98"/>
      <c r="E154" s="58" t="s">
        <v>957</v>
      </c>
      <c r="F154" s="98">
        <v>1</v>
      </c>
      <c r="G154" s="58"/>
      <c r="H154" s="98" t="s">
        <v>1211</v>
      </c>
      <c r="I154" s="98" t="s">
        <v>1212</v>
      </c>
      <c r="J154" s="58">
        <v>0</v>
      </c>
      <c r="K154" s="58">
        <v>0</v>
      </c>
      <c r="L154" s="58"/>
      <c r="M154" s="58">
        <v>0</v>
      </c>
      <c r="N154" s="58">
        <v>0</v>
      </c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62"/>
      <c r="AA154" s="55"/>
    </row>
    <row r="155" spans="1:27" s="56" customFormat="1" ht="23.25" hidden="1" customHeight="1" x14ac:dyDescent="0.25">
      <c r="A155" s="97">
        <v>154</v>
      </c>
      <c r="B155" s="98" t="s">
        <v>1215</v>
      </c>
      <c r="C155" s="260" t="s">
        <v>966</v>
      </c>
      <c r="D155" s="98"/>
      <c r="E155" s="58" t="s">
        <v>966</v>
      </c>
      <c r="F155" s="98">
        <v>1</v>
      </c>
      <c r="G155" s="58"/>
      <c r="H155" s="98" t="s">
        <v>1020</v>
      </c>
      <c r="I155" s="98" t="s">
        <v>1124</v>
      </c>
      <c r="J155" s="58">
        <v>0</v>
      </c>
      <c r="K155" s="58">
        <v>0</v>
      </c>
      <c r="L155" s="58"/>
      <c r="M155" s="58">
        <v>0</v>
      </c>
      <c r="N155" s="58">
        <v>0</v>
      </c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62"/>
      <c r="AA155" s="55"/>
    </row>
    <row r="156" spans="1:27" s="56" customFormat="1" ht="23.25" hidden="1" customHeight="1" x14ac:dyDescent="0.25">
      <c r="A156" s="97">
        <v>155</v>
      </c>
      <c r="B156" s="98" t="s">
        <v>1217</v>
      </c>
      <c r="C156" s="260" t="s">
        <v>957</v>
      </c>
      <c r="D156" s="98"/>
      <c r="E156" s="58" t="s">
        <v>957</v>
      </c>
      <c r="F156" s="98">
        <v>1</v>
      </c>
      <c r="G156" s="58"/>
      <c r="H156" s="98" t="s">
        <v>1218</v>
      </c>
      <c r="I156" s="98" t="s">
        <v>1219</v>
      </c>
      <c r="J156" s="58">
        <v>0</v>
      </c>
      <c r="K156" s="58">
        <v>0</v>
      </c>
      <c r="L156" s="58"/>
      <c r="M156" s="58">
        <v>0</v>
      </c>
      <c r="N156" s="58">
        <v>0</v>
      </c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62"/>
      <c r="AA156" s="55"/>
    </row>
    <row r="157" spans="1:27" s="61" customFormat="1" ht="23.25" hidden="1" customHeight="1" x14ac:dyDescent="0.25">
      <c r="A157" s="246">
        <v>156</v>
      </c>
      <c r="B157" s="247" t="s">
        <v>668</v>
      </c>
      <c r="C157" s="260" t="s">
        <v>966</v>
      </c>
      <c r="D157" s="247"/>
      <c r="E157" s="107" t="s">
        <v>966</v>
      </c>
      <c r="F157" s="247">
        <v>1</v>
      </c>
      <c r="G157" s="107"/>
      <c r="H157" s="247" t="s">
        <v>1221</v>
      </c>
      <c r="I157" s="247" t="s">
        <v>1222</v>
      </c>
      <c r="J157" s="107">
        <v>0</v>
      </c>
      <c r="K157" s="107">
        <v>0</v>
      </c>
      <c r="L157" s="107"/>
      <c r="M157" s="107">
        <v>0</v>
      </c>
      <c r="N157" s="107">
        <v>-752</v>
      </c>
      <c r="O157" s="248"/>
      <c r="P157" s="248"/>
      <c r="Q157" s="248"/>
      <c r="R157" s="248"/>
      <c r="S157" s="248"/>
      <c r="T157" s="107"/>
      <c r="U157" s="248"/>
      <c r="V157" s="107"/>
      <c r="W157" s="248"/>
      <c r="X157" s="248"/>
      <c r="Y157" s="248"/>
      <c r="Z157" s="108"/>
    </row>
    <row r="158" spans="1:27" s="56" customFormat="1" ht="23.25" hidden="1" customHeight="1" x14ac:dyDescent="0.25">
      <c r="A158" s="97">
        <v>157</v>
      </c>
      <c r="B158" s="98" t="s">
        <v>670</v>
      </c>
      <c r="C158" s="260" t="s">
        <v>966</v>
      </c>
      <c r="D158" s="98"/>
      <c r="E158" s="58" t="s">
        <v>966</v>
      </c>
      <c r="F158" s="98">
        <v>1</v>
      </c>
      <c r="G158" s="58"/>
      <c r="H158" s="98" t="s">
        <v>1225</v>
      </c>
      <c r="I158" s="98" t="s">
        <v>1226</v>
      </c>
      <c r="J158" s="58">
        <v>0</v>
      </c>
      <c r="K158" s="58">
        <v>0</v>
      </c>
      <c r="L158" s="57"/>
      <c r="M158" s="58">
        <v>0</v>
      </c>
      <c r="N158" s="58">
        <v>93</v>
      </c>
      <c r="O158" s="57"/>
      <c r="P158" s="57"/>
      <c r="Q158" s="57"/>
      <c r="R158" s="57"/>
      <c r="S158" s="57"/>
      <c r="T158" s="57"/>
      <c r="U158" s="57"/>
      <c r="V158" s="57"/>
      <c r="W158" s="59"/>
      <c r="X158" s="59"/>
      <c r="Y158" s="57"/>
      <c r="Z158" s="60"/>
    </row>
    <row r="159" spans="1:27" s="56" customFormat="1" ht="23.25" hidden="1" customHeight="1" x14ac:dyDescent="0.25">
      <c r="A159" s="97">
        <v>158</v>
      </c>
      <c r="B159" s="98" t="s">
        <v>883</v>
      </c>
      <c r="C159" s="260" t="s">
        <v>957</v>
      </c>
      <c r="D159" s="98"/>
      <c r="E159" s="58" t="s">
        <v>957</v>
      </c>
      <c r="F159" s="98">
        <v>1</v>
      </c>
      <c r="G159" s="58"/>
      <c r="H159" s="98" t="s">
        <v>1228</v>
      </c>
      <c r="I159" s="98" t="s">
        <v>1229</v>
      </c>
      <c r="J159" s="58">
        <v>0</v>
      </c>
      <c r="K159" s="58">
        <v>0</v>
      </c>
      <c r="L159" s="57"/>
      <c r="M159" s="58">
        <v>0</v>
      </c>
      <c r="N159" s="58">
        <v>0</v>
      </c>
      <c r="O159" s="57"/>
      <c r="P159" s="57"/>
      <c r="Q159" s="57"/>
      <c r="R159" s="57"/>
      <c r="S159" s="57"/>
      <c r="T159" s="57"/>
      <c r="U159" s="57"/>
      <c r="V159" s="57"/>
      <c r="W159" s="59"/>
      <c r="X159" s="59"/>
      <c r="Y159" s="57"/>
      <c r="Z159" s="60"/>
    </row>
    <row r="160" spans="1:27" s="56" customFormat="1" ht="23.25" hidden="1" customHeight="1" x14ac:dyDescent="0.25">
      <c r="A160" s="97">
        <v>159</v>
      </c>
      <c r="B160" s="98" t="s">
        <v>885</v>
      </c>
      <c r="C160" s="260" t="s">
        <v>957</v>
      </c>
      <c r="D160" s="98"/>
      <c r="E160" s="58" t="s">
        <v>957</v>
      </c>
      <c r="F160" s="98">
        <v>1</v>
      </c>
      <c r="G160" s="58"/>
      <c r="H160" s="98" t="s">
        <v>1232</v>
      </c>
      <c r="I160" s="98" t="s">
        <v>1233</v>
      </c>
      <c r="J160" s="58">
        <v>0</v>
      </c>
      <c r="K160" s="58">
        <v>0</v>
      </c>
      <c r="L160" s="57"/>
      <c r="M160" s="58">
        <v>0</v>
      </c>
      <c r="N160" s="58">
        <v>0</v>
      </c>
      <c r="O160" s="57"/>
      <c r="P160" s="57"/>
      <c r="Q160" s="57"/>
      <c r="R160" s="57"/>
      <c r="S160" s="57"/>
      <c r="T160" s="57"/>
      <c r="U160" s="57"/>
      <c r="V160" s="57"/>
      <c r="W160" s="59"/>
      <c r="X160" s="59"/>
      <c r="Y160" s="57"/>
      <c r="Z160" s="60"/>
    </row>
    <row r="161" spans="1:27" s="56" customFormat="1" ht="23.25" hidden="1" customHeight="1" x14ac:dyDescent="0.25">
      <c r="A161" s="97">
        <v>160</v>
      </c>
      <c r="B161" s="98" t="s">
        <v>886</v>
      </c>
      <c r="C161" s="260" t="s">
        <v>957</v>
      </c>
      <c r="D161" s="98"/>
      <c r="E161" s="58" t="s">
        <v>957</v>
      </c>
      <c r="F161" s="98">
        <v>1</v>
      </c>
      <c r="G161" s="58"/>
      <c r="H161" s="98" t="s">
        <v>1239</v>
      </c>
      <c r="I161" s="98" t="s">
        <v>1233</v>
      </c>
      <c r="J161" s="58">
        <v>0</v>
      </c>
      <c r="K161" s="58">
        <v>0</v>
      </c>
      <c r="L161" s="57"/>
      <c r="M161" s="58">
        <v>0</v>
      </c>
      <c r="N161" s="58">
        <v>0</v>
      </c>
      <c r="O161" s="57"/>
      <c r="P161" s="57"/>
      <c r="Q161" s="57"/>
      <c r="R161" s="57"/>
      <c r="S161" s="57"/>
      <c r="T161" s="57"/>
      <c r="U161" s="57"/>
      <c r="V161" s="57"/>
      <c r="W161" s="59"/>
      <c r="X161" s="59"/>
      <c r="Y161" s="57"/>
      <c r="Z161" s="60"/>
    </row>
    <row r="162" spans="1:27" s="61" customFormat="1" ht="23.25" hidden="1" customHeight="1" x14ac:dyDescent="0.25">
      <c r="A162" s="246">
        <v>161</v>
      </c>
      <c r="B162" s="247" t="s">
        <v>671</v>
      </c>
      <c r="C162" s="260" t="s">
        <v>966</v>
      </c>
      <c r="D162" s="247"/>
      <c r="E162" s="107" t="s">
        <v>966</v>
      </c>
      <c r="F162" s="247">
        <v>1</v>
      </c>
      <c r="G162" s="107"/>
      <c r="H162" s="247" t="s">
        <v>1097</v>
      </c>
      <c r="I162" s="247" t="s">
        <v>1241</v>
      </c>
      <c r="J162" s="107">
        <v>0</v>
      </c>
      <c r="K162" s="107">
        <v>0</v>
      </c>
      <c r="L162" s="107"/>
      <c r="M162" s="107">
        <v>0</v>
      </c>
      <c r="N162" s="107">
        <v>-1162</v>
      </c>
      <c r="O162" s="248"/>
      <c r="P162" s="248"/>
      <c r="Q162" s="248"/>
      <c r="R162" s="248"/>
      <c r="S162" s="248"/>
      <c r="T162" s="107"/>
      <c r="U162" s="248"/>
      <c r="V162" s="107"/>
      <c r="W162" s="248"/>
      <c r="X162" s="248"/>
      <c r="Y162" s="248"/>
      <c r="Z162" s="108"/>
    </row>
    <row r="163" spans="1:27" s="56" customFormat="1" ht="23.25" hidden="1" customHeight="1" x14ac:dyDescent="0.25">
      <c r="A163" s="97">
        <v>162</v>
      </c>
      <c r="B163" s="98" t="s">
        <v>888</v>
      </c>
      <c r="C163" s="260" t="s">
        <v>957</v>
      </c>
      <c r="D163" s="98"/>
      <c r="E163" s="58" t="s">
        <v>957</v>
      </c>
      <c r="F163" s="98">
        <v>1</v>
      </c>
      <c r="G163" s="58"/>
      <c r="H163" s="98" t="s">
        <v>1243</v>
      </c>
      <c r="I163" s="98" t="s">
        <v>1244</v>
      </c>
      <c r="J163" s="58">
        <v>0</v>
      </c>
      <c r="K163" s="58">
        <v>0</v>
      </c>
      <c r="L163" s="57"/>
      <c r="M163" s="58">
        <v>0</v>
      </c>
      <c r="N163" s="58">
        <v>0</v>
      </c>
      <c r="O163" s="57"/>
      <c r="P163" s="57"/>
      <c r="Q163" s="57"/>
      <c r="R163" s="57"/>
      <c r="S163" s="57"/>
      <c r="T163" s="57"/>
      <c r="U163" s="57"/>
      <c r="V163" s="57"/>
      <c r="W163" s="59"/>
      <c r="X163" s="59"/>
      <c r="Y163" s="57"/>
      <c r="Z163" s="60"/>
    </row>
    <row r="164" spans="1:27" s="61" customFormat="1" ht="23.25" hidden="1" customHeight="1" x14ac:dyDescent="0.25">
      <c r="A164" s="246">
        <v>163</v>
      </c>
      <c r="B164" s="247" t="s">
        <v>673</v>
      </c>
      <c r="C164" s="260" t="s">
        <v>966</v>
      </c>
      <c r="D164" s="247"/>
      <c r="E164" s="107" t="s">
        <v>966</v>
      </c>
      <c r="F164" s="247">
        <v>1</v>
      </c>
      <c r="G164" s="107"/>
      <c r="H164" s="247" t="s">
        <v>1246</v>
      </c>
      <c r="I164" s="247" t="s">
        <v>1247</v>
      </c>
      <c r="J164" s="107">
        <v>0</v>
      </c>
      <c r="K164" s="107">
        <v>0</v>
      </c>
      <c r="L164" s="107"/>
      <c r="M164" s="107">
        <v>0</v>
      </c>
      <c r="N164" s="107">
        <v>-528</v>
      </c>
      <c r="O164" s="248"/>
      <c r="P164" s="248"/>
      <c r="Q164" s="248"/>
      <c r="R164" s="248"/>
      <c r="S164" s="248"/>
      <c r="T164" s="107"/>
      <c r="U164" s="248"/>
      <c r="V164" s="107"/>
      <c r="W164" s="248"/>
      <c r="X164" s="248"/>
      <c r="Y164" s="248"/>
      <c r="Z164" s="108"/>
    </row>
    <row r="165" spans="1:27" s="61" customFormat="1" ht="23.25" hidden="1" customHeight="1" x14ac:dyDescent="0.25">
      <c r="A165" s="246">
        <v>164</v>
      </c>
      <c r="B165" s="247" t="s">
        <v>675</v>
      </c>
      <c r="C165" s="260" t="s">
        <v>966</v>
      </c>
      <c r="D165" s="247"/>
      <c r="E165" s="107" t="s">
        <v>966</v>
      </c>
      <c r="F165" s="247">
        <v>1</v>
      </c>
      <c r="G165" s="107"/>
      <c r="H165" s="247" t="s">
        <v>1249</v>
      </c>
      <c r="I165" s="247" t="s">
        <v>1250</v>
      </c>
      <c r="J165" s="107">
        <v>0</v>
      </c>
      <c r="K165" s="107">
        <v>0</v>
      </c>
      <c r="L165" s="107"/>
      <c r="M165" s="107">
        <v>0</v>
      </c>
      <c r="N165" s="107">
        <v>-1180</v>
      </c>
      <c r="O165" s="248"/>
      <c r="P165" s="248"/>
      <c r="Q165" s="248"/>
      <c r="R165" s="248"/>
      <c r="S165" s="248"/>
      <c r="T165" s="107"/>
      <c r="U165" s="248"/>
      <c r="V165" s="107"/>
      <c r="W165" s="248"/>
      <c r="X165" s="248"/>
      <c r="Y165" s="248"/>
      <c r="Z165" s="108"/>
    </row>
    <row r="166" spans="1:27" s="56" customFormat="1" ht="23.25" hidden="1" customHeight="1" x14ac:dyDescent="0.25">
      <c r="A166" s="97">
        <v>165</v>
      </c>
      <c r="B166" s="98" t="s">
        <v>677</v>
      </c>
      <c r="C166" s="260" t="s">
        <v>966</v>
      </c>
      <c r="D166" s="98"/>
      <c r="E166" s="58" t="s">
        <v>966</v>
      </c>
      <c r="F166" s="98">
        <v>1</v>
      </c>
      <c r="G166" s="58"/>
      <c r="H166" s="98" t="s">
        <v>1253</v>
      </c>
      <c r="I166" s="98" t="s">
        <v>1254</v>
      </c>
      <c r="J166" s="58">
        <v>0</v>
      </c>
      <c r="K166" s="58">
        <v>0</v>
      </c>
      <c r="L166" s="57"/>
      <c r="M166" s="58">
        <v>0</v>
      </c>
      <c r="N166" s="58">
        <v>0</v>
      </c>
      <c r="O166" s="57"/>
      <c r="P166" s="57"/>
      <c r="Q166" s="57"/>
      <c r="R166" s="57"/>
      <c r="S166" s="57"/>
      <c r="T166" s="57"/>
      <c r="U166" s="57"/>
      <c r="V166" s="57"/>
      <c r="W166" s="59"/>
      <c r="X166" s="59"/>
      <c r="Y166" s="57"/>
      <c r="Z166" s="60"/>
    </row>
    <row r="167" spans="1:27" s="61" customFormat="1" ht="23.25" hidden="1" customHeight="1" x14ac:dyDescent="0.25">
      <c r="A167" s="246">
        <v>166</v>
      </c>
      <c r="B167" s="247" t="s">
        <v>678</v>
      </c>
      <c r="C167" s="260" t="s">
        <v>966</v>
      </c>
      <c r="D167" s="247"/>
      <c r="E167" s="107" t="s">
        <v>966</v>
      </c>
      <c r="F167" s="247">
        <v>1</v>
      </c>
      <c r="G167" s="107"/>
      <c r="H167" s="247" t="s">
        <v>1256</v>
      </c>
      <c r="I167" s="247" t="s">
        <v>1257</v>
      </c>
      <c r="J167" s="107">
        <v>0</v>
      </c>
      <c r="K167" s="107">
        <v>0</v>
      </c>
      <c r="L167" s="107"/>
      <c r="M167" s="107">
        <v>0</v>
      </c>
      <c r="N167" s="107">
        <v>-1156</v>
      </c>
      <c r="O167" s="248"/>
      <c r="P167" s="248"/>
      <c r="Q167" s="248"/>
      <c r="R167" s="248"/>
      <c r="S167" s="248"/>
      <c r="T167" s="107"/>
      <c r="U167" s="248"/>
      <c r="V167" s="107"/>
      <c r="W167" s="248"/>
      <c r="X167" s="248"/>
      <c r="Y167" s="248"/>
      <c r="Z167" s="108"/>
    </row>
    <row r="168" spans="1:27" s="56" customFormat="1" ht="23.25" hidden="1" customHeight="1" x14ac:dyDescent="0.25">
      <c r="A168" s="97">
        <v>167</v>
      </c>
      <c r="B168" s="98" t="s">
        <v>679</v>
      </c>
      <c r="C168" s="260" t="s">
        <v>966</v>
      </c>
      <c r="D168" s="98"/>
      <c r="E168" s="58" t="s">
        <v>966</v>
      </c>
      <c r="F168" s="98">
        <v>1</v>
      </c>
      <c r="G168" s="58"/>
      <c r="H168" s="98" t="s">
        <v>1259</v>
      </c>
      <c r="I168" s="98" t="s">
        <v>1260</v>
      </c>
      <c r="J168" s="58">
        <v>0</v>
      </c>
      <c r="K168" s="58">
        <v>0</v>
      </c>
      <c r="L168" s="57"/>
      <c r="M168" s="58">
        <v>0</v>
      </c>
      <c r="N168" s="58">
        <v>0</v>
      </c>
      <c r="O168" s="57"/>
      <c r="P168" s="57"/>
      <c r="Q168" s="57"/>
      <c r="R168" s="57"/>
      <c r="S168" s="57"/>
      <c r="T168" s="57"/>
      <c r="U168" s="57"/>
      <c r="V168" s="57"/>
      <c r="W168" s="59"/>
      <c r="X168" s="59"/>
      <c r="Y168" s="57"/>
      <c r="Z168" s="60"/>
    </row>
    <row r="169" spans="1:27" s="56" customFormat="1" ht="23.25" hidden="1" customHeight="1" x14ac:dyDescent="0.25">
      <c r="A169" s="97">
        <v>168</v>
      </c>
      <c r="B169" s="98" t="s">
        <v>1262</v>
      </c>
      <c r="C169" s="260" t="s">
        <v>957</v>
      </c>
      <c r="D169" s="98"/>
      <c r="E169" s="58" t="s">
        <v>957</v>
      </c>
      <c r="F169" s="98">
        <v>1</v>
      </c>
      <c r="G169" s="58"/>
      <c r="H169" s="98" t="s">
        <v>1263</v>
      </c>
      <c r="I169" s="98" t="s">
        <v>1264</v>
      </c>
      <c r="J169" s="58">
        <v>0</v>
      </c>
      <c r="K169" s="58">
        <v>0</v>
      </c>
      <c r="L169" s="58"/>
      <c r="M169" s="58">
        <v>0</v>
      </c>
      <c r="N169" s="58">
        <v>0</v>
      </c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62"/>
      <c r="AA169" s="55"/>
    </row>
    <row r="170" spans="1:27" s="56" customFormat="1" ht="23.25" hidden="1" customHeight="1" x14ac:dyDescent="0.25">
      <c r="A170" s="97">
        <v>169</v>
      </c>
      <c r="B170" s="98" t="s">
        <v>681</v>
      </c>
      <c r="C170" s="260" t="s">
        <v>966</v>
      </c>
      <c r="D170" s="98"/>
      <c r="E170" s="58" t="s">
        <v>966</v>
      </c>
      <c r="F170" s="98">
        <v>1</v>
      </c>
      <c r="G170" s="58"/>
      <c r="H170" s="98" t="s">
        <v>1266</v>
      </c>
      <c r="I170" s="98" t="s">
        <v>1267</v>
      </c>
      <c r="J170" s="58">
        <v>0</v>
      </c>
      <c r="K170" s="58">
        <v>0</v>
      </c>
      <c r="L170" s="57"/>
      <c r="M170" s="58">
        <v>0</v>
      </c>
      <c r="N170" s="58">
        <v>-2953</v>
      </c>
      <c r="O170" s="57"/>
      <c r="P170" s="57"/>
      <c r="Q170" s="57"/>
      <c r="R170" s="57"/>
      <c r="S170" s="57"/>
      <c r="T170" s="57"/>
      <c r="U170" s="57"/>
      <c r="V170" s="57"/>
      <c r="W170" s="59"/>
      <c r="X170" s="59"/>
      <c r="Y170" s="57"/>
      <c r="Z170" s="60"/>
    </row>
    <row r="171" spans="1:27" s="56" customFormat="1" ht="23.25" hidden="1" customHeight="1" x14ac:dyDescent="0.25">
      <c r="A171" s="97">
        <v>170</v>
      </c>
      <c r="B171" s="98" t="s">
        <v>1273</v>
      </c>
      <c r="C171" s="260" t="s">
        <v>957</v>
      </c>
      <c r="D171" s="98"/>
      <c r="E171" s="58" t="s">
        <v>957</v>
      </c>
      <c r="F171" s="98">
        <v>2</v>
      </c>
      <c r="G171" s="58"/>
      <c r="H171" s="98" t="s">
        <v>1204</v>
      </c>
      <c r="I171" s="98" t="s">
        <v>1274</v>
      </c>
      <c r="J171" s="58">
        <v>0</v>
      </c>
      <c r="K171" s="58">
        <v>0</v>
      </c>
      <c r="L171" s="58"/>
      <c r="M171" s="58">
        <v>0</v>
      </c>
      <c r="N171" s="58">
        <v>0</v>
      </c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62"/>
      <c r="AA171" s="55"/>
    </row>
    <row r="172" spans="1:27" s="56" customFormat="1" ht="23.25" hidden="1" customHeight="1" x14ac:dyDescent="0.25">
      <c r="A172" s="97">
        <v>171</v>
      </c>
      <c r="B172" s="98" t="s">
        <v>683</v>
      </c>
      <c r="C172" s="260" t="s">
        <v>966</v>
      </c>
      <c r="D172" s="98"/>
      <c r="E172" s="58" t="s">
        <v>966</v>
      </c>
      <c r="F172" s="98">
        <v>1</v>
      </c>
      <c r="G172" s="58"/>
      <c r="H172" s="98" t="s">
        <v>1277</v>
      </c>
      <c r="I172" s="98" t="s">
        <v>1278</v>
      </c>
      <c r="J172" s="58">
        <v>0</v>
      </c>
      <c r="K172" s="58">
        <v>0</v>
      </c>
      <c r="L172" s="57"/>
      <c r="M172" s="58">
        <v>0</v>
      </c>
      <c r="N172" s="58">
        <v>0</v>
      </c>
      <c r="O172" s="57"/>
      <c r="P172" s="57"/>
      <c r="Q172" s="57"/>
      <c r="R172" s="57"/>
      <c r="S172" s="57"/>
      <c r="T172" s="57"/>
      <c r="U172" s="57"/>
      <c r="V172" s="57"/>
      <c r="W172" s="59"/>
      <c r="X172" s="59"/>
      <c r="Y172" s="57"/>
      <c r="Z172" s="60"/>
    </row>
    <row r="173" spans="1:27" s="56" customFormat="1" ht="23.25" hidden="1" customHeight="1" x14ac:dyDescent="0.25">
      <c r="A173" s="97">
        <v>172</v>
      </c>
      <c r="B173" s="98" t="s">
        <v>685</v>
      </c>
      <c r="C173" s="260" t="s">
        <v>966</v>
      </c>
      <c r="D173" s="98"/>
      <c r="E173" s="58" t="s">
        <v>966</v>
      </c>
      <c r="F173" s="98">
        <v>1</v>
      </c>
      <c r="G173" s="58"/>
      <c r="H173" s="98" t="s">
        <v>1280</v>
      </c>
      <c r="I173" s="98" t="s">
        <v>1281</v>
      </c>
      <c r="J173" s="58">
        <v>0</v>
      </c>
      <c r="K173" s="58">
        <v>0</v>
      </c>
      <c r="L173" s="57"/>
      <c r="M173" s="58">
        <v>0</v>
      </c>
      <c r="N173" s="58">
        <v>-1780</v>
      </c>
      <c r="O173" s="57"/>
      <c r="P173" s="57"/>
      <c r="Q173" s="57"/>
      <c r="R173" s="57"/>
      <c r="S173" s="57"/>
      <c r="T173" s="57"/>
      <c r="U173" s="57"/>
      <c r="V173" s="57"/>
      <c r="W173" s="59"/>
      <c r="X173" s="59"/>
      <c r="Y173" s="57"/>
      <c r="Z173" s="60"/>
    </row>
    <row r="174" spans="1:27" s="56" customFormat="1" ht="23.25" hidden="1" customHeight="1" x14ac:dyDescent="0.25">
      <c r="A174" s="97">
        <v>173</v>
      </c>
      <c r="B174" s="98" t="s">
        <v>686</v>
      </c>
      <c r="C174" s="260" t="s">
        <v>966</v>
      </c>
      <c r="D174" s="98"/>
      <c r="E174" s="58" t="s">
        <v>966</v>
      </c>
      <c r="F174" s="98">
        <v>1</v>
      </c>
      <c r="G174" s="58"/>
      <c r="H174" s="98" t="s">
        <v>1283</v>
      </c>
      <c r="I174" s="98" t="s">
        <v>1284</v>
      </c>
      <c r="J174" s="58">
        <v>0</v>
      </c>
      <c r="K174" s="58">
        <v>0</v>
      </c>
      <c r="L174" s="57"/>
      <c r="M174" s="58">
        <v>0</v>
      </c>
      <c r="N174" s="58">
        <v>0</v>
      </c>
      <c r="O174" s="57"/>
      <c r="P174" s="57"/>
      <c r="Q174" s="57"/>
      <c r="R174" s="57"/>
      <c r="S174" s="57"/>
      <c r="T174" s="57"/>
      <c r="U174" s="57"/>
      <c r="V174" s="57"/>
      <c r="W174" s="59"/>
      <c r="X174" s="59"/>
      <c r="Y174" s="57"/>
      <c r="Z174" s="60"/>
    </row>
    <row r="175" spans="1:27" s="56" customFormat="1" ht="23.25" hidden="1" customHeight="1" x14ac:dyDescent="0.25">
      <c r="A175" s="97">
        <v>174</v>
      </c>
      <c r="B175" s="98" t="s">
        <v>1286</v>
      </c>
      <c r="C175" s="260" t="s">
        <v>957</v>
      </c>
      <c r="D175" s="98"/>
      <c r="E175" s="58" t="s">
        <v>957</v>
      </c>
      <c r="F175" s="98">
        <v>1</v>
      </c>
      <c r="G175" s="58"/>
      <c r="H175" s="98" t="s">
        <v>1287</v>
      </c>
      <c r="I175" s="98" t="s">
        <v>1288</v>
      </c>
      <c r="J175" s="58">
        <v>0</v>
      </c>
      <c r="K175" s="58">
        <v>0</v>
      </c>
      <c r="L175" s="58"/>
      <c r="M175" s="58">
        <v>0</v>
      </c>
      <c r="N175" s="58">
        <v>0</v>
      </c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62"/>
      <c r="AA175" s="55"/>
    </row>
    <row r="176" spans="1:27" s="56" customFormat="1" ht="23.25" hidden="1" customHeight="1" x14ac:dyDescent="0.25">
      <c r="A176" s="97">
        <v>175</v>
      </c>
      <c r="B176" s="98" t="s">
        <v>1290</v>
      </c>
      <c r="C176" s="260" t="s">
        <v>957</v>
      </c>
      <c r="D176" s="98"/>
      <c r="E176" s="58" t="s">
        <v>957</v>
      </c>
      <c r="F176" s="98">
        <v>2</v>
      </c>
      <c r="G176" s="58"/>
      <c r="H176" s="98" t="s">
        <v>1291</v>
      </c>
      <c r="I176" s="98" t="s">
        <v>1233</v>
      </c>
      <c r="J176" s="58">
        <v>0</v>
      </c>
      <c r="K176" s="58">
        <v>0</v>
      </c>
      <c r="L176" s="58"/>
      <c r="M176" s="58">
        <v>0</v>
      </c>
      <c r="N176" s="58">
        <v>0</v>
      </c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62"/>
      <c r="AA176" s="55"/>
    </row>
    <row r="177" spans="1:27" s="56" customFormat="1" ht="23.25" hidden="1" customHeight="1" x14ac:dyDescent="0.25">
      <c r="A177" s="97">
        <v>176</v>
      </c>
      <c r="B177" s="98" t="s">
        <v>1293</v>
      </c>
      <c r="C177" s="260" t="s">
        <v>966</v>
      </c>
      <c r="D177" s="98"/>
      <c r="E177" s="58" t="s">
        <v>966</v>
      </c>
      <c r="F177" s="98">
        <v>0.25</v>
      </c>
      <c r="G177" s="58"/>
      <c r="H177" s="98" t="s">
        <v>1294</v>
      </c>
      <c r="I177" s="98" t="s">
        <v>1295</v>
      </c>
      <c r="J177" s="58">
        <v>0</v>
      </c>
      <c r="K177" s="58">
        <v>0</v>
      </c>
      <c r="L177" s="58"/>
      <c r="M177" s="58">
        <v>0</v>
      </c>
      <c r="N177" s="58">
        <v>0</v>
      </c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62"/>
      <c r="AA177" s="55"/>
    </row>
    <row r="178" spans="1:27" s="56" customFormat="1" ht="23.25" hidden="1" customHeight="1" x14ac:dyDescent="0.25">
      <c r="A178" s="97">
        <v>177</v>
      </c>
      <c r="B178" s="98" t="s">
        <v>379</v>
      </c>
      <c r="C178" s="260" t="s">
        <v>1101</v>
      </c>
      <c r="D178" s="98"/>
      <c r="E178" s="58" t="s">
        <v>1101</v>
      </c>
      <c r="F178" s="98">
        <v>1</v>
      </c>
      <c r="G178" s="58"/>
      <c r="H178" s="98" t="s">
        <v>1297</v>
      </c>
      <c r="I178" s="98" t="s">
        <v>1298</v>
      </c>
      <c r="J178" s="58">
        <v>0</v>
      </c>
      <c r="K178" s="58">
        <v>0</v>
      </c>
      <c r="L178" s="57"/>
      <c r="M178" s="58">
        <v>0</v>
      </c>
      <c r="N178" s="58">
        <v>-344</v>
      </c>
      <c r="O178" s="57"/>
      <c r="P178" s="57"/>
      <c r="Q178" s="57"/>
      <c r="R178" s="57"/>
      <c r="S178" s="57"/>
      <c r="T178" s="57"/>
      <c r="U178" s="57"/>
      <c r="V178" s="57"/>
      <c r="W178" s="59"/>
      <c r="X178" s="59"/>
      <c r="Y178" s="57"/>
      <c r="Z178" s="60"/>
    </row>
    <row r="179" spans="1:27" s="56" customFormat="1" ht="23.25" hidden="1" customHeight="1" x14ac:dyDescent="0.25">
      <c r="A179" s="97">
        <v>178</v>
      </c>
      <c r="B179" s="98" t="s">
        <v>1300</v>
      </c>
      <c r="C179" s="260" t="s">
        <v>957</v>
      </c>
      <c r="D179" s="98"/>
      <c r="E179" s="58" t="s">
        <v>957</v>
      </c>
      <c r="F179" s="98">
        <v>1</v>
      </c>
      <c r="G179" s="58"/>
      <c r="H179" s="98" t="s">
        <v>1301</v>
      </c>
      <c r="I179" s="98" t="s">
        <v>1302</v>
      </c>
      <c r="J179" s="58">
        <v>0</v>
      </c>
      <c r="K179" s="58">
        <v>0</v>
      </c>
      <c r="L179" s="58"/>
      <c r="M179" s="58">
        <v>0</v>
      </c>
      <c r="N179" s="58">
        <v>0</v>
      </c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62"/>
      <c r="AA179" s="55"/>
    </row>
    <row r="180" spans="1:27" s="61" customFormat="1" ht="23.25" hidden="1" customHeight="1" x14ac:dyDescent="0.25">
      <c r="A180" s="246">
        <v>179</v>
      </c>
      <c r="B180" s="247" t="s">
        <v>688</v>
      </c>
      <c r="C180" s="260" t="s">
        <v>966</v>
      </c>
      <c r="D180" s="247"/>
      <c r="E180" s="107" t="s">
        <v>966</v>
      </c>
      <c r="F180" s="247">
        <v>1</v>
      </c>
      <c r="G180" s="107"/>
      <c r="H180" s="247" t="s">
        <v>1304</v>
      </c>
      <c r="I180" s="247" t="s">
        <v>1201</v>
      </c>
      <c r="J180" s="107">
        <v>0</v>
      </c>
      <c r="K180" s="107">
        <v>0</v>
      </c>
      <c r="L180" s="107"/>
      <c r="M180" s="107">
        <v>0</v>
      </c>
      <c r="N180" s="107">
        <v>-1964</v>
      </c>
      <c r="O180" s="248"/>
      <c r="P180" s="248"/>
      <c r="Q180" s="248"/>
      <c r="R180" s="248"/>
      <c r="S180" s="248"/>
      <c r="T180" s="107"/>
      <c r="U180" s="248"/>
      <c r="V180" s="107"/>
      <c r="W180" s="248"/>
      <c r="X180" s="248"/>
      <c r="Y180" s="248"/>
      <c r="Z180" s="108"/>
    </row>
    <row r="181" spans="1:27" s="56" customFormat="1" ht="23.25" hidden="1" customHeight="1" x14ac:dyDescent="0.25">
      <c r="A181" s="97">
        <v>180</v>
      </c>
      <c r="B181" s="98" t="s">
        <v>690</v>
      </c>
      <c r="C181" s="260" t="s">
        <v>966</v>
      </c>
      <c r="D181" s="98"/>
      <c r="E181" s="58" t="s">
        <v>966</v>
      </c>
      <c r="F181" s="98">
        <v>1</v>
      </c>
      <c r="G181" s="58"/>
      <c r="H181" s="98" t="s">
        <v>1310</v>
      </c>
      <c r="I181" s="98" t="s">
        <v>1311</v>
      </c>
      <c r="J181" s="58">
        <v>0</v>
      </c>
      <c r="K181" s="58">
        <v>0</v>
      </c>
      <c r="L181" s="57"/>
      <c r="M181" s="58">
        <v>0</v>
      </c>
      <c r="N181" s="58">
        <v>1238</v>
      </c>
      <c r="O181" s="57"/>
      <c r="P181" s="57"/>
      <c r="Q181" s="57"/>
      <c r="R181" s="57"/>
      <c r="S181" s="57"/>
      <c r="T181" s="57"/>
      <c r="U181" s="57"/>
      <c r="V181" s="57"/>
      <c r="W181" s="59"/>
      <c r="X181" s="59"/>
      <c r="Y181" s="57"/>
      <c r="Z181" s="60"/>
    </row>
    <row r="182" spans="1:27" s="56" customFormat="1" ht="23.25" hidden="1" customHeight="1" x14ac:dyDescent="0.25">
      <c r="A182" s="97">
        <v>181</v>
      </c>
      <c r="B182" s="98" t="s">
        <v>889</v>
      </c>
      <c r="C182" s="260" t="s">
        <v>957</v>
      </c>
      <c r="D182" s="98"/>
      <c r="E182" s="58" t="s">
        <v>957</v>
      </c>
      <c r="F182" s="98">
        <v>2</v>
      </c>
      <c r="G182" s="58"/>
      <c r="H182" s="98" t="s">
        <v>1313</v>
      </c>
      <c r="I182" s="98" t="s">
        <v>1314</v>
      </c>
      <c r="J182" s="58">
        <v>0</v>
      </c>
      <c r="K182" s="58">
        <v>0</v>
      </c>
      <c r="L182" s="57"/>
      <c r="M182" s="58">
        <v>0</v>
      </c>
      <c r="N182" s="58">
        <v>-7231</v>
      </c>
      <c r="O182" s="77"/>
      <c r="P182" s="77"/>
      <c r="Q182" s="77"/>
      <c r="R182" s="77"/>
      <c r="S182" s="77"/>
      <c r="T182" s="57"/>
      <c r="U182" s="77"/>
      <c r="V182" s="57"/>
      <c r="W182" s="77"/>
      <c r="X182" s="78"/>
      <c r="Y182" s="77"/>
      <c r="Z182" s="60"/>
    </row>
    <row r="183" spans="1:27" s="56" customFormat="1" ht="23.25" hidden="1" customHeight="1" x14ac:dyDescent="0.25">
      <c r="A183" s="97">
        <v>182</v>
      </c>
      <c r="B183" s="98" t="s">
        <v>891</v>
      </c>
      <c r="C183" s="260" t="s">
        <v>957</v>
      </c>
      <c r="D183" s="98"/>
      <c r="E183" s="58" t="s">
        <v>957</v>
      </c>
      <c r="F183" s="98">
        <v>5</v>
      </c>
      <c r="G183" s="58"/>
      <c r="H183" s="98" t="s">
        <v>1316</v>
      </c>
      <c r="I183" s="98" t="s">
        <v>1317</v>
      </c>
      <c r="J183" s="58">
        <v>0</v>
      </c>
      <c r="K183" s="58">
        <v>0</v>
      </c>
      <c r="L183" s="57"/>
      <c r="M183" s="58">
        <v>0</v>
      </c>
      <c r="N183" s="58">
        <v>0</v>
      </c>
      <c r="O183" s="57"/>
      <c r="P183" s="57"/>
      <c r="Q183" s="57"/>
      <c r="R183" s="57"/>
      <c r="S183" s="57"/>
      <c r="T183" s="57"/>
      <c r="U183" s="57"/>
      <c r="V183" s="57"/>
      <c r="W183" s="59"/>
      <c r="X183" s="59"/>
      <c r="Y183" s="57"/>
      <c r="Z183" s="60"/>
    </row>
    <row r="184" spans="1:27" s="56" customFormat="1" ht="23.25" hidden="1" customHeight="1" x14ac:dyDescent="0.25">
      <c r="A184" s="97">
        <v>183</v>
      </c>
      <c r="B184" s="98" t="s">
        <v>692</v>
      </c>
      <c r="C184" s="260" t="s">
        <v>966</v>
      </c>
      <c r="D184" s="98"/>
      <c r="E184" s="58" t="s">
        <v>966</v>
      </c>
      <c r="F184" s="98">
        <v>1</v>
      </c>
      <c r="G184" s="58"/>
      <c r="H184" s="98" t="s">
        <v>1319</v>
      </c>
      <c r="I184" s="98" t="s">
        <v>1320</v>
      </c>
      <c r="J184" s="58">
        <v>0</v>
      </c>
      <c r="K184" s="58">
        <v>0</v>
      </c>
      <c r="L184" s="57"/>
      <c r="M184" s="58">
        <v>0</v>
      </c>
      <c r="N184" s="58">
        <v>-618</v>
      </c>
      <c r="O184" s="57"/>
      <c r="P184" s="57"/>
      <c r="Q184" s="57"/>
      <c r="R184" s="57"/>
      <c r="S184" s="57"/>
      <c r="T184" s="57"/>
      <c r="U184" s="57"/>
      <c r="V184" s="57"/>
      <c r="W184" s="59"/>
      <c r="X184" s="59"/>
      <c r="Y184" s="57"/>
      <c r="Z184" s="60"/>
    </row>
    <row r="185" spans="1:27" s="56" customFormat="1" ht="23.25" hidden="1" customHeight="1" x14ac:dyDescent="0.25">
      <c r="A185" s="97">
        <v>184</v>
      </c>
      <c r="B185" s="98" t="s">
        <v>694</v>
      </c>
      <c r="C185" s="260" t="s">
        <v>966</v>
      </c>
      <c r="D185" s="98"/>
      <c r="E185" s="58" t="s">
        <v>966</v>
      </c>
      <c r="F185" s="98">
        <v>1</v>
      </c>
      <c r="G185" s="58"/>
      <c r="H185" s="98" t="s">
        <v>1322</v>
      </c>
      <c r="I185" s="98" t="s">
        <v>1323</v>
      </c>
      <c r="J185" s="58">
        <v>0</v>
      </c>
      <c r="K185" s="58">
        <v>0</v>
      </c>
      <c r="L185" s="57"/>
      <c r="M185" s="58">
        <v>0</v>
      </c>
      <c r="N185" s="58">
        <v>5838</v>
      </c>
      <c r="O185" s="57"/>
      <c r="P185" s="57"/>
      <c r="Q185" s="57"/>
      <c r="R185" s="57"/>
      <c r="S185" s="57"/>
      <c r="T185" s="57"/>
      <c r="U185" s="57"/>
      <c r="V185" s="57"/>
      <c r="W185" s="59"/>
      <c r="X185" s="59"/>
      <c r="Y185" s="57"/>
      <c r="Z185" s="60"/>
    </row>
    <row r="186" spans="1:27" s="56" customFormat="1" ht="23.25" hidden="1" customHeight="1" x14ac:dyDescent="0.25">
      <c r="A186" s="97">
        <v>185</v>
      </c>
      <c r="B186" s="98" t="s">
        <v>696</v>
      </c>
      <c r="C186" s="260" t="s">
        <v>966</v>
      </c>
      <c r="D186" s="98"/>
      <c r="E186" s="58" t="s">
        <v>966</v>
      </c>
      <c r="F186" s="98">
        <v>2</v>
      </c>
      <c r="G186" s="58"/>
      <c r="H186" s="98" t="s">
        <v>1325</v>
      </c>
      <c r="I186" s="98" t="s">
        <v>1326</v>
      </c>
      <c r="J186" s="58">
        <v>0</v>
      </c>
      <c r="K186" s="58">
        <v>0</v>
      </c>
      <c r="L186" s="57"/>
      <c r="M186" s="58">
        <v>0</v>
      </c>
      <c r="N186" s="58">
        <v>-749</v>
      </c>
      <c r="O186" s="57"/>
      <c r="P186" s="57"/>
      <c r="Q186" s="57"/>
      <c r="R186" s="57"/>
      <c r="S186" s="57"/>
      <c r="T186" s="57"/>
      <c r="U186" s="57"/>
      <c r="V186" s="57"/>
      <c r="W186" s="59"/>
      <c r="X186" s="59"/>
      <c r="Y186" s="57"/>
      <c r="Z186" s="60"/>
    </row>
    <row r="187" spans="1:27" s="56" customFormat="1" ht="23.25" hidden="1" customHeight="1" x14ac:dyDescent="0.25">
      <c r="A187" s="97">
        <v>186</v>
      </c>
      <c r="B187" s="98" t="s">
        <v>1328</v>
      </c>
      <c r="C187" s="260" t="s">
        <v>957</v>
      </c>
      <c r="D187" s="98"/>
      <c r="E187" s="58" t="s">
        <v>957</v>
      </c>
      <c r="F187" s="98">
        <v>1</v>
      </c>
      <c r="G187" s="58"/>
      <c r="H187" s="98" t="s">
        <v>1329</v>
      </c>
      <c r="I187" s="98" t="s">
        <v>1330</v>
      </c>
      <c r="J187" s="58">
        <v>0</v>
      </c>
      <c r="K187" s="58">
        <v>0</v>
      </c>
      <c r="L187" s="58"/>
      <c r="M187" s="58">
        <v>0</v>
      </c>
      <c r="N187" s="58">
        <v>0</v>
      </c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62"/>
      <c r="AA187" s="55"/>
    </row>
    <row r="188" spans="1:27" s="56" customFormat="1" ht="23.25" hidden="1" customHeight="1" x14ac:dyDescent="0.25">
      <c r="A188" s="97">
        <v>187</v>
      </c>
      <c r="B188" s="98" t="s">
        <v>698</v>
      </c>
      <c r="C188" s="260" t="s">
        <v>966</v>
      </c>
      <c r="D188" s="98"/>
      <c r="E188" s="58" t="s">
        <v>966</v>
      </c>
      <c r="F188" s="98">
        <v>1</v>
      </c>
      <c r="G188" s="58"/>
      <c r="H188" s="98" t="s">
        <v>1332</v>
      </c>
      <c r="I188" s="98" t="s">
        <v>1333</v>
      </c>
      <c r="J188" s="58">
        <v>0</v>
      </c>
      <c r="K188" s="58">
        <v>0</v>
      </c>
      <c r="L188" s="57"/>
      <c r="M188" s="58">
        <v>0</v>
      </c>
      <c r="N188" s="58">
        <v>67</v>
      </c>
      <c r="O188" s="57"/>
      <c r="P188" s="57"/>
      <c r="Q188" s="57"/>
      <c r="R188" s="57"/>
      <c r="S188" s="57"/>
      <c r="T188" s="57"/>
      <c r="U188" s="57"/>
      <c r="V188" s="57"/>
      <c r="W188" s="59"/>
      <c r="X188" s="59"/>
      <c r="Y188" s="57"/>
      <c r="Z188" s="60"/>
    </row>
    <row r="189" spans="1:27" s="56" customFormat="1" ht="23.25" hidden="1" customHeight="1" x14ac:dyDescent="0.25">
      <c r="A189" s="97">
        <v>188</v>
      </c>
      <c r="B189" s="98" t="s">
        <v>892</v>
      </c>
      <c r="C189" s="260" t="s">
        <v>957</v>
      </c>
      <c r="D189" s="98"/>
      <c r="E189" s="58" t="s">
        <v>957</v>
      </c>
      <c r="F189" s="98">
        <v>2</v>
      </c>
      <c r="G189" s="58"/>
      <c r="H189" s="98" t="s">
        <v>1335</v>
      </c>
      <c r="I189" s="98" t="s">
        <v>1336</v>
      </c>
      <c r="J189" s="58">
        <v>0</v>
      </c>
      <c r="K189" s="58">
        <v>0</v>
      </c>
      <c r="L189" s="57"/>
      <c r="M189" s="58">
        <v>0</v>
      </c>
      <c r="N189" s="58">
        <v>0</v>
      </c>
      <c r="O189" s="57"/>
      <c r="P189" s="57"/>
      <c r="Q189" s="57"/>
      <c r="R189" s="57"/>
      <c r="S189" s="57"/>
      <c r="T189" s="57"/>
      <c r="U189" s="57"/>
      <c r="V189" s="57"/>
      <c r="W189" s="59"/>
      <c r="X189" s="59"/>
      <c r="Y189" s="57"/>
      <c r="Z189" s="60"/>
    </row>
    <row r="190" spans="1:27" s="56" customFormat="1" ht="23.25" hidden="1" customHeight="1" x14ac:dyDescent="0.25">
      <c r="A190" s="97">
        <v>189</v>
      </c>
      <c r="B190" s="98" t="s">
        <v>1338</v>
      </c>
      <c r="C190" s="260" t="s">
        <v>957</v>
      </c>
      <c r="D190" s="98" t="s">
        <v>3239</v>
      </c>
      <c r="E190" s="58" t="s">
        <v>957</v>
      </c>
      <c r="F190" s="98">
        <v>1</v>
      </c>
      <c r="G190" s="58"/>
      <c r="H190" s="98" t="s">
        <v>1339</v>
      </c>
      <c r="I190" s="98" t="s">
        <v>1340</v>
      </c>
      <c r="J190" s="58">
        <v>0</v>
      </c>
      <c r="K190" s="58">
        <v>0</v>
      </c>
      <c r="L190" s="58"/>
      <c r="M190" s="58">
        <v>0</v>
      </c>
      <c r="N190" s="58">
        <v>0</v>
      </c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62"/>
      <c r="AA190" s="55"/>
    </row>
    <row r="191" spans="1:27" s="61" customFormat="1" ht="23.25" hidden="1" customHeight="1" x14ac:dyDescent="0.25">
      <c r="A191" s="246">
        <v>190</v>
      </c>
      <c r="B191" s="247" t="s">
        <v>700</v>
      </c>
      <c r="C191" s="260" t="s">
        <v>966</v>
      </c>
      <c r="D191" s="247" t="s">
        <v>3240</v>
      </c>
      <c r="E191" s="107" t="s">
        <v>966</v>
      </c>
      <c r="F191" s="247">
        <v>1</v>
      </c>
      <c r="G191" s="107"/>
      <c r="H191" s="247" t="s">
        <v>1346</v>
      </c>
      <c r="I191" s="247" t="s">
        <v>1347</v>
      </c>
      <c r="J191" s="107">
        <v>0</v>
      </c>
      <c r="K191" s="107">
        <v>0</v>
      </c>
      <c r="L191" s="107"/>
      <c r="M191" s="107">
        <v>0</v>
      </c>
      <c r="N191" s="107">
        <v>0</v>
      </c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8"/>
    </row>
    <row r="192" spans="1:27" s="56" customFormat="1" ht="23.25" hidden="1" customHeight="1" x14ac:dyDescent="0.25">
      <c r="A192" s="97">
        <v>191</v>
      </c>
      <c r="B192" s="98" t="s">
        <v>702</v>
      </c>
      <c r="C192" s="260" t="s">
        <v>966</v>
      </c>
      <c r="D192" s="98" t="s">
        <v>3241</v>
      </c>
      <c r="E192" s="58" t="s">
        <v>966</v>
      </c>
      <c r="F192" s="98">
        <v>1</v>
      </c>
      <c r="G192" s="58"/>
      <c r="H192" s="98" t="s">
        <v>1350</v>
      </c>
      <c r="I192" s="98" t="s">
        <v>1351</v>
      </c>
      <c r="J192" s="58">
        <v>0</v>
      </c>
      <c r="K192" s="58">
        <v>0</v>
      </c>
      <c r="L192" s="57"/>
      <c r="M192" s="58">
        <v>0</v>
      </c>
      <c r="N192" s="58">
        <v>0</v>
      </c>
      <c r="O192" s="57"/>
      <c r="P192" s="57"/>
      <c r="Q192" s="57"/>
      <c r="R192" s="57"/>
      <c r="S192" s="57"/>
      <c r="T192" s="57"/>
      <c r="U192" s="57"/>
      <c r="V192" s="57"/>
      <c r="W192" s="59"/>
      <c r="X192" s="59"/>
      <c r="Y192" s="57"/>
      <c r="Z192" s="60"/>
    </row>
    <row r="193" spans="1:26" s="56" customFormat="1" ht="23.25" hidden="1" customHeight="1" x14ac:dyDescent="0.25">
      <c r="A193" s="97">
        <v>192</v>
      </c>
      <c r="B193" s="98" t="s">
        <v>893</v>
      </c>
      <c r="C193" s="260" t="s">
        <v>957</v>
      </c>
      <c r="D193" s="98" t="s">
        <v>3242</v>
      </c>
      <c r="E193" s="58" t="s">
        <v>957</v>
      </c>
      <c r="F193" s="98">
        <v>1</v>
      </c>
      <c r="G193" s="58"/>
      <c r="H193" s="98" t="s">
        <v>1353</v>
      </c>
      <c r="I193" s="98" t="s">
        <v>1354</v>
      </c>
      <c r="J193" s="58">
        <v>0</v>
      </c>
      <c r="K193" s="58">
        <v>0</v>
      </c>
      <c r="L193" s="57"/>
      <c r="M193" s="58">
        <v>0</v>
      </c>
      <c r="N193" s="58">
        <v>0</v>
      </c>
      <c r="O193" s="57"/>
      <c r="P193" s="57"/>
      <c r="Q193" s="57"/>
      <c r="R193" s="57"/>
      <c r="S193" s="57"/>
      <c r="T193" s="57"/>
      <c r="U193" s="57"/>
      <c r="V193" s="57"/>
      <c r="W193" s="59"/>
      <c r="X193" s="59"/>
      <c r="Y193" s="57"/>
      <c r="Z193" s="60"/>
    </row>
    <row r="194" spans="1:26" s="61" customFormat="1" ht="23.25" hidden="1" customHeight="1" x14ac:dyDescent="0.25">
      <c r="A194" s="246">
        <v>193</v>
      </c>
      <c r="B194" s="247" t="s">
        <v>703</v>
      </c>
      <c r="C194" s="260" t="s">
        <v>966</v>
      </c>
      <c r="D194" s="247" t="s">
        <v>3243</v>
      </c>
      <c r="E194" s="107" t="s">
        <v>966</v>
      </c>
      <c r="F194" s="247">
        <v>1</v>
      </c>
      <c r="G194" s="107"/>
      <c r="H194" s="247" t="s">
        <v>1180</v>
      </c>
      <c r="I194" s="247" t="s">
        <v>1356</v>
      </c>
      <c r="J194" s="107">
        <v>0</v>
      </c>
      <c r="K194" s="107">
        <v>0</v>
      </c>
      <c r="L194" s="107"/>
      <c r="M194" s="107">
        <v>0</v>
      </c>
      <c r="N194" s="107">
        <v>0</v>
      </c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8"/>
    </row>
    <row r="195" spans="1:26" s="61" customFormat="1" ht="23.25" hidden="1" customHeight="1" x14ac:dyDescent="0.25">
      <c r="A195" s="246">
        <v>194</v>
      </c>
      <c r="B195" s="247" t="s">
        <v>705</v>
      </c>
      <c r="C195" s="260" t="s">
        <v>966</v>
      </c>
      <c r="D195" s="247" t="s">
        <v>3244</v>
      </c>
      <c r="E195" s="107" t="s">
        <v>966</v>
      </c>
      <c r="F195" s="247">
        <v>1</v>
      </c>
      <c r="G195" s="107"/>
      <c r="H195" s="247" t="s">
        <v>1358</v>
      </c>
      <c r="I195" s="247" t="s">
        <v>1359</v>
      </c>
      <c r="J195" s="107">
        <v>0</v>
      </c>
      <c r="K195" s="107">
        <v>0</v>
      </c>
      <c r="L195" s="107"/>
      <c r="M195" s="107">
        <v>0</v>
      </c>
      <c r="N195" s="107">
        <v>0</v>
      </c>
      <c r="O195" s="248"/>
      <c r="P195" s="248"/>
      <c r="Q195" s="248"/>
      <c r="R195" s="248"/>
      <c r="S195" s="248"/>
      <c r="T195" s="107"/>
      <c r="U195" s="248"/>
      <c r="V195" s="107"/>
      <c r="W195" s="248"/>
      <c r="X195" s="248"/>
      <c r="Y195" s="248"/>
      <c r="Z195" s="108"/>
    </row>
    <row r="196" spans="1:26" s="56" customFormat="1" ht="23.25" hidden="1" customHeight="1" x14ac:dyDescent="0.25">
      <c r="A196" s="97">
        <v>195</v>
      </c>
      <c r="B196" s="98" t="s">
        <v>707</v>
      </c>
      <c r="C196" s="260" t="s">
        <v>966</v>
      </c>
      <c r="D196" s="98" t="s">
        <v>3368</v>
      </c>
      <c r="E196" s="58" t="s">
        <v>966</v>
      </c>
      <c r="F196" s="98">
        <v>2</v>
      </c>
      <c r="G196" s="58"/>
      <c r="H196" s="98" t="s">
        <v>1361</v>
      </c>
      <c r="I196" s="98" t="s">
        <v>1362</v>
      </c>
      <c r="J196" s="58">
        <v>0</v>
      </c>
      <c r="K196" s="58">
        <v>0</v>
      </c>
      <c r="L196" s="57"/>
      <c r="M196" s="58">
        <v>0</v>
      </c>
      <c r="N196" s="58">
        <v>-3125</v>
      </c>
      <c r="O196" s="77"/>
      <c r="P196" s="77"/>
      <c r="Q196" s="77"/>
      <c r="R196" s="77"/>
      <c r="S196" s="77"/>
      <c r="T196" s="57"/>
      <c r="U196" s="77"/>
      <c r="V196" s="57"/>
      <c r="W196" s="77"/>
      <c r="X196" s="78"/>
      <c r="Y196" s="77"/>
      <c r="Z196" s="60"/>
    </row>
    <row r="197" spans="1:26" s="56" customFormat="1" ht="23.25" hidden="1" customHeight="1" x14ac:dyDescent="0.25">
      <c r="A197" s="97">
        <v>196</v>
      </c>
      <c r="B197" s="98" t="s">
        <v>381</v>
      </c>
      <c r="C197" s="260" t="s">
        <v>1101</v>
      </c>
      <c r="D197" s="98" t="s">
        <v>3369</v>
      </c>
      <c r="E197" s="58" t="s">
        <v>1101</v>
      </c>
      <c r="F197" s="98">
        <v>2</v>
      </c>
      <c r="G197" s="58"/>
      <c r="H197" s="98" t="s">
        <v>1364</v>
      </c>
      <c r="I197" s="98" t="s">
        <v>1365</v>
      </c>
      <c r="J197" s="58">
        <v>0</v>
      </c>
      <c r="K197" s="58">
        <v>0</v>
      </c>
      <c r="L197" s="57"/>
      <c r="M197" s="58">
        <v>0</v>
      </c>
      <c r="N197" s="58">
        <v>-814</v>
      </c>
      <c r="O197" s="57"/>
      <c r="P197" s="57"/>
      <c r="Q197" s="57"/>
      <c r="R197" s="57"/>
      <c r="S197" s="57"/>
      <c r="T197" s="57"/>
      <c r="U197" s="57"/>
      <c r="V197" s="57"/>
      <c r="W197" s="59"/>
      <c r="X197" s="59"/>
      <c r="Y197" s="57"/>
      <c r="Z197" s="60"/>
    </row>
    <row r="198" spans="1:26" s="56" customFormat="1" ht="23.25" hidden="1" customHeight="1" x14ac:dyDescent="0.25">
      <c r="A198" s="97">
        <v>197</v>
      </c>
      <c r="B198" s="98" t="s">
        <v>894</v>
      </c>
      <c r="C198" s="260" t="s">
        <v>957</v>
      </c>
      <c r="D198" s="98" t="s">
        <v>3245</v>
      </c>
      <c r="E198" s="58" t="s">
        <v>957</v>
      </c>
      <c r="F198" s="98">
        <v>2</v>
      </c>
      <c r="G198" s="58"/>
      <c r="H198" s="98" t="s">
        <v>1367</v>
      </c>
      <c r="I198" s="98" t="s">
        <v>1368</v>
      </c>
      <c r="J198" s="58">
        <v>0</v>
      </c>
      <c r="K198" s="58">
        <v>0</v>
      </c>
      <c r="L198" s="57"/>
      <c r="M198" s="58">
        <v>0</v>
      </c>
      <c r="N198" s="58">
        <v>0</v>
      </c>
      <c r="O198" s="57"/>
      <c r="P198" s="57"/>
      <c r="Q198" s="57"/>
      <c r="R198" s="57"/>
      <c r="S198" s="57"/>
      <c r="T198" s="57"/>
      <c r="U198" s="57"/>
      <c r="V198" s="57"/>
      <c r="W198" s="59"/>
      <c r="X198" s="59"/>
      <c r="Y198" s="57"/>
      <c r="Z198" s="60"/>
    </row>
    <row r="199" spans="1:26" s="56" customFormat="1" ht="23.25" hidden="1" customHeight="1" x14ac:dyDescent="0.25">
      <c r="A199" s="97">
        <v>198</v>
      </c>
      <c r="B199" s="98" t="s">
        <v>709</v>
      </c>
      <c r="C199" s="260" t="s">
        <v>966</v>
      </c>
      <c r="D199" s="98" t="s">
        <v>3246</v>
      </c>
      <c r="E199" s="58" t="s">
        <v>966</v>
      </c>
      <c r="F199" s="98">
        <v>2</v>
      </c>
      <c r="G199" s="58"/>
      <c r="H199" s="98" t="s">
        <v>1370</v>
      </c>
      <c r="I199" s="98" t="s">
        <v>1371</v>
      </c>
      <c r="J199" s="58">
        <v>0</v>
      </c>
      <c r="K199" s="58">
        <v>0</v>
      </c>
      <c r="L199" s="57"/>
      <c r="M199" s="58">
        <v>0</v>
      </c>
      <c r="N199" s="58">
        <v>0</v>
      </c>
      <c r="O199" s="57"/>
      <c r="P199" s="57"/>
      <c r="Q199" s="57"/>
      <c r="R199" s="57"/>
      <c r="S199" s="57"/>
      <c r="T199" s="57"/>
      <c r="U199" s="57"/>
      <c r="V199" s="57"/>
      <c r="W199" s="59"/>
      <c r="X199" s="59"/>
      <c r="Y199" s="57"/>
      <c r="Z199" s="60"/>
    </row>
    <row r="200" spans="1:26" s="56" customFormat="1" ht="23.25" hidden="1" customHeight="1" x14ac:dyDescent="0.25">
      <c r="A200" s="97">
        <v>199</v>
      </c>
      <c r="B200" s="98" t="s">
        <v>895</v>
      </c>
      <c r="C200" s="260" t="s">
        <v>957</v>
      </c>
      <c r="D200" s="98" t="s">
        <v>3247</v>
      </c>
      <c r="E200" s="58" t="s">
        <v>957</v>
      </c>
      <c r="F200" s="98">
        <v>1</v>
      </c>
      <c r="G200" s="58"/>
      <c r="H200" s="98" t="s">
        <v>1373</v>
      </c>
      <c r="I200" s="98" t="s">
        <v>1374</v>
      </c>
      <c r="J200" s="58">
        <v>0</v>
      </c>
      <c r="K200" s="58">
        <v>0</v>
      </c>
      <c r="L200" s="57"/>
      <c r="M200" s="58">
        <v>0</v>
      </c>
      <c r="N200" s="58">
        <v>0</v>
      </c>
      <c r="O200" s="57"/>
      <c r="P200" s="57"/>
      <c r="Q200" s="57"/>
      <c r="R200" s="57"/>
      <c r="S200" s="57"/>
      <c r="T200" s="57"/>
      <c r="U200" s="57"/>
      <c r="V200" s="57"/>
      <c r="W200" s="59"/>
      <c r="X200" s="59"/>
      <c r="Y200" s="57"/>
      <c r="Z200" s="60"/>
    </row>
    <row r="201" spans="1:26" s="61" customFormat="1" ht="23.25" hidden="1" customHeight="1" x14ac:dyDescent="0.25">
      <c r="A201" s="246">
        <v>200</v>
      </c>
      <c r="B201" s="247" t="s">
        <v>710</v>
      </c>
      <c r="C201" s="260" t="s">
        <v>966</v>
      </c>
      <c r="D201" s="247" t="s">
        <v>3248</v>
      </c>
      <c r="E201" s="107" t="s">
        <v>966</v>
      </c>
      <c r="F201" s="247">
        <v>2</v>
      </c>
      <c r="G201" s="107"/>
      <c r="H201" s="247" t="s">
        <v>1384</v>
      </c>
      <c r="I201" s="247" t="s">
        <v>1385</v>
      </c>
      <c r="J201" s="107">
        <v>0</v>
      </c>
      <c r="K201" s="107">
        <v>0</v>
      </c>
      <c r="L201" s="107"/>
      <c r="M201" s="107">
        <v>0</v>
      </c>
      <c r="N201" s="107">
        <v>0</v>
      </c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8"/>
    </row>
    <row r="202" spans="1:26" s="56" customFormat="1" ht="23.25" hidden="1" customHeight="1" x14ac:dyDescent="0.25">
      <c r="A202" s="97">
        <v>201</v>
      </c>
      <c r="B202" s="98" t="s">
        <v>711</v>
      </c>
      <c r="C202" s="260" t="s">
        <v>966</v>
      </c>
      <c r="D202" s="98" t="s">
        <v>3250</v>
      </c>
      <c r="E202" s="58" t="s">
        <v>966</v>
      </c>
      <c r="F202" s="98">
        <v>2</v>
      </c>
      <c r="G202" s="58"/>
      <c r="H202" s="98" t="s">
        <v>1387</v>
      </c>
      <c r="I202" s="98" t="s">
        <v>1388</v>
      </c>
      <c r="J202" s="58">
        <v>0</v>
      </c>
      <c r="K202" s="58">
        <v>0</v>
      </c>
      <c r="L202" s="57"/>
      <c r="M202" s="58">
        <v>0</v>
      </c>
      <c r="N202" s="58">
        <v>745</v>
      </c>
      <c r="O202" s="57"/>
      <c r="P202" s="77"/>
      <c r="Q202" s="77"/>
      <c r="R202" s="77"/>
      <c r="S202" s="77"/>
      <c r="T202" s="57"/>
      <c r="U202" s="77"/>
      <c r="V202" s="57"/>
      <c r="W202" s="77"/>
      <c r="X202" s="78"/>
      <c r="Y202" s="77"/>
      <c r="Z202" s="60"/>
    </row>
    <row r="203" spans="1:26" s="56" customFormat="1" ht="23.25" hidden="1" customHeight="1" x14ac:dyDescent="0.25">
      <c r="A203" s="97">
        <v>202</v>
      </c>
      <c r="B203" s="98" t="s">
        <v>712</v>
      </c>
      <c r="C203" s="260" t="s">
        <v>966</v>
      </c>
      <c r="D203" s="98" t="s">
        <v>3251</v>
      </c>
      <c r="E203" s="58" t="s">
        <v>966</v>
      </c>
      <c r="F203" s="98">
        <v>1</v>
      </c>
      <c r="G203" s="58"/>
      <c r="H203" s="98" t="s">
        <v>1329</v>
      </c>
      <c r="I203" s="98" t="s">
        <v>1390</v>
      </c>
      <c r="J203" s="58">
        <v>0</v>
      </c>
      <c r="K203" s="58">
        <v>0</v>
      </c>
      <c r="L203" s="57"/>
      <c r="M203" s="58">
        <v>0</v>
      </c>
      <c r="N203" s="58">
        <v>1400</v>
      </c>
      <c r="O203" s="57"/>
      <c r="P203" s="57"/>
      <c r="Q203" s="57"/>
      <c r="R203" s="57"/>
      <c r="S203" s="57"/>
      <c r="T203" s="57"/>
      <c r="U203" s="57"/>
      <c r="V203" s="57"/>
      <c r="W203" s="59"/>
      <c r="X203" s="59"/>
      <c r="Y203" s="57"/>
      <c r="Z203" s="60"/>
    </row>
    <row r="204" spans="1:26" s="56" customFormat="1" ht="23.25" hidden="1" customHeight="1" x14ac:dyDescent="0.25">
      <c r="A204" s="97">
        <v>203</v>
      </c>
      <c r="B204" s="98" t="s">
        <v>713</v>
      </c>
      <c r="C204" s="260" t="s">
        <v>966</v>
      </c>
      <c r="D204" s="98" t="s">
        <v>3252</v>
      </c>
      <c r="E204" s="58" t="s">
        <v>966</v>
      </c>
      <c r="F204" s="98">
        <v>1</v>
      </c>
      <c r="G204" s="58"/>
      <c r="H204" s="98" t="s">
        <v>1392</v>
      </c>
      <c r="I204" s="98" t="s">
        <v>1393</v>
      </c>
      <c r="J204" s="58">
        <v>0</v>
      </c>
      <c r="K204" s="58">
        <v>0</v>
      </c>
      <c r="L204" s="57"/>
      <c r="M204" s="58">
        <v>0</v>
      </c>
      <c r="N204" s="58">
        <v>0</v>
      </c>
      <c r="O204" s="57"/>
      <c r="P204" s="57"/>
      <c r="Q204" s="57"/>
      <c r="R204" s="57"/>
      <c r="S204" s="57"/>
      <c r="T204" s="57"/>
      <c r="U204" s="57"/>
      <c r="V204" s="57"/>
      <c r="W204" s="59"/>
      <c r="X204" s="59"/>
      <c r="Y204" s="57"/>
      <c r="Z204" s="60"/>
    </row>
    <row r="205" spans="1:26" s="56" customFormat="1" ht="23.25" hidden="1" customHeight="1" x14ac:dyDescent="0.25">
      <c r="A205" s="97">
        <v>204</v>
      </c>
      <c r="B205" s="98" t="s">
        <v>897</v>
      </c>
      <c r="C205" s="260" t="s">
        <v>957</v>
      </c>
      <c r="D205" s="98" t="s">
        <v>3253</v>
      </c>
      <c r="E205" s="58" t="s">
        <v>957</v>
      </c>
      <c r="F205" s="98">
        <v>1</v>
      </c>
      <c r="G205" s="58"/>
      <c r="H205" s="98" t="s">
        <v>1395</v>
      </c>
      <c r="I205" s="98" t="s">
        <v>1396</v>
      </c>
      <c r="J205" s="58">
        <v>0</v>
      </c>
      <c r="K205" s="58">
        <v>0</v>
      </c>
      <c r="L205" s="57"/>
      <c r="M205" s="58">
        <v>0</v>
      </c>
      <c r="N205" s="58">
        <v>0</v>
      </c>
      <c r="O205" s="57"/>
      <c r="P205" s="57"/>
      <c r="Q205" s="57"/>
      <c r="R205" s="57"/>
      <c r="S205" s="57"/>
      <c r="T205" s="57"/>
      <c r="U205" s="57"/>
      <c r="V205" s="57"/>
      <c r="W205" s="59"/>
      <c r="X205" s="59"/>
      <c r="Y205" s="57"/>
      <c r="Z205" s="60"/>
    </row>
    <row r="206" spans="1:26" s="56" customFormat="1" ht="23.25" hidden="1" customHeight="1" x14ac:dyDescent="0.25">
      <c r="A206" s="97">
        <v>205</v>
      </c>
      <c r="B206" s="98" t="s">
        <v>898</v>
      </c>
      <c r="C206" s="260" t="s">
        <v>957</v>
      </c>
      <c r="D206" s="98" t="s">
        <v>3254</v>
      </c>
      <c r="E206" s="58" t="s">
        <v>957</v>
      </c>
      <c r="F206" s="98">
        <v>1</v>
      </c>
      <c r="G206" s="58"/>
      <c r="H206" s="98" t="s">
        <v>1339</v>
      </c>
      <c r="I206" s="98" t="s">
        <v>1398</v>
      </c>
      <c r="J206" s="58">
        <v>0</v>
      </c>
      <c r="K206" s="58">
        <v>0</v>
      </c>
      <c r="L206" s="57"/>
      <c r="M206" s="58">
        <v>0</v>
      </c>
      <c r="N206" s="58">
        <v>0</v>
      </c>
      <c r="O206" s="57"/>
      <c r="P206" s="57"/>
      <c r="Q206" s="57"/>
      <c r="R206" s="57"/>
      <c r="S206" s="57"/>
      <c r="T206" s="57"/>
      <c r="U206" s="57"/>
      <c r="V206" s="57"/>
      <c r="W206" s="59"/>
      <c r="X206" s="59"/>
      <c r="Y206" s="57"/>
      <c r="Z206" s="60"/>
    </row>
    <row r="207" spans="1:26" s="56" customFormat="1" ht="23.25" hidden="1" customHeight="1" x14ac:dyDescent="0.25">
      <c r="A207" s="97">
        <v>206</v>
      </c>
      <c r="B207" s="98" t="s">
        <v>900</v>
      </c>
      <c r="C207" s="260" t="s">
        <v>957</v>
      </c>
      <c r="D207" s="98" t="s">
        <v>3255</v>
      </c>
      <c r="E207" s="58" t="s">
        <v>957</v>
      </c>
      <c r="F207" s="98">
        <v>1</v>
      </c>
      <c r="G207" s="58"/>
      <c r="H207" s="98" t="s">
        <v>1400</v>
      </c>
      <c r="I207" s="98" t="s">
        <v>1401</v>
      </c>
      <c r="J207" s="58">
        <v>0</v>
      </c>
      <c r="K207" s="58">
        <v>0</v>
      </c>
      <c r="L207" s="57"/>
      <c r="M207" s="58">
        <v>0</v>
      </c>
      <c r="N207" s="58">
        <v>0</v>
      </c>
      <c r="O207" s="57"/>
      <c r="P207" s="57"/>
      <c r="Q207" s="57"/>
      <c r="R207" s="57"/>
      <c r="S207" s="57"/>
      <c r="T207" s="57"/>
      <c r="U207" s="57"/>
      <c r="V207" s="57"/>
      <c r="W207" s="59"/>
      <c r="X207" s="59"/>
      <c r="Y207" s="57"/>
      <c r="Z207" s="60"/>
    </row>
    <row r="208" spans="1:26" s="56" customFormat="1" ht="23.25" hidden="1" customHeight="1" x14ac:dyDescent="0.25">
      <c r="A208" s="97">
        <v>207</v>
      </c>
      <c r="B208" s="98" t="s">
        <v>902</v>
      </c>
      <c r="C208" s="260" t="s">
        <v>957</v>
      </c>
      <c r="D208" s="98" t="s">
        <v>3256</v>
      </c>
      <c r="E208" s="58" t="s">
        <v>957</v>
      </c>
      <c r="F208" s="98">
        <v>1</v>
      </c>
      <c r="G208" s="58"/>
      <c r="H208" s="98" t="s">
        <v>1403</v>
      </c>
      <c r="I208" s="98" t="s">
        <v>1404</v>
      </c>
      <c r="J208" s="58">
        <v>0</v>
      </c>
      <c r="K208" s="58">
        <v>0</v>
      </c>
      <c r="L208" s="57"/>
      <c r="M208" s="58">
        <v>0</v>
      </c>
      <c r="N208" s="58">
        <v>0</v>
      </c>
      <c r="O208" s="77"/>
      <c r="P208" s="77"/>
      <c r="Q208" s="77"/>
      <c r="R208" s="77"/>
      <c r="S208" s="77"/>
      <c r="T208" s="57"/>
      <c r="U208" s="77"/>
      <c r="V208" s="57"/>
      <c r="W208" s="77"/>
      <c r="X208" s="78"/>
      <c r="Y208" s="77"/>
      <c r="Z208" s="60"/>
    </row>
    <row r="209" spans="1:27" s="56" customFormat="1" ht="23.25" hidden="1" customHeight="1" x14ac:dyDescent="0.25">
      <c r="A209" s="97">
        <v>208</v>
      </c>
      <c r="B209" s="98" t="s">
        <v>715</v>
      </c>
      <c r="C209" s="260" t="s">
        <v>966</v>
      </c>
      <c r="D209" s="98" t="s">
        <v>3257</v>
      </c>
      <c r="E209" s="58" t="s">
        <v>966</v>
      </c>
      <c r="F209" s="98">
        <v>2</v>
      </c>
      <c r="G209" s="58"/>
      <c r="H209" s="98" t="s">
        <v>1406</v>
      </c>
      <c r="I209" s="98" t="s">
        <v>1407</v>
      </c>
      <c r="J209" s="58">
        <v>0</v>
      </c>
      <c r="K209" s="58">
        <v>0</v>
      </c>
      <c r="L209" s="57"/>
      <c r="M209" s="58">
        <v>0</v>
      </c>
      <c r="N209" s="58">
        <v>0</v>
      </c>
      <c r="O209" s="57"/>
      <c r="P209" s="57"/>
      <c r="Q209" s="57"/>
      <c r="R209" s="57"/>
      <c r="S209" s="57"/>
      <c r="T209" s="57"/>
      <c r="U209" s="57"/>
      <c r="V209" s="57"/>
      <c r="W209" s="59"/>
      <c r="X209" s="59"/>
      <c r="Y209" s="57"/>
      <c r="Z209" s="60"/>
    </row>
    <row r="210" spans="1:27" s="56" customFormat="1" ht="23.25" hidden="1" customHeight="1" x14ac:dyDescent="0.25">
      <c r="A210" s="97">
        <v>209</v>
      </c>
      <c r="B210" s="98" t="s">
        <v>717</v>
      </c>
      <c r="C210" s="260" t="s">
        <v>966</v>
      </c>
      <c r="D210" s="98">
        <v>1103.2</v>
      </c>
      <c r="E210" s="58" t="s">
        <v>966</v>
      </c>
      <c r="F210" s="98">
        <v>2</v>
      </c>
      <c r="G210" s="58"/>
      <c r="H210" s="98" t="s">
        <v>1409</v>
      </c>
      <c r="I210" s="98" t="s">
        <v>1410</v>
      </c>
      <c r="J210" s="58">
        <v>0</v>
      </c>
      <c r="K210" s="58">
        <v>0</v>
      </c>
      <c r="L210" s="57"/>
      <c r="M210" s="58">
        <v>0</v>
      </c>
      <c r="N210" s="58">
        <v>0</v>
      </c>
      <c r="O210" s="57"/>
      <c r="P210" s="57"/>
      <c r="Q210" s="57"/>
      <c r="R210" s="57"/>
      <c r="S210" s="57"/>
      <c r="T210" s="57"/>
      <c r="U210" s="57"/>
      <c r="V210" s="57"/>
      <c r="W210" s="59"/>
      <c r="X210" s="59"/>
      <c r="Y210" s="57"/>
      <c r="Z210" s="60"/>
    </row>
    <row r="211" spans="1:27" s="56" customFormat="1" ht="23.25" hidden="1" customHeight="1" x14ac:dyDescent="0.25">
      <c r="A211" s="97">
        <v>210</v>
      </c>
      <c r="B211" s="98" t="s">
        <v>719</v>
      </c>
      <c r="C211" s="260" t="s">
        <v>966</v>
      </c>
      <c r="D211" s="98" t="s">
        <v>3258</v>
      </c>
      <c r="E211" s="58" t="s">
        <v>966</v>
      </c>
      <c r="F211" s="98">
        <v>1</v>
      </c>
      <c r="G211" s="58"/>
      <c r="H211" s="98" t="s">
        <v>1415</v>
      </c>
      <c r="I211" s="98" t="s">
        <v>1416</v>
      </c>
      <c r="J211" s="58">
        <v>0</v>
      </c>
      <c r="K211" s="58">
        <v>0</v>
      </c>
      <c r="L211" s="57"/>
      <c r="M211" s="58">
        <v>0</v>
      </c>
      <c r="N211" s="58">
        <v>0</v>
      </c>
      <c r="O211" s="57"/>
      <c r="P211" s="57"/>
      <c r="Q211" s="57"/>
      <c r="R211" s="57"/>
      <c r="S211" s="57"/>
      <c r="T211" s="57"/>
      <c r="U211" s="57"/>
      <c r="V211" s="57"/>
      <c r="W211" s="59"/>
      <c r="X211" s="59"/>
      <c r="Y211" s="57"/>
      <c r="Z211" s="60"/>
    </row>
    <row r="212" spans="1:27" s="56" customFormat="1" ht="23.25" hidden="1" customHeight="1" x14ac:dyDescent="0.25">
      <c r="A212" s="97">
        <v>211</v>
      </c>
      <c r="B212" s="98" t="s">
        <v>720</v>
      </c>
      <c r="C212" s="260" t="s">
        <v>966</v>
      </c>
      <c r="D212" s="98" t="s">
        <v>3259</v>
      </c>
      <c r="E212" s="58" t="s">
        <v>966</v>
      </c>
      <c r="F212" s="98">
        <v>1</v>
      </c>
      <c r="G212" s="58"/>
      <c r="H212" s="98" t="s">
        <v>1418</v>
      </c>
      <c r="I212" s="98" t="s">
        <v>1419</v>
      </c>
      <c r="J212" s="58">
        <v>0</v>
      </c>
      <c r="K212" s="58">
        <v>0</v>
      </c>
      <c r="L212" s="57"/>
      <c r="M212" s="58">
        <v>0</v>
      </c>
      <c r="N212" s="58">
        <v>94</v>
      </c>
      <c r="O212" s="57"/>
      <c r="P212" s="57"/>
      <c r="Q212" s="57"/>
      <c r="R212" s="57"/>
      <c r="S212" s="57"/>
      <c r="T212" s="57"/>
      <c r="U212" s="57"/>
      <c r="V212" s="57"/>
      <c r="W212" s="59"/>
      <c r="X212" s="59"/>
      <c r="Y212" s="57"/>
      <c r="Z212" s="60"/>
    </row>
    <row r="213" spans="1:27" s="56" customFormat="1" ht="23.25" hidden="1" customHeight="1" x14ac:dyDescent="0.25">
      <c r="A213" s="97">
        <v>212</v>
      </c>
      <c r="B213" s="98" t="s">
        <v>722</v>
      </c>
      <c r="C213" s="260" t="s">
        <v>966</v>
      </c>
      <c r="D213" s="98" t="s">
        <v>3246</v>
      </c>
      <c r="E213" s="58" t="s">
        <v>966</v>
      </c>
      <c r="F213" s="98">
        <v>2</v>
      </c>
      <c r="G213" s="58"/>
      <c r="H213" s="98" t="s">
        <v>1421</v>
      </c>
      <c r="I213" s="98" t="s">
        <v>1422</v>
      </c>
      <c r="J213" s="58">
        <v>0</v>
      </c>
      <c r="K213" s="58">
        <v>0</v>
      </c>
      <c r="L213" s="57"/>
      <c r="M213" s="58">
        <v>0</v>
      </c>
      <c r="N213" s="58">
        <v>0</v>
      </c>
      <c r="O213" s="57"/>
      <c r="P213" s="57"/>
      <c r="Q213" s="57"/>
      <c r="R213" s="57"/>
      <c r="S213" s="57"/>
      <c r="T213" s="57"/>
      <c r="U213" s="57"/>
      <c r="V213" s="57"/>
      <c r="W213" s="59"/>
      <c r="X213" s="59"/>
      <c r="Y213" s="57"/>
      <c r="Z213" s="60"/>
    </row>
    <row r="214" spans="1:27" s="56" customFormat="1" ht="23.25" hidden="1" customHeight="1" x14ac:dyDescent="0.25">
      <c r="A214" s="97">
        <v>213</v>
      </c>
      <c r="B214" s="98" t="s">
        <v>904</v>
      </c>
      <c r="C214" s="260" t="s">
        <v>957</v>
      </c>
      <c r="D214" s="98" t="s">
        <v>3260</v>
      </c>
      <c r="E214" s="58" t="s">
        <v>957</v>
      </c>
      <c r="F214" s="98">
        <v>2</v>
      </c>
      <c r="G214" s="58"/>
      <c r="H214" s="98" t="s">
        <v>1424</v>
      </c>
      <c r="I214" s="98" t="s">
        <v>1425</v>
      </c>
      <c r="J214" s="58">
        <v>0</v>
      </c>
      <c r="K214" s="58">
        <v>0</v>
      </c>
      <c r="L214" s="57"/>
      <c r="M214" s="58">
        <v>0</v>
      </c>
      <c r="N214" s="58">
        <v>5846</v>
      </c>
      <c r="O214" s="57"/>
      <c r="P214" s="57"/>
      <c r="Q214" s="57"/>
      <c r="R214" s="57"/>
      <c r="S214" s="57"/>
      <c r="T214" s="57"/>
      <c r="U214" s="57"/>
      <c r="V214" s="57"/>
      <c r="W214" s="59"/>
      <c r="X214" s="59"/>
      <c r="Y214" s="57"/>
      <c r="Z214" s="60"/>
    </row>
    <row r="215" spans="1:27" s="56" customFormat="1" ht="23.25" hidden="1" customHeight="1" x14ac:dyDescent="0.25">
      <c r="A215" s="97">
        <v>214</v>
      </c>
      <c r="B215" s="98" t="s">
        <v>383</v>
      </c>
      <c r="C215" s="260" t="s">
        <v>1101</v>
      </c>
      <c r="D215" s="98" t="s">
        <v>3261</v>
      </c>
      <c r="E215" s="58" t="s">
        <v>1101</v>
      </c>
      <c r="F215" s="98">
        <v>1</v>
      </c>
      <c r="G215" s="58"/>
      <c r="H215" s="98" t="s">
        <v>1427</v>
      </c>
      <c r="I215" s="98" t="s">
        <v>1410</v>
      </c>
      <c r="J215" s="58">
        <v>0</v>
      </c>
      <c r="K215" s="58">
        <v>0</v>
      </c>
      <c r="L215" s="57"/>
      <c r="M215" s="58">
        <v>0</v>
      </c>
      <c r="N215" s="58">
        <v>374</v>
      </c>
      <c r="O215" s="57"/>
      <c r="P215" s="57"/>
      <c r="Q215" s="57"/>
      <c r="R215" s="57"/>
      <c r="S215" s="57"/>
      <c r="T215" s="57"/>
      <c r="U215" s="57"/>
      <c r="V215" s="57"/>
      <c r="W215" s="59"/>
      <c r="X215" s="59"/>
      <c r="Y215" s="57"/>
      <c r="Z215" s="60"/>
    </row>
    <row r="216" spans="1:27" s="56" customFormat="1" ht="23.25" hidden="1" customHeight="1" x14ac:dyDescent="0.25">
      <c r="A216" s="97">
        <v>215</v>
      </c>
      <c r="B216" s="98" t="s">
        <v>724</v>
      </c>
      <c r="C216" s="260" t="s">
        <v>966</v>
      </c>
      <c r="D216" s="98" t="s">
        <v>3262</v>
      </c>
      <c r="E216" s="58" t="s">
        <v>966</v>
      </c>
      <c r="F216" s="98">
        <v>2</v>
      </c>
      <c r="G216" s="58"/>
      <c r="H216" s="98" t="s">
        <v>274</v>
      </c>
      <c r="I216" s="98" t="s">
        <v>1429</v>
      </c>
      <c r="J216" s="58">
        <v>0</v>
      </c>
      <c r="K216" s="58">
        <v>0</v>
      </c>
      <c r="L216" s="57"/>
      <c r="M216" s="58">
        <v>0</v>
      </c>
      <c r="N216" s="58">
        <v>0</v>
      </c>
      <c r="O216" s="57"/>
      <c r="P216" s="57"/>
      <c r="Q216" s="57"/>
      <c r="R216" s="57"/>
      <c r="S216" s="57"/>
      <c r="T216" s="57"/>
      <c r="U216" s="57"/>
      <c r="V216" s="57"/>
      <c r="W216" s="59"/>
      <c r="X216" s="59"/>
      <c r="Y216" s="57"/>
      <c r="Z216" s="60"/>
    </row>
    <row r="217" spans="1:27" s="56" customFormat="1" ht="23.25" hidden="1" customHeight="1" x14ac:dyDescent="0.25">
      <c r="A217" s="97">
        <v>216</v>
      </c>
      <c r="B217" s="98" t="s">
        <v>906</v>
      </c>
      <c r="C217" s="260" t="s">
        <v>957</v>
      </c>
      <c r="D217" s="98" t="s">
        <v>3263</v>
      </c>
      <c r="E217" s="58" t="s">
        <v>957</v>
      </c>
      <c r="F217" s="98">
        <v>2</v>
      </c>
      <c r="G217" s="58"/>
      <c r="H217" s="98" t="s">
        <v>1431</v>
      </c>
      <c r="I217" s="98" t="s">
        <v>1432</v>
      </c>
      <c r="J217" s="58">
        <v>0</v>
      </c>
      <c r="K217" s="58">
        <v>0</v>
      </c>
      <c r="L217" s="57"/>
      <c r="M217" s="58">
        <v>0</v>
      </c>
      <c r="N217" s="58">
        <v>0</v>
      </c>
      <c r="O217" s="57"/>
      <c r="P217" s="57"/>
      <c r="Q217" s="57"/>
      <c r="R217" s="57"/>
      <c r="S217" s="57"/>
      <c r="T217" s="57"/>
      <c r="U217" s="57"/>
      <c r="V217" s="57"/>
      <c r="W217" s="59"/>
      <c r="X217" s="59"/>
      <c r="Y217" s="57"/>
      <c r="Z217" s="60"/>
    </row>
    <row r="218" spans="1:27" s="56" customFormat="1" ht="23.25" hidden="1" customHeight="1" x14ac:dyDescent="0.25">
      <c r="A218" s="97">
        <v>217</v>
      </c>
      <c r="B218" s="98" t="s">
        <v>726</v>
      </c>
      <c r="C218" s="260" t="s">
        <v>966</v>
      </c>
      <c r="D218" s="98" t="s">
        <v>3264</v>
      </c>
      <c r="E218" s="58" t="s">
        <v>966</v>
      </c>
      <c r="F218" s="98">
        <v>2</v>
      </c>
      <c r="G218" s="58"/>
      <c r="H218" s="98" t="s">
        <v>1200</v>
      </c>
      <c r="I218" s="98" t="s">
        <v>1434</v>
      </c>
      <c r="J218" s="58">
        <v>0</v>
      </c>
      <c r="K218" s="58">
        <v>0</v>
      </c>
      <c r="L218" s="57"/>
      <c r="M218" s="58">
        <v>0</v>
      </c>
      <c r="N218" s="58">
        <v>0</v>
      </c>
      <c r="O218" s="57"/>
      <c r="P218" s="57"/>
      <c r="Q218" s="57"/>
      <c r="R218" s="57"/>
      <c r="S218" s="57"/>
      <c r="T218" s="57"/>
      <c r="U218" s="57"/>
      <c r="V218" s="57"/>
      <c r="W218" s="59"/>
      <c r="X218" s="59"/>
      <c r="Y218" s="57"/>
      <c r="Z218" s="60"/>
    </row>
    <row r="219" spans="1:27" s="56" customFormat="1" ht="23.25" hidden="1" customHeight="1" x14ac:dyDescent="0.25">
      <c r="A219" s="97">
        <v>218</v>
      </c>
      <c r="B219" s="98" t="s">
        <v>728</v>
      </c>
      <c r="C219" s="260" t="s">
        <v>966</v>
      </c>
      <c r="D219" s="98" t="s">
        <v>3265</v>
      </c>
      <c r="E219" s="58" t="s">
        <v>966</v>
      </c>
      <c r="F219" s="98">
        <v>1</v>
      </c>
      <c r="G219" s="58"/>
      <c r="H219" s="98" t="s">
        <v>1436</v>
      </c>
      <c r="I219" s="98" t="s">
        <v>1437</v>
      </c>
      <c r="J219" s="58">
        <v>0</v>
      </c>
      <c r="K219" s="58">
        <v>0</v>
      </c>
      <c r="L219" s="57"/>
      <c r="M219" s="58">
        <v>0</v>
      </c>
      <c r="N219" s="58">
        <v>0</v>
      </c>
      <c r="O219" s="57"/>
      <c r="P219" s="57"/>
      <c r="Q219" s="57"/>
      <c r="R219" s="57"/>
      <c r="S219" s="57"/>
      <c r="T219" s="57"/>
      <c r="U219" s="57"/>
      <c r="V219" s="57"/>
      <c r="W219" s="59"/>
      <c r="X219" s="59"/>
      <c r="Y219" s="57"/>
      <c r="Z219" s="60"/>
    </row>
    <row r="220" spans="1:27" s="56" customFormat="1" ht="23.25" hidden="1" customHeight="1" x14ac:dyDescent="0.25">
      <c r="A220" s="97">
        <v>219</v>
      </c>
      <c r="B220" s="98" t="s">
        <v>729</v>
      </c>
      <c r="C220" s="260" t="s">
        <v>966</v>
      </c>
      <c r="D220" s="98" t="s">
        <v>3266</v>
      </c>
      <c r="E220" s="58" t="s">
        <v>966</v>
      </c>
      <c r="F220" s="98">
        <v>2</v>
      </c>
      <c r="G220" s="58"/>
      <c r="H220" s="98" t="s">
        <v>1439</v>
      </c>
      <c r="I220" s="98" t="s">
        <v>1440</v>
      </c>
      <c r="J220" s="58">
        <v>0</v>
      </c>
      <c r="K220" s="58">
        <v>0</v>
      </c>
      <c r="L220" s="57"/>
      <c r="M220" s="58">
        <v>0</v>
      </c>
      <c r="N220" s="58">
        <v>-56</v>
      </c>
      <c r="O220" s="57"/>
      <c r="P220" s="57"/>
      <c r="Q220" s="57"/>
      <c r="R220" s="57"/>
      <c r="S220" s="57"/>
      <c r="T220" s="57"/>
      <c r="U220" s="57"/>
      <c r="V220" s="57"/>
      <c r="W220" s="59"/>
      <c r="X220" s="59"/>
      <c r="Y220" s="57"/>
      <c r="Z220" s="60"/>
    </row>
    <row r="221" spans="1:27" s="56" customFormat="1" ht="23.25" hidden="1" customHeight="1" x14ac:dyDescent="0.25">
      <c r="A221" s="97">
        <v>220</v>
      </c>
      <c r="B221" s="98" t="s">
        <v>730</v>
      </c>
      <c r="C221" s="260" t="s">
        <v>966</v>
      </c>
      <c r="D221" s="98" t="s">
        <v>3267</v>
      </c>
      <c r="E221" s="58" t="s">
        <v>966</v>
      </c>
      <c r="F221" s="98">
        <v>1</v>
      </c>
      <c r="G221" s="58"/>
      <c r="H221" s="98" t="s">
        <v>1446</v>
      </c>
      <c r="I221" s="98" t="s">
        <v>1447</v>
      </c>
      <c r="J221" s="58">
        <v>0</v>
      </c>
      <c r="K221" s="58">
        <v>0</v>
      </c>
      <c r="L221" s="57"/>
      <c r="M221" s="58">
        <v>0</v>
      </c>
      <c r="N221" s="58">
        <v>-149</v>
      </c>
      <c r="O221" s="57"/>
      <c r="P221" s="57"/>
      <c r="Q221" s="57"/>
      <c r="R221" s="57"/>
      <c r="S221" s="57"/>
      <c r="T221" s="57"/>
      <c r="U221" s="57"/>
      <c r="V221" s="57"/>
      <c r="W221" s="59"/>
      <c r="X221" s="59"/>
      <c r="Y221" s="57"/>
      <c r="Z221" s="60"/>
    </row>
    <row r="222" spans="1:27" s="56" customFormat="1" ht="23.25" hidden="1" customHeight="1" x14ac:dyDescent="0.25">
      <c r="A222" s="97">
        <v>221</v>
      </c>
      <c r="B222" s="98" t="s">
        <v>732</v>
      </c>
      <c r="C222" s="260" t="s">
        <v>966</v>
      </c>
      <c r="D222" s="98" t="s">
        <v>3268</v>
      </c>
      <c r="E222" s="58" t="s">
        <v>966</v>
      </c>
      <c r="F222" s="98">
        <v>1</v>
      </c>
      <c r="G222" s="58"/>
      <c r="H222" s="98" t="s">
        <v>1449</v>
      </c>
      <c r="I222" s="98" t="s">
        <v>1450</v>
      </c>
      <c r="J222" s="58">
        <v>0</v>
      </c>
      <c r="K222" s="58">
        <v>0</v>
      </c>
      <c r="L222" s="58"/>
      <c r="M222" s="58">
        <v>0</v>
      </c>
      <c r="N222" s="58">
        <v>0</v>
      </c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62"/>
      <c r="AA222" s="55"/>
    </row>
    <row r="223" spans="1:27" s="56" customFormat="1" ht="23.25" hidden="1" customHeight="1" x14ac:dyDescent="0.25">
      <c r="A223" s="97">
        <v>222</v>
      </c>
      <c r="B223" s="98" t="s">
        <v>733</v>
      </c>
      <c r="C223" s="260" t="s">
        <v>966</v>
      </c>
      <c r="D223" s="98" t="s">
        <v>3269</v>
      </c>
      <c r="E223" s="58" t="s">
        <v>966</v>
      </c>
      <c r="F223" s="98">
        <v>1</v>
      </c>
      <c r="G223" s="58"/>
      <c r="H223" s="98" t="s">
        <v>1452</v>
      </c>
      <c r="I223" s="98" t="s">
        <v>1453</v>
      </c>
      <c r="J223" s="58">
        <v>0</v>
      </c>
      <c r="K223" s="58">
        <v>0</v>
      </c>
      <c r="L223" s="57"/>
      <c r="M223" s="58">
        <v>0</v>
      </c>
      <c r="N223" s="58">
        <v>-3785</v>
      </c>
      <c r="O223" s="57"/>
      <c r="P223" s="57"/>
      <c r="Q223" s="57"/>
      <c r="R223" s="57"/>
      <c r="S223" s="57"/>
      <c r="T223" s="57"/>
      <c r="U223" s="57"/>
      <c r="V223" s="57"/>
      <c r="W223" s="59"/>
      <c r="X223" s="59"/>
      <c r="Y223" s="57"/>
      <c r="Z223" s="60"/>
    </row>
    <row r="224" spans="1:27" s="56" customFormat="1" ht="23.25" hidden="1" customHeight="1" x14ac:dyDescent="0.25">
      <c r="A224" s="97">
        <v>223</v>
      </c>
      <c r="B224" s="98" t="s">
        <v>734</v>
      </c>
      <c r="C224" s="260" t="s">
        <v>966</v>
      </c>
      <c r="D224" s="98" t="s">
        <v>3270</v>
      </c>
      <c r="E224" s="58" t="s">
        <v>966</v>
      </c>
      <c r="F224" s="98">
        <v>1</v>
      </c>
      <c r="G224" s="58"/>
      <c r="H224" s="98" t="s">
        <v>1455</v>
      </c>
      <c r="I224" s="98" t="s">
        <v>1456</v>
      </c>
      <c r="J224" s="58">
        <v>0</v>
      </c>
      <c r="K224" s="58">
        <v>0</v>
      </c>
      <c r="L224" s="57"/>
      <c r="M224" s="58">
        <v>0</v>
      </c>
      <c r="N224" s="58">
        <v>-757</v>
      </c>
      <c r="O224" s="57"/>
      <c r="P224" s="57"/>
      <c r="Q224" s="57"/>
      <c r="R224" s="57"/>
      <c r="S224" s="57"/>
      <c r="T224" s="57"/>
      <c r="U224" s="57"/>
      <c r="V224" s="57"/>
      <c r="W224" s="59"/>
      <c r="X224" s="59"/>
      <c r="Y224" s="57"/>
      <c r="Z224" s="60"/>
    </row>
    <row r="225" spans="1:26" s="56" customFormat="1" ht="23.25" hidden="1" customHeight="1" x14ac:dyDescent="0.25">
      <c r="A225" s="97">
        <v>224</v>
      </c>
      <c r="B225" s="98" t="s">
        <v>907</v>
      </c>
      <c r="C225" s="260" t="s">
        <v>957</v>
      </c>
      <c r="D225" s="98" t="s">
        <v>3271</v>
      </c>
      <c r="E225" s="58" t="s">
        <v>957</v>
      </c>
      <c r="F225" s="98">
        <v>2</v>
      </c>
      <c r="G225" s="58"/>
      <c r="H225" s="98" t="s">
        <v>1459</v>
      </c>
      <c r="I225" s="98" t="s">
        <v>1460</v>
      </c>
      <c r="J225" s="58">
        <v>0</v>
      </c>
      <c r="K225" s="58">
        <v>0</v>
      </c>
      <c r="L225" s="57"/>
      <c r="M225" s="58">
        <v>0</v>
      </c>
      <c r="N225" s="58">
        <v>0</v>
      </c>
      <c r="O225" s="57"/>
      <c r="P225" s="57"/>
      <c r="Q225" s="57"/>
      <c r="R225" s="57"/>
      <c r="S225" s="57"/>
      <c r="T225" s="57"/>
      <c r="U225" s="57"/>
      <c r="V225" s="57"/>
      <c r="W225" s="59"/>
      <c r="X225" s="59"/>
      <c r="Y225" s="57"/>
      <c r="Z225" s="60"/>
    </row>
    <row r="226" spans="1:26" s="56" customFormat="1" ht="23.25" hidden="1" customHeight="1" x14ac:dyDescent="0.25">
      <c r="A226" s="97">
        <v>225</v>
      </c>
      <c r="B226" s="98" t="s">
        <v>735</v>
      </c>
      <c r="C226" s="260" t="s">
        <v>966</v>
      </c>
      <c r="D226" s="98" t="s">
        <v>3272</v>
      </c>
      <c r="E226" s="58" t="s">
        <v>966</v>
      </c>
      <c r="F226" s="98">
        <v>1</v>
      </c>
      <c r="G226" s="58"/>
      <c r="H226" s="98" t="s">
        <v>1463</v>
      </c>
      <c r="I226" s="98" t="s">
        <v>1464</v>
      </c>
      <c r="J226" s="58">
        <v>0</v>
      </c>
      <c r="K226" s="58">
        <v>0</v>
      </c>
      <c r="L226" s="57"/>
      <c r="M226" s="58">
        <v>0</v>
      </c>
      <c r="N226" s="58">
        <v>-3846</v>
      </c>
      <c r="O226" s="57"/>
      <c r="P226" s="57"/>
      <c r="Q226" s="57"/>
      <c r="R226" s="57"/>
      <c r="S226" s="57"/>
      <c r="T226" s="57"/>
      <c r="U226" s="57"/>
      <c r="V226" s="57"/>
      <c r="W226" s="59"/>
      <c r="X226" s="59"/>
      <c r="Y226" s="57"/>
      <c r="Z226" s="60"/>
    </row>
    <row r="227" spans="1:26" s="56" customFormat="1" ht="23.25" hidden="1" customHeight="1" x14ac:dyDescent="0.25">
      <c r="A227" s="97">
        <v>226</v>
      </c>
      <c r="B227" s="98" t="s">
        <v>736</v>
      </c>
      <c r="C227" s="260" t="s">
        <v>966</v>
      </c>
      <c r="D227" s="98" t="s">
        <v>3272</v>
      </c>
      <c r="E227" s="58" t="s">
        <v>966</v>
      </c>
      <c r="F227" s="98">
        <v>1</v>
      </c>
      <c r="G227" s="58"/>
      <c r="H227" s="98" t="s">
        <v>1467</v>
      </c>
      <c r="I227" s="98" t="s">
        <v>1468</v>
      </c>
      <c r="J227" s="58">
        <v>0</v>
      </c>
      <c r="K227" s="58">
        <v>0</v>
      </c>
      <c r="L227" s="57"/>
      <c r="M227" s="58">
        <v>0</v>
      </c>
      <c r="N227" s="58">
        <v>1544</v>
      </c>
      <c r="O227" s="57"/>
      <c r="P227" s="57"/>
      <c r="Q227" s="57"/>
      <c r="R227" s="57"/>
      <c r="S227" s="57"/>
      <c r="T227" s="57"/>
      <c r="U227" s="57"/>
      <c r="V227" s="57"/>
      <c r="W227" s="59"/>
      <c r="X227" s="59"/>
      <c r="Y227" s="57"/>
      <c r="Z227" s="60"/>
    </row>
    <row r="228" spans="1:26" s="56" customFormat="1" ht="23.25" hidden="1" customHeight="1" x14ac:dyDescent="0.25">
      <c r="A228" s="97">
        <v>227</v>
      </c>
      <c r="B228" s="98" t="s">
        <v>385</v>
      </c>
      <c r="C228" s="260" t="s">
        <v>1101</v>
      </c>
      <c r="D228" s="98" t="s">
        <v>3272</v>
      </c>
      <c r="E228" s="58" t="s">
        <v>1101</v>
      </c>
      <c r="F228" s="98">
        <v>1</v>
      </c>
      <c r="G228" s="58"/>
      <c r="H228" s="98" t="s">
        <v>1470</v>
      </c>
      <c r="I228" s="98" t="s">
        <v>1471</v>
      </c>
      <c r="J228" s="58">
        <v>0</v>
      </c>
      <c r="K228" s="58">
        <v>0</v>
      </c>
      <c r="L228" s="57"/>
      <c r="M228" s="58">
        <v>0</v>
      </c>
      <c r="N228" s="58">
        <v>480</v>
      </c>
      <c r="O228" s="57"/>
      <c r="P228" s="57"/>
      <c r="Q228" s="57"/>
      <c r="R228" s="57"/>
      <c r="S228" s="57"/>
      <c r="T228" s="57"/>
      <c r="U228" s="57"/>
      <c r="V228" s="57"/>
      <c r="W228" s="59"/>
      <c r="X228" s="59"/>
      <c r="Y228" s="57"/>
      <c r="Z228" s="60"/>
    </row>
    <row r="229" spans="1:26" s="56" customFormat="1" ht="23.25" hidden="1" customHeight="1" x14ac:dyDescent="0.25">
      <c r="A229" s="97">
        <v>228</v>
      </c>
      <c r="B229" s="98" t="s">
        <v>738</v>
      </c>
      <c r="C229" s="260" t="s">
        <v>966</v>
      </c>
      <c r="D229" s="98" t="s">
        <v>3272</v>
      </c>
      <c r="E229" s="58" t="s">
        <v>966</v>
      </c>
      <c r="F229" s="98">
        <v>2</v>
      </c>
      <c r="G229" s="58"/>
      <c r="H229" s="98" t="s">
        <v>1473</v>
      </c>
      <c r="I229" s="98" t="s">
        <v>1474</v>
      </c>
      <c r="J229" s="58">
        <v>0</v>
      </c>
      <c r="K229" s="58">
        <v>0</v>
      </c>
      <c r="L229" s="57"/>
      <c r="M229" s="58">
        <v>0</v>
      </c>
      <c r="N229" s="58">
        <v>4449</v>
      </c>
      <c r="O229" s="57"/>
      <c r="P229" s="57"/>
      <c r="Q229" s="57"/>
      <c r="R229" s="57"/>
      <c r="S229" s="57"/>
      <c r="T229" s="57"/>
      <c r="U229" s="57"/>
      <c r="V229" s="57"/>
      <c r="W229" s="59"/>
      <c r="X229" s="59"/>
      <c r="Y229" s="57"/>
      <c r="Z229" s="60"/>
    </row>
    <row r="230" spans="1:26" s="56" customFormat="1" ht="23.25" hidden="1" customHeight="1" x14ac:dyDescent="0.25">
      <c r="A230" s="97">
        <v>229</v>
      </c>
      <c r="B230" s="98" t="s">
        <v>739</v>
      </c>
      <c r="C230" s="260" t="s">
        <v>966</v>
      </c>
      <c r="D230" s="98"/>
      <c r="E230" s="58" t="s">
        <v>966</v>
      </c>
      <c r="F230" s="98">
        <v>1</v>
      </c>
      <c r="G230" s="58"/>
      <c r="H230" s="98" t="s">
        <v>1477</v>
      </c>
      <c r="I230" s="98" t="s">
        <v>1478</v>
      </c>
      <c r="J230" s="58">
        <v>0</v>
      </c>
      <c r="K230" s="58">
        <v>0</v>
      </c>
      <c r="L230" s="57"/>
      <c r="M230" s="58">
        <v>0</v>
      </c>
      <c r="N230" s="58">
        <v>-78</v>
      </c>
      <c r="O230" s="57"/>
      <c r="P230" s="57"/>
      <c r="Q230" s="57"/>
      <c r="R230" s="57"/>
      <c r="S230" s="57"/>
      <c r="T230" s="57"/>
      <c r="U230" s="57"/>
      <c r="V230" s="57"/>
      <c r="W230" s="59"/>
      <c r="X230" s="59"/>
      <c r="Y230" s="57"/>
      <c r="Z230" s="60"/>
    </row>
    <row r="231" spans="1:26" s="56" customFormat="1" ht="23.25" hidden="1" customHeight="1" x14ac:dyDescent="0.25">
      <c r="A231" s="97">
        <v>230</v>
      </c>
      <c r="B231" s="98" t="s">
        <v>741</v>
      </c>
      <c r="C231" s="260" t="s">
        <v>966</v>
      </c>
      <c r="D231" s="98" t="s">
        <v>3273</v>
      </c>
      <c r="E231" s="58" t="s">
        <v>966</v>
      </c>
      <c r="F231" s="98">
        <v>2</v>
      </c>
      <c r="G231" s="58"/>
      <c r="H231" s="98" t="s">
        <v>1484</v>
      </c>
      <c r="I231" s="98" t="s">
        <v>1485</v>
      </c>
      <c r="J231" s="58">
        <v>0</v>
      </c>
      <c r="K231" s="58">
        <v>0</v>
      </c>
      <c r="L231" s="57"/>
      <c r="M231" s="58">
        <v>0</v>
      </c>
      <c r="N231" s="58">
        <v>3059</v>
      </c>
      <c r="O231" s="57"/>
      <c r="P231" s="57"/>
      <c r="Q231" s="57"/>
      <c r="R231" s="57"/>
      <c r="S231" s="57"/>
      <c r="T231" s="57"/>
      <c r="U231" s="57"/>
      <c r="V231" s="57"/>
      <c r="W231" s="59"/>
      <c r="X231" s="59"/>
      <c r="Y231" s="57"/>
      <c r="Z231" s="60"/>
    </row>
    <row r="232" spans="1:26" s="56" customFormat="1" ht="23.25" hidden="1" customHeight="1" x14ac:dyDescent="0.25">
      <c r="A232" s="97">
        <v>231</v>
      </c>
      <c r="B232" s="98" t="s">
        <v>386</v>
      </c>
      <c r="C232" s="260" t="s">
        <v>1101</v>
      </c>
      <c r="D232" s="98"/>
      <c r="E232" s="58" t="s">
        <v>1101</v>
      </c>
      <c r="F232" s="98">
        <v>1</v>
      </c>
      <c r="G232" s="58"/>
      <c r="H232" s="98" t="s">
        <v>1487</v>
      </c>
      <c r="I232" s="98" t="s">
        <v>1488</v>
      </c>
      <c r="J232" s="58">
        <v>0</v>
      </c>
      <c r="K232" s="58">
        <v>0</v>
      </c>
      <c r="L232" s="57"/>
      <c r="M232" s="58">
        <v>0</v>
      </c>
      <c r="N232" s="58">
        <v>-216</v>
      </c>
      <c r="O232" s="57"/>
      <c r="P232" s="57"/>
      <c r="Q232" s="57"/>
      <c r="R232" s="57"/>
      <c r="S232" s="57"/>
      <c r="T232" s="57"/>
      <c r="U232" s="57"/>
      <c r="V232" s="57"/>
      <c r="W232" s="59"/>
      <c r="X232" s="59"/>
      <c r="Y232" s="57"/>
      <c r="Z232" s="60"/>
    </row>
    <row r="233" spans="1:26" s="56" customFormat="1" ht="23.25" hidden="1" customHeight="1" x14ac:dyDescent="0.25">
      <c r="A233" s="97">
        <v>232</v>
      </c>
      <c r="B233" s="98" t="s">
        <v>742</v>
      </c>
      <c r="C233" s="260" t="s">
        <v>966</v>
      </c>
      <c r="D233" s="98" t="s">
        <v>3274</v>
      </c>
      <c r="E233" s="58" t="s">
        <v>966</v>
      </c>
      <c r="F233" s="98">
        <v>2</v>
      </c>
      <c r="G233" s="58"/>
      <c r="H233" s="98" t="s">
        <v>1490</v>
      </c>
      <c r="I233" s="98" t="s">
        <v>1491</v>
      </c>
      <c r="J233" s="58">
        <v>0</v>
      </c>
      <c r="K233" s="58">
        <v>0</v>
      </c>
      <c r="L233" s="57"/>
      <c r="M233" s="58">
        <v>0</v>
      </c>
      <c r="N233" s="58">
        <v>-317</v>
      </c>
      <c r="O233" s="57"/>
      <c r="P233" s="57"/>
      <c r="Q233" s="57"/>
      <c r="R233" s="57"/>
      <c r="S233" s="57"/>
      <c r="T233" s="57"/>
      <c r="U233" s="57"/>
      <c r="V233" s="57"/>
      <c r="W233" s="59"/>
      <c r="X233" s="59"/>
      <c r="Y233" s="57"/>
      <c r="Z233" s="60"/>
    </row>
    <row r="234" spans="1:26" s="56" customFormat="1" ht="23.25" hidden="1" customHeight="1" x14ac:dyDescent="0.25">
      <c r="A234" s="97">
        <v>233</v>
      </c>
      <c r="B234" s="98" t="s">
        <v>744</v>
      </c>
      <c r="C234" s="260" t="s">
        <v>966</v>
      </c>
      <c r="D234" s="98" t="s">
        <v>3275</v>
      </c>
      <c r="E234" s="58" t="s">
        <v>966</v>
      </c>
      <c r="F234" s="98">
        <v>1</v>
      </c>
      <c r="G234" s="58"/>
      <c r="H234" s="98" t="s">
        <v>1032</v>
      </c>
      <c r="I234" s="98" t="s">
        <v>1493</v>
      </c>
      <c r="J234" s="58">
        <v>0</v>
      </c>
      <c r="K234" s="58">
        <v>0</v>
      </c>
      <c r="L234" s="57"/>
      <c r="M234" s="58">
        <v>0</v>
      </c>
      <c r="N234" s="58">
        <v>-1125</v>
      </c>
      <c r="O234" s="57"/>
      <c r="P234" s="57"/>
      <c r="Q234" s="57"/>
      <c r="R234" s="57"/>
      <c r="S234" s="57"/>
      <c r="T234" s="57"/>
      <c r="U234" s="57"/>
      <c r="V234" s="57"/>
      <c r="W234" s="59"/>
      <c r="X234" s="59"/>
      <c r="Y234" s="57"/>
      <c r="Z234" s="60"/>
    </row>
    <row r="235" spans="1:26" s="56" customFormat="1" ht="23.25" hidden="1" customHeight="1" x14ac:dyDescent="0.25">
      <c r="A235" s="97">
        <v>234</v>
      </c>
      <c r="B235" s="98" t="s">
        <v>746</v>
      </c>
      <c r="C235" s="260" t="s">
        <v>966</v>
      </c>
      <c r="E235" s="58" t="s">
        <v>966</v>
      </c>
      <c r="F235" s="98">
        <v>3</v>
      </c>
      <c r="G235" s="58"/>
      <c r="H235" s="98" t="s">
        <v>1087</v>
      </c>
      <c r="I235" s="98" t="s">
        <v>1495</v>
      </c>
      <c r="J235" s="58">
        <v>0</v>
      </c>
      <c r="K235" s="58">
        <v>0</v>
      </c>
      <c r="L235" s="57"/>
      <c r="M235" s="58">
        <v>0</v>
      </c>
      <c r="N235" s="58">
        <v>1697</v>
      </c>
      <c r="O235" s="57"/>
      <c r="P235" s="57"/>
      <c r="Q235" s="57"/>
      <c r="R235" s="57"/>
      <c r="S235" s="57"/>
      <c r="T235" s="57"/>
      <c r="U235" s="57"/>
      <c r="V235" s="57"/>
      <c r="W235" s="59"/>
      <c r="X235" s="59"/>
      <c r="Y235" s="57"/>
      <c r="Z235" s="60"/>
    </row>
    <row r="236" spans="1:26" s="56" customFormat="1" ht="23.25" hidden="1" customHeight="1" x14ac:dyDescent="0.25">
      <c r="A236" s="97">
        <v>235</v>
      </c>
      <c r="B236" s="98" t="s">
        <v>388</v>
      </c>
      <c r="C236" s="260" t="s">
        <v>1101</v>
      </c>
      <c r="D236" s="98" t="s">
        <v>3276</v>
      </c>
      <c r="E236" s="58" t="s">
        <v>1101</v>
      </c>
      <c r="F236" s="98">
        <v>2</v>
      </c>
      <c r="G236" s="58"/>
      <c r="H236" s="98" t="s">
        <v>1497</v>
      </c>
      <c r="I236" s="98" t="s">
        <v>1498</v>
      </c>
      <c r="J236" s="58">
        <v>0</v>
      </c>
      <c r="K236" s="58">
        <v>0</v>
      </c>
      <c r="L236" s="57"/>
      <c r="M236" s="58">
        <v>0</v>
      </c>
      <c r="N236" s="58">
        <v>133</v>
      </c>
      <c r="O236" s="57"/>
      <c r="P236" s="57"/>
      <c r="Q236" s="57"/>
      <c r="R236" s="57"/>
      <c r="S236" s="57"/>
      <c r="T236" s="57"/>
      <c r="U236" s="57"/>
      <c r="V236" s="57"/>
      <c r="W236" s="59"/>
      <c r="X236" s="59"/>
      <c r="Y236" s="57"/>
      <c r="Z236" s="60"/>
    </row>
    <row r="237" spans="1:26" s="56" customFormat="1" ht="23.25" hidden="1" customHeight="1" x14ac:dyDescent="0.25">
      <c r="A237" s="97">
        <v>236</v>
      </c>
      <c r="B237" s="98" t="s">
        <v>747</v>
      </c>
      <c r="C237" s="260" t="s">
        <v>966</v>
      </c>
      <c r="D237" s="98" t="s">
        <v>3277</v>
      </c>
      <c r="E237" s="58" t="s">
        <v>966</v>
      </c>
      <c r="F237" s="98">
        <v>2</v>
      </c>
      <c r="G237" s="58"/>
      <c r="H237" s="98" t="s">
        <v>1500</v>
      </c>
      <c r="I237" s="98" t="s">
        <v>1501</v>
      </c>
      <c r="J237" s="58">
        <v>0</v>
      </c>
      <c r="K237" s="58">
        <v>0</v>
      </c>
      <c r="L237" s="57"/>
      <c r="M237" s="58">
        <v>0</v>
      </c>
      <c r="N237" s="58">
        <v>1556</v>
      </c>
      <c r="O237" s="57"/>
      <c r="P237" s="57"/>
      <c r="Q237" s="57"/>
      <c r="R237" s="57"/>
      <c r="S237" s="57"/>
      <c r="T237" s="57"/>
      <c r="U237" s="57"/>
      <c r="V237" s="57"/>
      <c r="W237" s="59"/>
      <c r="X237" s="59"/>
      <c r="Y237" s="57"/>
      <c r="Z237" s="60"/>
    </row>
    <row r="238" spans="1:26" s="56" customFormat="1" ht="23.25" hidden="1" customHeight="1" x14ac:dyDescent="0.25">
      <c r="A238" s="97">
        <v>237</v>
      </c>
      <c r="B238" s="98" t="s">
        <v>749</v>
      </c>
      <c r="C238" s="260" t="s">
        <v>966</v>
      </c>
      <c r="D238" s="98" t="s">
        <v>3278</v>
      </c>
      <c r="E238" s="58" t="s">
        <v>966</v>
      </c>
      <c r="F238" s="98">
        <v>2</v>
      </c>
      <c r="G238" s="58"/>
      <c r="H238" s="98" t="s">
        <v>1503</v>
      </c>
      <c r="I238" s="98" t="s">
        <v>1504</v>
      </c>
      <c r="J238" s="58">
        <v>0</v>
      </c>
      <c r="K238" s="58">
        <v>0</v>
      </c>
      <c r="L238" s="57"/>
      <c r="M238" s="58">
        <v>0</v>
      </c>
      <c r="N238" s="58">
        <v>0</v>
      </c>
      <c r="O238" s="57"/>
      <c r="P238" s="57"/>
      <c r="Q238" s="57"/>
      <c r="R238" s="57"/>
      <c r="S238" s="57"/>
      <c r="T238" s="57"/>
      <c r="U238" s="57"/>
      <c r="V238" s="57"/>
      <c r="W238" s="59"/>
      <c r="X238" s="59"/>
      <c r="Y238" s="57"/>
      <c r="Z238" s="60"/>
    </row>
    <row r="239" spans="1:26" s="56" customFormat="1" ht="23.25" hidden="1" customHeight="1" x14ac:dyDescent="0.25">
      <c r="A239" s="97">
        <v>238</v>
      </c>
      <c r="B239" s="98" t="s">
        <v>751</v>
      </c>
      <c r="C239" s="260" t="s">
        <v>966</v>
      </c>
      <c r="D239" s="98" t="s">
        <v>3279</v>
      </c>
      <c r="E239" s="58" t="s">
        <v>966</v>
      </c>
      <c r="F239" s="98">
        <v>2</v>
      </c>
      <c r="G239" s="58"/>
      <c r="H239" s="98" t="s">
        <v>1506</v>
      </c>
      <c r="I239" s="98" t="s">
        <v>1507</v>
      </c>
      <c r="J239" s="58">
        <v>0</v>
      </c>
      <c r="K239" s="58">
        <v>0</v>
      </c>
      <c r="L239" s="57"/>
      <c r="M239" s="58">
        <v>0</v>
      </c>
      <c r="N239" s="58">
        <v>346</v>
      </c>
      <c r="O239" s="57"/>
      <c r="P239" s="57"/>
      <c r="Q239" s="57"/>
      <c r="R239" s="57"/>
      <c r="S239" s="57"/>
      <c r="T239" s="57"/>
      <c r="U239" s="57"/>
      <c r="V239" s="57"/>
      <c r="W239" s="59"/>
      <c r="X239" s="59"/>
      <c r="Y239" s="57"/>
      <c r="Z239" s="60"/>
    </row>
    <row r="240" spans="1:26" s="56" customFormat="1" ht="23.25" hidden="1" customHeight="1" x14ac:dyDescent="0.25">
      <c r="A240" s="97">
        <v>239</v>
      </c>
      <c r="B240" s="98" t="s">
        <v>752</v>
      </c>
      <c r="C240" s="260" t="s">
        <v>966</v>
      </c>
      <c r="D240" s="98" t="s">
        <v>3279</v>
      </c>
      <c r="E240" s="58" t="s">
        <v>966</v>
      </c>
      <c r="F240" s="98">
        <v>2</v>
      </c>
      <c r="G240" s="58"/>
      <c r="H240" s="98" t="s">
        <v>1509</v>
      </c>
      <c r="I240" s="98" t="s">
        <v>1510</v>
      </c>
      <c r="J240" s="58">
        <v>0</v>
      </c>
      <c r="K240" s="58">
        <v>0</v>
      </c>
      <c r="L240" s="57"/>
      <c r="M240" s="58">
        <v>0</v>
      </c>
      <c r="N240" s="58">
        <v>0</v>
      </c>
      <c r="O240" s="57"/>
      <c r="P240" s="57"/>
      <c r="Q240" s="57"/>
      <c r="R240" s="57"/>
      <c r="S240" s="57"/>
      <c r="T240" s="57"/>
      <c r="U240" s="57"/>
      <c r="V240" s="57"/>
      <c r="W240" s="59"/>
      <c r="X240" s="59"/>
      <c r="Y240" s="57"/>
      <c r="Z240" s="60"/>
    </row>
    <row r="241" spans="1:27" s="56" customFormat="1" ht="23.25" hidden="1" customHeight="1" x14ac:dyDescent="0.25">
      <c r="A241" s="97">
        <v>240</v>
      </c>
      <c r="B241" s="98" t="s">
        <v>753</v>
      </c>
      <c r="C241" s="260" t="s">
        <v>966</v>
      </c>
      <c r="D241" s="98" t="s">
        <v>3280</v>
      </c>
      <c r="E241" s="58" t="s">
        <v>966</v>
      </c>
      <c r="F241" s="98">
        <v>1</v>
      </c>
      <c r="G241" s="58"/>
      <c r="H241" s="98" t="s">
        <v>1108</v>
      </c>
      <c r="I241" s="98" t="s">
        <v>1518</v>
      </c>
      <c r="J241" s="58">
        <v>0</v>
      </c>
      <c r="K241" s="58">
        <v>0</v>
      </c>
      <c r="L241" s="57"/>
      <c r="M241" s="58">
        <v>0</v>
      </c>
      <c r="N241" s="58">
        <v>0</v>
      </c>
      <c r="O241" s="57"/>
      <c r="P241" s="57"/>
      <c r="Q241" s="57"/>
      <c r="R241" s="57"/>
      <c r="S241" s="57"/>
      <c r="T241" s="57"/>
      <c r="U241" s="57"/>
      <c r="V241" s="57"/>
      <c r="W241" s="59"/>
      <c r="X241" s="59"/>
      <c r="Y241" s="57"/>
      <c r="Z241" s="60"/>
    </row>
    <row r="242" spans="1:27" s="56" customFormat="1" ht="23.25" hidden="1" customHeight="1" x14ac:dyDescent="0.25">
      <c r="A242" s="97">
        <v>241</v>
      </c>
      <c r="B242" s="98" t="s">
        <v>754</v>
      </c>
      <c r="C242" s="260" t="s">
        <v>966</v>
      </c>
      <c r="D242" s="98" t="s">
        <v>3281</v>
      </c>
      <c r="E242" s="58" t="s">
        <v>966</v>
      </c>
      <c r="F242" s="98">
        <v>1</v>
      </c>
      <c r="G242" s="58"/>
      <c r="H242" s="98" t="s">
        <v>1159</v>
      </c>
      <c r="I242" s="98" t="s">
        <v>1520</v>
      </c>
      <c r="J242" s="58">
        <v>0</v>
      </c>
      <c r="K242" s="58">
        <v>0</v>
      </c>
      <c r="L242" s="57"/>
      <c r="M242" s="58">
        <v>0</v>
      </c>
      <c r="N242" s="58">
        <v>0</v>
      </c>
      <c r="O242" s="57"/>
      <c r="P242" s="57"/>
      <c r="Q242" s="57"/>
      <c r="R242" s="57"/>
      <c r="S242" s="57"/>
      <c r="T242" s="57"/>
      <c r="U242" s="57"/>
      <c r="V242" s="57"/>
      <c r="W242" s="59"/>
      <c r="X242" s="59"/>
      <c r="Y242" s="57"/>
      <c r="Z242" s="60"/>
    </row>
    <row r="243" spans="1:27" s="56" customFormat="1" ht="23.25" hidden="1" customHeight="1" x14ac:dyDescent="0.25">
      <c r="A243" s="97">
        <v>242</v>
      </c>
      <c r="B243" s="98" t="s">
        <v>755</v>
      </c>
      <c r="C243" s="260" t="s">
        <v>966</v>
      </c>
      <c r="D243" s="98" t="s">
        <v>3282</v>
      </c>
      <c r="E243" s="58" t="s">
        <v>966</v>
      </c>
      <c r="F243" s="98">
        <v>1</v>
      </c>
      <c r="G243" s="58"/>
      <c r="H243" s="98" t="s">
        <v>1522</v>
      </c>
      <c r="I243" s="98" t="s">
        <v>1523</v>
      </c>
      <c r="J243" s="58">
        <v>0</v>
      </c>
      <c r="K243" s="58">
        <v>0</v>
      </c>
      <c r="L243" s="58"/>
      <c r="M243" s="58">
        <v>0</v>
      </c>
      <c r="N243" s="58">
        <v>1112</v>
      </c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62"/>
      <c r="AA243" s="55"/>
    </row>
    <row r="244" spans="1:27" s="56" customFormat="1" ht="23.25" hidden="1" customHeight="1" x14ac:dyDescent="0.25">
      <c r="A244" s="97">
        <v>243</v>
      </c>
      <c r="B244" s="98" t="s">
        <v>756</v>
      </c>
      <c r="C244" s="260" t="s">
        <v>966</v>
      </c>
      <c r="D244" s="98" t="s">
        <v>3241</v>
      </c>
      <c r="E244" s="58" t="s">
        <v>966</v>
      </c>
      <c r="F244" s="98">
        <v>2</v>
      </c>
      <c r="G244" s="58"/>
      <c r="H244" s="98" t="s">
        <v>1525</v>
      </c>
      <c r="I244" s="98" t="s">
        <v>1526</v>
      </c>
      <c r="J244" s="58">
        <v>0</v>
      </c>
      <c r="K244" s="58">
        <v>0</v>
      </c>
      <c r="L244" s="57"/>
      <c r="M244" s="58">
        <v>0</v>
      </c>
      <c r="N244" s="58">
        <v>0</v>
      </c>
      <c r="O244" s="57"/>
      <c r="P244" s="57"/>
      <c r="Q244" s="57"/>
      <c r="R244" s="57"/>
      <c r="S244" s="57"/>
      <c r="T244" s="57"/>
      <c r="U244" s="57"/>
      <c r="V244" s="57"/>
      <c r="W244" s="59"/>
      <c r="X244" s="59"/>
      <c r="Y244" s="57"/>
      <c r="Z244" s="60"/>
    </row>
    <row r="245" spans="1:27" s="56" customFormat="1" ht="23.25" hidden="1" customHeight="1" x14ac:dyDescent="0.25">
      <c r="A245" s="97">
        <v>244</v>
      </c>
      <c r="B245" s="98" t="s">
        <v>757</v>
      </c>
      <c r="C245" s="260" t="s">
        <v>966</v>
      </c>
      <c r="D245" s="98" t="s">
        <v>3283</v>
      </c>
      <c r="E245" s="58" t="s">
        <v>966</v>
      </c>
      <c r="F245" s="98">
        <v>2</v>
      </c>
      <c r="G245" s="58"/>
      <c r="H245" s="98" t="s">
        <v>1528</v>
      </c>
      <c r="I245" s="98" t="s">
        <v>1529</v>
      </c>
      <c r="J245" s="58">
        <v>0</v>
      </c>
      <c r="K245" s="58">
        <v>0</v>
      </c>
      <c r="L245" s="57"/>
      <c r="M245" s="58">
        <v>0</v>
      </c>
      <c r="N245" s="58">
        <v>0</v>
      </c>
      <c r="O245" s="57"/>
      <c r="P245" s="57"/>
      <c r="Q245" s="57"/>
      <c r="R245" s="57"/>
      <c r="S245" s="57"/>
      <c r="T245" s="57"/>
      <c r="U245" s="57"/>
      <c r="V245" s="57"/>
      <c r="W245" s="59"/>
      <c r="X245" s="59"/>
      <c r="Y245" s="57"/>
      <c r="Z245" s="60"/>
    </row>
    <row r="246" spans="1:27" s="56" customFormat="1" ht="23.25" hidden="1" customHeight="1" x14ac:dyDescent="0.25">
      <c r="A246" s="97">
        <v>245</v>
      </c>
      <c r="B246" s="98" t="s">
        <v>758</v>
      </c>
      <c r="C246" s="260" t="s">
        <v>966</v>
      </c>
      <c r="D246" s="98" t="s">
        <v>3284</v>
      </c>
      <c r="E246" s="58" t="s">
        <v>966</v>
      </c>
      <c r="F246" s="98">
        <v>2</v>
      </c>
      <c r="G246" s="58"/>
      <c r="H246" s="98" t="s">
        <v>1531</v>
      </c>
      <c r="I246" s="98" t="s">
        <v>1532</v>
      </c>
      <c r="J246" s="58">
        <v>0</v>
      </c>
      <c r="K246" s="58">
        <v>0</v>
      </c>
      <c r="L246" s="57"/>
      <c r="M246" s="58">
        <v>0</v>
      </c>
      <c r="N246" s="58">
        <v>0</v>
      </c>
      <c r="O246" s="57"/>
      <c r="P246" s="57"/>
      <c r="Q246" s="57"/>
      <c r="R246" s="57"/>
      <c r="S246" s="57"/>
      <c r="T246" s="57"/>
      <c r="U246" s="57"/>
      <c r="V246" s="57"/>
      <c r="W246" s="59"/>
      <c r="X246" s="59"/>
      <c r="Y246" s="57"/>
      <c r="Z246" s="60"/>
    </row>
    <row r="247" spans="1:27" s="56" customFormat="1" ht="23.25" hidden="1" customHeight="1" x14ac:dyDescent="0.25">
      <c r="A247" s="97">
        <v>246</v>
      </c>
      <c r="B247" s="98" t="s">
        <v>759</v>
      </c>
      <c r="C247" s="260" t="s">
        <v>966</v>
      </c>
      <c r="D247" s="98" t="s">
        <v>3285</v>
      </c>
      <c r="E247" s="58" t="s">
        <v>966</v>
      </c>
      <c r="F247" s="98">
        <v>2</v>
      </c>
      <c r="G247" s="58"/>
      <c r="H247" s="98" t="s">
        <v>1534</v>
      </c>
      <c r="I247" s="98" t="s">
        <v>1535</v>
      </c>
      <c r="J247" s="58">
        <v>0</v>
      </c>
      <c r="K247" s="58">
        <v>0</v>
      </c>
      <c r="L247" s="57"/>
      <c r="M247" s="58">
        <v>0</v>
      </c>
      <c r="N247" s="58">
        <v>-457</v>
      </c>
      <c r="O247" s="57"/>
      <c r="P247" s="57"/>
      <c r="Q247" s="57"/>
      <c r="R247" s="57"/>
      <c r="S247" s="57"/>
      <c r="T247" s="57"/>
      <c r="U247" s="57"/>
      <c r="V247" s="57"/>
      <c r="W247" s="59"/>
      <c r="X247" s="59"/>
      <c r="Y247" s="57"/>
      <c r="Z247" s="60"/>
    </row>
    <row r="248" spans="1:27" s="56" customFormat="1" ht="23.25" hidden="1" customHeight="1" x14ac:dyDescent="0.25">
      <c r="A248" s="97">
        <v>247</v>
      </c>
      <c r="B248" s="98" t="s">
        <v>760</v>
      </c>
      <c r="C248" s="260" t="s">
        <v>966</v>
      </c>
      <c r="D248" s="98" t="s">
        <v>3286</v>
      </c>
      <c r="E248" s="58" t="s">
        <v>966</v>
      </c>
      <c r="F248" s="98">
        <v>2</v>
      </c>
      <c r="G248" s="58"/>
      <c r="H248" s="98" t="s">
        <v>1537</v>
      </c>
      <c r="I248" s="98" t="s">
        <v>1538</v>
      </c>
      <c r="J248" s="58">
        <v>0</v>
      </c>
      <c r="K248" s="58">
        <v>0</v>
      </c>
      <c r="L248" s="57"/>
      <c r="M248" s="58">
        <v>0</v>
      </c>
      <c r="N248" s="58">
        <v>0</v>
      </c>
      <c r="O248" s="57"/>
      <c r="P248" s="57"/>
      <c r="Q248" s="57"/>
      <c r="R248" s="57"/>
      <c r="S248" s="57"/>
      <c r="T248" s="57"/>
      <c r="U248" s="57"/>
      <c r="V248" s="57"/>
      <c r="W248" s="59"/>
      <c r="X248" s="59"/>
      <c r="Y248" s="57"/>
      <c r="Z248" s="60"/>
    </row>
    <row r="249" spans="1:27" s="56" customFormat="1" ht="23.25" hidden="1" customHeight="1" x14ac:dyDescent="0.25">
      <c r="A249" s="97">
        <v>248</v>
      </c>
      <c r="B249" s="98" t="s">
        <v>761</v>
      </c>
      <c r="C249" s="260" t="s">
        <v>966</v>
      </c>
      <c r="D249" s="98" t="s">
        <v>3287</v>
      </c>
      <c r="E249" s="58" t="s">
        <v>966</v>
      </c>
      <c r="F249" s="98">
        <v>1</v>
      </c>
      <c r="G249" s="58"/>
      <c r="H249" s="98" t="s">
        <v>1540</v>
      </c>
      <c r="I249" s="98" t="s">
        <v>1541</v>
      </c>
      <c r="J249" s="58">
        <v>0</v>
      </c>
      <c r="K249" s="58">
        <v>0</v>
      </c>
      <c r="L249" s="57"/>
      <c r="M249" s="58">
        <v>0</v>
      </c>
      <c r="N249" s="58">
        <v>270</v>
      </c>
      <c r="O249" s="57"/>
      <c r="P249" s="57"/>
      <c r="Q249" s="57"/>
      <c r="R249" s="57"/>
      <c r="S249" s="57"/>
      <c r="T249" s="57"/>
      <c r="U249" s="57"/>
      <c r="V249" s="57"/>
      <c r="W249" s="59"/>
      <c r="X249" s="59"/>
      <c r="Y249" s="57"/>
      <c r="Z249" s="60"/>
    </row>
    <row r="250" spans="1:27" s="56" customFormat="1" ht="23.25" hidden="1" customHeight="1" x14ac:dyDescent="0.25">
      <c r="A250" s="97">
        <v>249</v>
      </c>
      <c r="B250" s="98" t="s">
        <v>763</v>
      </c>
      <c r="C250" s="260" t="s">
        <v>966</v>
      </c>
      <c r="D250" s="98" t="s">
        <v>3288</v>
      </c>
      <c r="E250" s="58" t="s">
        <v>966</v>
      </c>
      <c r="F250" s="98">
        <v>2</v>
      </c>
      <c r="G250" s="58"/>
      <c r="H250" s="98" t="s">
        <v>1543</v>
      </c>
      <c r="I250" s="98" t="s">
        <v>1544</v>
      </c>
      <c r="J250" s="58">
        <v>0</v>
      </c>
      <c r="K250" s="58">
        <v>0</v>
      </c>
      <c r="L250" s="57"/>
      <c r="M250" s="58">
        <v>0</v>
      </c>
      <c r="N250" s="58">
        <v>0</v>
      </c>
      <c r="O250" s="57"/>
      <c r="P250" s="57"/>
      <c r="Q250" s="57"/>
      <c r="R250" s="57"/>
      <c r="S250" s="57"/>
      <c r="T250" s="57"/>
      <c r="U250" s="57"/>
      <c r="V250" s="57"/>
      <c r="W250" s="59"/>
      <c r="X250" s="59"/>
      <c r="Y250" s="57"/>
      <c r="Z250" s="60"/>
    </row>
    <row r="251" spans="1:27" s="56" customFormat="1" ht="23.25" hidden="1" customHeight="1" x14ac:dyDescent="0.25">
      <c r="A251" s="97">
        <v>250</v>
      </c>
      <c r="B251" s="98" t="s">
        <v>765</v>
      </c>
      <c r="C251" s="260" t="s">
        <v>966</v>
      </c>
      <c r="D251" s="98" t="s">
        <v>3289</v>
      </c>
      <c r="E251" s="58" t="s">
        <v>966</v>
      </c>
      <c r="F251" s="98">
        <v>1</v>
      </c>
      <c r="G251" s="58"/>
      <c r="H251" s="98" t="s">
        <v>1550</v>
      </c>
      <c r="I251" s="98" t="s">
        <v>1551</v>
      </c>
      <c r="J251" s="58">
        <v>0</v>
      </c>
      <c r="K251" s="58">
        <v>0</v>
      </c>
      <c r="L251" s="57"/>
      <c r="M251" s="58">
        <v>0</v>
      </c>
      <c r="N251" s="58">
        <v>2854</v>
      </c>
      <c r="O251" s="57"/>
      <c r="P251" s="57"/>
      <c r="Q251" s="57"/>
      <c r="R251" s="57"/>
      <c r="S251" s="57"/>
      <c r="T251" s="57"/>
      <c r="U251" s="57"/>
      <c r="V251" s="57"/>
      <c r="W251" s="59"/>
      <c r="X251" s="59"/>
      <c r="Y251" s="57"/>
      <c r="Z251" s="60"/>
    </row>
    <row r="252" spans="1:27" s="56" customFormat="1" ht="23.25" hidden="1" customHeight="1" x14ac:dyDescent="0.25">
      <c r="A252" s="97">
        <v>251</v>
      </c>
      <c r="B252" s="98" t="s">
        <v>390</v>
      </c>
      <c r="C252" s="260" t="s">
        <v>1101</v>
      </c>
      <c r="D252" s="98" t="s">
        <v>3290</v>
      </c>
      <c r="E252" s="58" t="s">
        <v>1101</v>
      </c>
      <c r="F252" s="98">
        <v>1</v>
      </c>
      <c r="G252" s="58"/>
      <c r="H252" s="98" t="s">
        <v>1553</v>
      </c>
      <c r="I252" s="98" t="s">
        <v>1554</v>
      </c>
      <c r="J252" s="58">
        <v>0</v>
      </c>
      <c r="K252" s="58">
        <v>0</v>
      </c>
      <c r="L252" s="57"/>
      <c r="M252" s="58">
        <v>0</v>
      </c>
      <c r="N252" s="58">
        <v>2396</v>
      </c>
      <c r="O252" s="57"/>
      <c r="P252" s="57"/>
      <c r="Q252" s="57"/>
      <c r="R252" s="57"/>
      <c r="S252" s="57"/>
      <c r="T252" s="57"/>
      <c r="U252" s="57"/>
      <c r="V252" s="57"/>
      <c r="W252" s="59"/>
      <c r="X252" s="59"/>
      <c r="Y252" s="57"/>
      <c r="Z252" s="60"/>
    </row>
    <row r="253" spans="1:27" ht="23.25" hidden="1" customHeight="1" x14ac:dyDescent="0.25">
      <c r="A253" s="97">
        <v>252</v>
      </c>
      <c r="B253" s="98" t="s">
        <v>766</v>
      </c>
      <c r="C253" s="260" t="s">
        <v>966</v>
      </c>
      <c r="D253" s="98" t="s">
        <v>3290</v>
      </c>
      <c r="E253" s="58" t="s">
        <v>966</v>
      </c>
      <c r="F253" s="98">
        <v>2</v>
      </c>
      <c r="G253" s="58"/>
      <c r="H253" s="98" t="s">
        <v>1556</v>
      </c>
      <c r="I253" s="98" t="s">
        <v>1557</v>
      </c>
      <c r="J253" s="58">
        <v>0</v>
      </c>
      <c r="K253" s="58">
        <v>0</v>
      </c>
      <c r="L253" s="57"/>
      <c r="M253" s="58">
        <v>0</v>
      </c>
      <c r="N253" s="58">
        <v>-83</v>
      </c>
      <c r="O253" s="57"/>
      <c r="P253" s="57"/>
      <c r="Q253" s="57"/>
      <c r="R253" s="57"/>
      <c r="S253" s="57"/>
      <c r="T253" s="57"/>
      <c r="U253" s="57"/>
      <c r="V253" s="57"/>
      <c r="W253" s="59"/>
      <c r="X253" s="59"/>
      <c r="Y253" s="57"/>
      <c r="Z253" s="60"/>
      <c r="AA253" s="56"/>
    </row>
    <row r="254" spans="1:27" s="56" customFormat="1" ht="23.25" hidden="1" customHeight="1" x14ac:dyDescent="0.25">
      <c r="A254" s="97">
        <v>253</v>
      </c>
      <c r="B254" s="98" t="s">
        <v>767</v>
      </c>
      <c r="C254" s="260" t="s">
        <v>966</v>
      </c>
      <c r="D254" s="98" t="s">
        <v>3291</v>
      </c>
      <c r="E254" s="58" t="s">
        <v>966</v>
      </c>
      <c r="F254" s="98">
        <v>2</v>
      </c>
      <c r="G254" s="58"/>
      <c r="H254" s="98" t="s">
        <v>1559</v>
      </c>
      <c r="I254" s="98" t="s">
        <v>1560</v>
      </c>
      <c r="J254" s="58">
        <v>0</v>
      </c>
      <c r="K254" s="58">
        <v>0</v>
      </c>
      <c r="L254" s="57"/>
      <c r="M254" s="58">
        <v>0</v>
      </c>
      <c r="N254" s="58">
        <v>-341</v>
      </c>
      <c r="O254" s="57"/>
      <c r="P254" s="57"/>
      <c r="Q254" s="57"/>
      <c r="R254" s="57"/>
      <c r="S254" s="57"/>
      <c r="T254" s="57"/>
      <c r="U254" s="57"/>
      <c r="V254" s="57"/>
      <c r="W254" s="59"/>
      <c r="X254" s="59"/>
      <c r="Y254" s="57"/>
      <c r="Z254" s="60"/>
    </row>
    <row r="255" spans="1:27" s="56" customFormat="1" ht="23.25" hidden="1" customHeight="1" x14ac:dyDescent="0.25">
      <c r="A255" s="97">
        <v>254</v>
      </c>
      <c r="B255" s="98" t="s">
        <v>768</v>
      </c>
      <c r="C255" s="260" t="s">
        <v>966</v>
      </c>
      <c r="D255" s="98" t="s">
        <v>3292</v>
      </c>
      <c r="E255" s="58" t="s">
        <v>966</v>
      </c>
      <c r="F255" s="98">
        <v>2</v>
      </c>
      <c r="G255" s="58"/>
      <c r="H255" s="98" t="s">
        <v>1370</v>
      </c>
      <c r="I255" s="98" t="s">
        <v>1181</v>
      </c>
      <c r="J255" s="58">
        <v>0</v>
      </c>
      <c r="K255" s="58">
        <v>0</v>
      </c>
      <c r="L255" s="57"/>
      <c r="M255" s="58">
        <v>0</v>
      </c>
      <c r="N255" s="58">
        <v>0</v>
      </c>
      <c r="O255" s="57"/>
      <c r="P255" s="57"/>
      <c r="Q255" s="57"/>
      <c r="R255" s="57"/>
      <c r="S255" s="57"/>
      <c r="T255" s="57"/>
      <c r="U255" s="57"/>
      <c r="V255" s="57"/>
      <c r="W255" s="59"/>
      <c r="X255" s="59"/>
      <c r="Y255" s="57"/>
      <c r="Z255" s="60"/>
    </row>
    <row r="256" spans="1:27" s="56" customFormat="1" ht="23.25" hidden="1" customHeight="1" x14ac:dyDescent="0.25">
      <c r="A256" s="97">
        <v>255</v>
      </c>
      <c r="B256" s="98" t="s">
        <v>769</v>
      </c>
      <c r="C256" s="260" t="s">
        <v>966</v>
      </c>
      <c r="D256" s="98" t="s">
        <v>3293</v>
      </c>
      <c r="E256" s="58" t="s">
        <v>966</v>
      </c>
      <c r="F256" s="98">
        <v>1</v>
      </c>
      <c r="G256" s="58"/>
      <c r="H256" s="98" t="s">
        <v>1563</v>
      </c>
      <c r="I256" s="98" t="s">
        <v>1564</v>
      </c>
      <c r="J256" s="58">
        <v>0</v>
      </c>
      <c r="K256" s="58">
        <v>0</v>
      </c>
      <c r="L256" s="57"/>
      <c r="M256" s="58">
        <v>0</v>
      </c>
      <c r="N256" s="58">
        <v>-825</v>
      </c>
      <c r="O256" s="57"/>
      <c r="P256" s="57"/>
      <c r="Q256" s="57"/>
      <c r="R256" s="57"/>
      <c r="S256" s="57"/>
      <c r="T256" s="57"/>
      <c r="U256" s="57"/>
      <c r="V256" s="57"/>
      <c r="W256" s="59"/>
      <c r="X256" s="59"/>
      <c r="Y256" s="57"/>
      <c r="Z256" s="60"/>
    </row>
    <row r="257" spans="1:27" s="56" customFormat="1" ht="23.25" hidden="1" customHeight="1" x14ac:dyDescent="0.25">
      <c r="A257" s="97">
        <v>256</v>
      </c>
      <c r="B257" s="98" t="s">
        <v>771</v>
      </c>
      <c r="C257" s="260" t="s">
        <v>966</v>
      </c>
      <c r="D257" s="98" t="s">
        <v>3294</v>
      </c>
      <c r="E257" s="58" t="s">
        <v>966</v>
      </c>
      <c r="F257" s="98">
        <v>1</v>
      </c>
      <c r="G257" s="58"/>
      <c r="H257" s="98" t="s">
        <v>1566</v>
      </c>
      <c r="I257" s="98" t="s">
        <v>1567</v>
      </c>
      <c r="J257" s="58">
        <v>0</v>
      </c>
      <c r="K257" s="58">
        <v>0</v>
      </c>
      <c r="L257" s="57"/>
      <c r="M257" s="58">
        <v>0</v>
      </c>
      <c r="N257" s="58">
        <v>0</v>
      </c>
      <c r="O257" s="57"/>
      <c r="P257" s="57"/>
      <c r="Q257" s="57"/>
      <c r="R257" s="57"/>
      <c r="S257" s="57"/>
      <c r="T257" s="57"/>
      <c r="U257" s="57"/>
      <c r="V257" s="57"/>
      <c r="W257" s="59"/>
      <c r="X257" s="59"/>
      <c r="Y257" s="57"/>
      <c r="Z257" s="60"/>
    </row>
    <row r="258" spans="1:27" s="56" customFormat="1" ht="23.25" hidden="1" customHeight="1" x14ac:dyDescent="0.25">
      <c r="A258" s="97">
        <v>257</v>
      </c>
      <c r="B258" s="98" t="s">
        <v>772</v>
      </c>
      <c r="C258" s="260" t="s">
        <v>966</v>
      </c>
      <c r="D258" s="98" t="s">
        <v>3295</v>
      </c>
      <c r="E258" s="58" t="s">
        <v>966</v>
      </c>
      <c r="F258" s="98">
        <v>2</v>
      </c>
      <c r="G258" s="58"/>
      <c r="H258" s="98" t="s">
        <v>1569</v>
      </c>
      <c r="I258" s="98" t="s">
        <v>1434</v>
      </c>
      <c r="J258" s="58">
        <v>0</v>
      </c>
      <c r="K258" s="58">
        <v>0</v>
      </c>
      <c r="L258" s="57"/>
      <c r="M258" s="58">
        <v>0</v>
      </c>
      <c r="N258" s="58">
        <v>1300</v>
      </c>
      <c r="O258" s="57"/>
      <c r="P258" s="57"/>
      <c r="Q258" s="57"/>
      <c r="R258" s="57"/>
      <c r="S258" s="57"/>
      <c r="T258" s="57"/>
      <c r="U258" s="57"/>
      <c r="V258" s="57"/>
      <c r="W258" s="59"/>
      <c r="X258" s="59"/>
      <c r="Y258" s="57"/>
      <c r="Z258" s="60"/>
    </row>
    <row r="259" spans="1:27" ht="23.25" hidden="1" customHeight="1" x14ac:dyDescent="0.25">
      <c r="A259" s="97">
        <v>258</v>
      </c>
      <c r="B259" s="98" t="s">
        <v>773</v>
      </c>
      <c r="C259" s="260" t="s">
        <v>966</v>
      </c>
      <c r="D259" s="98" t="s">
        <v>3288</v>
      </c>
      <c r="E259" s="58" t="s">
        <v>966</v>
      </c>
      <c r="F259" s="98">
        <v>2</v>
      </c>
      <c r="G259" s="58"/>
      <c r="H259" s="98" t="s">
        <v>1571</v>
      </c>
      <c r="I259" s="98" t="s">
        <v>1572</v>
      </c>
      <c r="J259" s="58">
        <v>0</v>
      </c>
      <c r="K259" s="58">
        <v>0</v>
      </c>
      <c r="L259" s="57"/>
      <c r="M259" s="58">
        <v>0</v>
      </c>
      <c r="N259" s="58">
        <v>0</v>
      </c>
      <c r="O259" s="57"/>
      <c r="P259" s="57"/>
      <c r="Q259" s="57"/>
      <c r="R259" s="57"/>
      <c r="S259" s="57"/>
      <c r="T259" s="57"/>
      <c r="U259" s="57"/>
      <c r="V259" s="57"/>
      <c r="W259" s="59"/>
      <c r="X259" s="59"/>
      <c r="Y259" s="57"/>
      <c r="Z259" s="60"/>
      <c r="AA259" s="56"/>
    </row>
    <row r="260" spans="1:27" s="56" customFormat="1" ht="23.25" hidden="1" customHeight="1" x14ac:dyDescent="0.25">
      <c r="A260" s="97">
        <v>259</v>
      </c>
      <c r="B260" s="98" t="s">
        <v>774</v>
      </c>
      <c r="C260" s="260" t="s">
        <v>966</v>
      </c>
      <c r="D260" s="98" t="s">
        <v>3296</v>
      </c>
      <c r="E260" s="58" t="s">
        <v>966</v>
      </c>
      <c r="F260" s="98">
        <v>2</v>
      </c>
      <c r="G260" s="58"/>
      <c r="H260" s="98" t="s">
        <v>1575</v>
      </c>
      <c r="I260" s="98" t="s">
        <v>1576</v>
      </c>
      <c r="J260" s="58">
        <v>0</v>
      </c>
      <c r="K260" s="58">
        <v>0</v>
      </c>
      <c r="L260" s="57"/>
      <c r="M260" s="58">
        <v>0</v>
      </c>
      <c r="N260" s="58">
        <v>2648</v>
      </c>
      <c r="O260" s="57"/>
      <c r="P260" s="57"/>
      <c r="Q260" s="57"/>
      <c r="R260" s="57"/>
      <c r="S260" s="57"/>
      <c r="T260" s="57"/>
      <c r="U260" s="57"/>
      <c r="V260" s="57"/>
      <c r="W260" s="59"/>
      <c r="X260" s="59"/>
      <c r="Y260" s="57"/>
      <c r="Z260" s="60"/>
    </row>
    <row r="261" spans="1:27" s="56" customFormat="1" ht="23.25" hidden="1" customHeight="1" x14ac:dyDescent="0.25">
      <c r="A261" s="97">
        <v>260</v>
      </c>
      <c r="B261" s="98" t="s">
        <v>908</v>
      </c>
      <c r="C261" s="260" t="s">
        <v>957</v>
      </c>
      <c r="D261" s="98" t="s">
        <v>3297</v>
      </c>
      <c r="E261" s="58" t="s">
        <v>957</v>
      </c>
      <c r="F261" s="98">
        <v>2</v>
      </c>
      <c r="G261" s="58"/>
      <c r="H261" s="98" t="s">
        <v>1582</v>
      </c>
      <c r="I261" s="98" t="s">
        <v>1583</v>
      </c>
      <c r="J261" s="58">
        <v>0</v>
      </c>
      <c r="K261" s="58">
        <v>0</v>
      </c>
      <c r="L261" s="57"/>
      <c r="M261" s="58">
        <v>0</v>
      </c>
      <c r="N261" s="58">
        <v>9866</v>
      </c>
      <c r="O261" s="57"/>
      <c r="P261" s="57"/>
      <c r="Q261" s="57"/>
      <c r="R261" s="57"/>
      <c r="S261" s="57"/>
      <c r="T261" s="57"/>
      <c r="U261" s="57"/>
      <c r="V261" s="57"/>
      <c r="W261" s="59"/>
      <c r="X261" s="59"/>
      <c r="Y261" s="57"/>
      <c r="Z261" s="60"/>
    </row>
    <row r="262" spans="1:27" s="56" customFormat="1" ht="23.25" hidden="1" customHeight="1" x14ac:dyDescent="0.25">
      <c r="A262" s="97">
        <v>261</v>
      </c>
      <c r="B262" s="98" t="s">
        <v>776</v>
      </c>
      <c r="C262" s="260" t="s">
        <v>966</v>
      </c>
      <c r="D262" s="98" t="s">
        <v>3298</v>
      </c>
      <c r="E262" s="58" t="s">
        <v>966</v>
      </c>
      <c r="F262" s="98">
        <v>2</v>
      </c>
      <c r="G262" s="58"/>
      <c r="H262" s="98" t="s">
        <v>1585</v>
      </c>
      <c r="I262" s="98" t="s">
        <v>1586</v>
      </c>
      <c r="J262" s="58">
        <v>0</v>
      </c>
      <c r="K262" s="58">
        <v>0</v>
      </c>
      <c r="L262" s="57"/>
      <c r="M262" s="58">
        <v>0</v>
      </c>
      <c r="N262" s="58">
        <v>1292</v>
      </c>
      <c r="O262" s="57"/>
      <c r="P262" s="57"/>
      <c r="Q262" s="57"/>
      <c r="R262" s="57"/>
      <c r="S262" s="57"/>
      <c r="T262" s="57"/>
      <c r="U262" s="57"/>
      <c r="V262" s="57"/>
      <c r="W262" s="59"/>
      <c r="X262" s="59"/>
      <c r="Y262" s="57"/>
      <c r="Z262" s="60"/>
    </row>
    <row r="263" spans="1:27" ht="23.25" hidden="1" customHeight="1" x14ac:dyDescent="0.25">
      <c r="A263" s="97">
        <v>262</v>
      </c>
      <c r="B263" s="98" t="s">
        <v>778</v>
      </c>
      <c r="C263" s="260" t="s">
        <v>966</v>
      </c>
      <c r="D263" s="98" t="s">
        <v>3299</v>
      </c>
      <c r="E263" s="58" t="s">
        <v>966</v>
      </c>
      <c r="F263" s="98">
        <v>2</v>
      </c>
      <c r="G263" s="58"/>
      <c r="H263" s="98" t="s">
        <v>1588</v>
      </c>
      <c r="I263" s="98" t="s">
        <v>1589</v>
      </c>
      <c r="J263" s="58">
        <v>0</v>
      </c>
      <c r="K263" s="58">
        <v>0</v>
      </c>
      <c r="L263" s="57"/>
      <c r="M263" s="58">
        <v>0</v>
      </c>
      <c r="N263" s="58">
        <v>-659</v>
      </c>
      <c r="O263" s="57"/>
      <c r="P263" s="57"/>
      <c r="Q263" s="57"/>
      <c r="R263" s="57"/>
      <c r="S263" s="57"/>
      <c r="T263" s="57"/>
      <c r="U263" s="57"/>
      <c r="V263" s="57"/>
      <c r="W263" s="59"/>
      <c r="X263" s="59"/>
      <c r="Y263" s="57"/>
      <c r="Z263" s="60"/>
      <c r="AA263" s="56"/>
    </row>
    <row r="264" spans="1:27" s="56" customFormat="1" ht="23.25" hidden="1" customHeight="1" x14ac:dyDescent="0.25">
      <c r="A264" s="97">
        <v>263</v>
      </c>
      <c r="B264" s="98" t="s">
        <v>779</v>
      </c>
      <c r="C264" s="260" t="s">
        <v>966</v>
      </c>
      <c r="D264" s="98" t="s">
        <v>3241</v>
      </c>
      <c r="E264" s="58" t="s">
        <v>966</v>
      </c>
      <c r="F264" s="98">
        <v>2</v>
      </c>
      <c r="G264" s="58"/>
      <c r="H264" s="98" t="s">
        <v>1421</v>
      </c>
      <c r="I264" s="98" t="s">
        <v>1591</v>
      </c>
      <c r="J264" s="58">
        <v>0</v>
      </c>
      <c r="K264" s="58">
        <v>0</v>
      </c>
      <c r="L264" s="58"/>
      <c r="M264" s="58">
        <v>0</v>
      </c>
      <c r="N264" s="58">
        <v>0</v>
      </c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62"/>
      <c r="AA264" s="55"/>
    </row>
    <row r="265" spans="1:27" s="56" customFormat="1" ht="23.25" hidden="1" customHeight="1" x14ac:dyDescent="0.25">
      <c r="A265" s="97">
        <v>264</v>
      </c>
      <c r="B265" s="98" t="s">
        <v>781</v>
      </c>
      <c r="C265" s="260" t="s">
        <v>966</v>
      </c>
      <c r="D265" s="98" t="s">
        <v>3300</v>
      </c>
      <c r="E265" s="58" t="s">
        <v>966</v>
      </c>
      <c r="F265" s="98">
        <v>2</v>
      </c>
      <c r="G265" s="58"/>
      <c r="H265" s="98" t="s">
        <v>1593</v>
      </c>
      <c r="I265" s="98" t="s">
        <v>1594</v>
      </c>
      <c r="J265" s="58">
        <v>0</v>
      </c>
      <c r="K265" s="58">
        <v>0</v>
      </c>
      <c r="L265" s="57"/>
      <c r="M265" s="58">
        <v>0</v>
      </c>
      <c r="N265" s="58">
        <v>3405</v>
      </c>
      <c r="O265" s="57"/>
      <c r="P265" s="57"/>
      <c r="Q265" s="57"/>
      <c r="R265" s="57"/>
      <c r="S265" s="57"/>
      <c r="T265" s="57"/>
      <c r="U265" s="57"/>
      <c r="V265" s="57"/>
      <c r="W265" s="59"/>
      <c r="X265" s="59"/>
      <c r="Y265" s="57"/>
      <c r="Z265" s="60"/>
    </row>
    <row r="266" spans="1:27" s="56" customFormat="1" ht="23.25" hidden="1" customHeight="1" x14ac:dyDescent="0.25">
      <c r="A266" s="97">
        <v>265</v>
      </c>
      <c r="B266" s="98" t="s">
        <v>782</v>
      </c>
      <c r="C266" s="260" t="s">
        <v>966</v>
      </c>
      <c r="D266" s="56" t="s">
        <v>3301</v>
      </c>
      <c r="E266" s="58" t="s">
        <v>966</v>
      </c>
      <c r="F266" s="98">
        <v>2</v>
      </c>
      <c r="G266" s="58"/>
      <c r="H266" s="98" t="s">
        <v>1596</v>
      </c>
      <c r="I266" s="98" t="s">
        <v>1597</v>
      </c>
      <c r="J266" s="58">
        <v>0</v>
      </c>
      <c r="K266" s="58">
        <v>0</v>
      </c>
      <c r="L266" s="57"/>
      <c r="M266" s="58">
        <v>0</v>
      </c>
      <c r="N266" s="58">
        <v>2635</v>
      </c>
      <c r="O266" s="57"/>
      <c r="P266" s="57"/>
      <c r="Q266" s="57"/>
      <c r="R266" s="57"/>
      <c r="S266" s="57"/>
      <c r="T266" s="57"/>
      <c r="U266" s="57"/>
      <c r="V266" s="57"/>
      <c r="W266" s="59"/>
      <c r="X266" s="59"/>
      <c r="Y266" s="57"/>
      <c r="Z266" s="60"/>
    </row>
    <row r="267" spans="1:27" s="56" customFormat="1" ht="23.25" hidden="1" customHeight="1" x14ac:dyDescent="0.25">
      <c r="A267" s="97">
        <v>266</v>
      </c>
      <c r="B267" s="98" t="s">
        <v>783</v>
      </c>
      <c r="C267" s="260" t="s">
        <v>966</v>
      </c>
      <c r="D267" s="98" t="s">
        <v>3302</v>
      </c>
      <c r="E267" s="58" t="s">
        <v>966</v>
      </c>
      <c r="F267" s="98">
        <v>2</v>
      </c>
      <c r="G267" s="58"/>
      <c r="H267" s="98" t="s">
        <v>1599</v>
      </c>
      <c r="I267" s="98" t="s">
        <v>1600</v>
      </c>
      <c r="J267" s="58">
        <v>0</v>
      </c>
      <c r="K267" s="58">
        <v>0</v>
      </c>
      <c r="L267" s="57"/>
      <c r="M267" s="58">
        <v>0</v>
      </c>
      <c r="N267" s="58">
        <v>-1051</v>
      </c>
      <c r="O267" s="57"/>
      <c r="P267" s="57"/>
      <c r="Q267" s="57"/>
      <c r="R267" s="57"/>
      <c r="S267" s="57"/>
      <c r="T267" s="57"/>
      <c r="U267" s="57"/>
      <c r="V267" s="57"/>
      <c r="W267" s="59"/>
      <c r="X267" s="59"/>
      <c r="Y267" s="57"/>
      <c r="Z267" s="60"/>
    </row>
    <row r="268" spans="1:27" ht="23.25" hidden="1" customHeight="1" x14ac:dyDescent="0.25">
      <c r="A268" s="97">
        <v>267</v>
      </c>
      <c r="B268" s="98" t="s">
        <v>785</v>
      </c>
      <c r="C268" s="260" t="s">
        <v>966</v>
      </c>
      <c r="D268" s="98" t="s">
        <v>3303</v>
      </c>
      <c r="E268" s="58" t="s">
        <v>966</v>
      </c>
      <c r="F268" s="98">
        <v>2</v>
      </c>
      <c r="G268" s="58"/>
      <c r="H268" s="98" t="s">
        <v>1603</v>
      </c>
      <c r="I268" s="98" t="s">
        <v>1604</v>
      </c>
      <c r="J268" s="58">
        <v>0</v>
      </c>
      <c r="K268" s="58">
        <v>0</v>
      </c>
      <c r="L268" s="57"/>
      <c r="M268" s="58">
        <v>0</v>
      </c>
      <c r="N268" s="58">
        <v>-186</v>
      </c>
      <c r="O268" s="57"/>
      <c r="P268" s="57"/>
      <c r="Q268" s="57"/>
      <c r="R268" s="57"/>
      <c r="S268" s="57"/>
      <c r="T268" s="57"/>
      <c r="U268" s="57"/>
      <c r="V268" s="57"/>
      <c r="W268" s="59"/>
      <c r="X268" s="59"/>
      <c r="Y268" s="57"/>
      <c r="Z268" s="60"/>
      <c r="AA268" s="56"/>
    </row>
    <row r="269" spans="1:27" s="56" customFormat="1" ht="23.25" hidden="1" customHeight="1" x14ac:dyDescent="0.25">
      <c r="A269" s="97">
        <v>268</v>
      </c>
      <c r="B269" s="98" t="s">
        <v>787</v>
      </c>
      <c r="C269" s="260" t="s">
        <v>966</v>
      </c>
      <c r="D269" s="98" t="s">
        <v>3304</v>
      </c>
      <c r="E269" s="58" t="s">
        <v>966</v>
      </c>
      <c r="F269" s="98">
        <v>1</v>
      </c>
      <c r="G269" s="58"/>
      <c r="H269" s="98" t="s">
        <v>1108</v>
      </c>
      <c r="I269" s="98" t="s">
        <v>1606</v>
      </c>
      <c r="J269" s="58">
        <v>0</v>
      </c>
      <c r="K269" s="58">
        <v>0</v>
      </c>
      <c r="L269" s="57"/>
      <c r="M269" s="58">
        <v>0</v>
      </c>
      <c r="N269" s="58">
        <v>855</v>
      </c>
      <c r="O269" s="57"/>
      <c r="P269" s="57"/>
      <c r="Q269" s="57"/>
      <c r="R269" s="57"/>
      <c r="S269" s="57"/>
      <c r="T269" s="57"/>
      <c r="U269" s="57"/>
      <c r="V269" s="57"/>
      <c r="W269" s="59"/>
      <c r="X269" s="59"/>
      <c r="Y269" s="57"/>
      <c r="Z269" s="60"/>
    </row>
    <row r="270" spans="1:27" ht="23.25" hidden="1" customHeight="1" x14ac:dyDescent="0.25">
      <c r="A270" s="97">
        <v>269</v>
      </c>
      <c r="B270" s="98" t="s">
        <v>788</v>
      </c>
      <c r="C270" s="260" t="s">
        <v>966</v>
      </c>
      <c r="D270" s="98" t="s">
        <v>3241</v>
      </c>
      <c r="E270" s="58" t="s">
        <v>966</v>
      </c>
      <c r="F270" s="98">
        <v>1</v>
      </c>
      <c r="G270" s="58"/>
      <c r="H270" s="98" t="s">
        <v>1159</v>
      </c>
      <c r="I270" s="98" t="s">
        <v>1608</v>
      </c>
      <c r="J270" s="58">
        <v>0</v>
      </c>
      <c r="K270" s="58">
        <v>0</v>
      </c>
      <c r="L270" s="57"/>
      <c r="M270" s="58">
        <v>0</v>
      </c>
      <c r="N270" s="58">
        <v>0</v>
      </c>
      <c r="O270" s="57"/>
      <c r="P270" s="57"/>
      <c r="Q270" s="57"/>
      <c r="R270" s="57"/>
      <c r="S270" s="57"/>
      <c r="T270" s="57"/>
      <c r="U270" s="57"/>
      <c r="V270" s="57"/>
      <c r="W270" s="59"/>
      <c r="X270" s="59"/>
      <c r="Y270" s="57"/>
      <c r="Z270" s="60"/>
      <c r="AA270" s="56"/>
    </row>
    <row r="271" spans="1:27" s="56" customFormat="1" ht="23.25" hidden="1" customHeight="1" x14ac:dyDescent="0.25">
      <c r="A271" s="97">
        <v>270</v>
      </c>
      <c r="B271" s="98" t="s">
        <v>791</v>
      </c>
      <c r="C271" s="260" t="s">
        <v>966</v>
      </c>
      <c r="D271" s="98" t="s">
        <v>3305</v>
      </c>
      <c r="E271" s="58" t="s">
        <v>966</v>
      </c>
      <c r="F271" s="98">
        <v>1</v>
      </c>
      <c r="G271" s="58"/>
      <c r="H271" s="98" t="s">
        <v>1613</v>
      </c>
      <c r="I271" s="98" t="s">
        <v>1614</v>
      </c>
      <c r="J271" s="58">
        <v>0</v>
      </c>
      <c r="K271" s="58">
        <v>0</v>
      </c>
      <c r="L271" s="57"/>
      <c r="M271" s="58">
        <v>0</v>
      </c>
      <c r="N271" s="58">
        <v>332</v>
      </c>
      <c r="O271" s="57"/>
      <c r="P271" s="57"/>
      <c r="Q271" s="57"/>
      <c r="R271" s="57"/>
      <c r="S271" s="57"/>
      <c r="T271" s="57"/>
      <c r="U271" s="57"/>
      <c r="V271" s="57"/>
      <c r="W271" s="59"/>
      <c r="X271" s="59"/>
      <c r="Y271" s="57"/>
      <c r="Z271" s="60"/>
    </row>
    <row r="272" spans="1:27" s="56" customFormat="1" ht="23.25" hidden="1" customHeight="1" x14ac:dyDescent="0.25">
      <c r="A272" s="97">
        <v>271</v>
      </c>
      <c r="B272" s="98" t="s">
        <v>792</v>
      </c>
      <c r="C272" s="260" t="s">
        <v>966</v>
      </c>
      <c r="D272" s="98" t="s">
        <v>3306</v>
      </c>
      <c r="E272" s="58" t="s">
        <v>966</v>
      </c>
      <c r="F272" s="98">
        <v>1</v>
      </c>
      <c r="G272" s="58"/>
      <c r="H272" s="98" t="s">
        <v>1616</v>
      </c>
      <c r="I272" s="98" t="s">
        <v>1617</v>
      </c>
      <c r="J272" s="58">
        <v>0</v>
      </c>
      <c r="K272" s="58">
        <v>0</v>
      </c>
      <c r="L272" s="57"/>
      <c r="M272" s="58">
        <v>0</v>
      </c>
      <c r="N272" s="58">
        <v>-371</v>
      </c>
      <c r="O272" s="57"/>
      <c r="P272" s="57"/>
      <c r="Q272" s="57"/>
      <c r="R272" s="57"/>
      <c r="S272" s="57"/>
      <c r="T272" s="57"/>
      <c r="U272" s="57"/>
      <c r="V272" s="57"/>
      <c r="W272" s="59"/>
      <c r="X272" s="59"/>
      <c r="Y272" s="57"/>
      <c r="Z272" s="60"/>
    </row>
    <row r="273" spans="1:27" s="56" customFormat="1" ht="23.25" hidden="1" customHeight="1" x14ac:dyDescent="0.25">
      <c r="A273" s="97">
        <v>272</v>
      </c>
      <c r="B273" s="98" t="s">
        <v>794</v>
      </c>
      <c r="C273" s="260" t="s">
        <v>966</v>
      </c>
      <c r="D273" s="98" t="s">
        <v>3307</v>
      </c>
      <c r="E273" s="58" t="s">
        <v>966</v>
      </c>
      <c r="F273" s="98">
        <v>1</v>
      </c>
      <c r="G273" s="58"/>
      <c r="H273" s="98" t="s">
        <v>1619</v>
      </c>
      <c r="I273" s="98" t="s">
        <v>1620</v>
      </c>
      <c r="J273" s="58">
        <v>0</v>
      </c>
      <c r="K273" s="58">
        <v>0</v>
      </c>
      <c r="L273" s="57"/>
      <c r="M273" s="58">
        <v>0</v>
      </c>
      <c r="N273" s="58">
        <v>0</v>
      </c>
      <c r="O273" s="57"/>
      <c r="P273" s="57"/>
      <c r="Q273" s="57"/>
      <c r="R273" s="57"/>
      <c r="S273" s="57"/>
      <c r="T273" s="57"/>
      <c r="U273" s="57"/>
      <c r="V273" s="57"/>
      <c r="W273" s="59"/>
      <c r="X273" s="59"/>
      <c r="Y273" s="57"/>
      <c r="Z273" s="60"/>
    </row>
    <row r="274" spans="1:27" s="56" customFormat="1" ht="23.25" hidden="1" customHeight="1" x14ac:dyDescent="0.25">
      <c r="A274" s="97">
        <v>273</v>
      </c>
      <c r="B274" s="98" t="s">
        <v>910</v>
      </c>
      <c r="C274" s="260" t="s">
        <v>957</v>
      </c>
      <c r="D274" s="98" t="s">
        <v>3308</v>
      </c>
      <c r="E274" s="58" t="s">
        <v>957</v>
      </c>
      <c r="F274" s="98">
        <v>1</v>
      </c>
      <c r="G274" s="58"/>
      <c r="H274" s="98" t="s">
        <v>1622</v>
      </c>
      <c r="I274" s="98" t="s">
        <v>1623</v>
      </c>
      <c r="J274" s="58">
        <v>0</v>
      </c>
      <c r="K274" s="58">
        <v>0</v>
      </c>
      <c r="L274" s="57"/>
      <c r="M274" s="58">
        <v>0</v>
      </c>
      <c r="N274" s="58">
        <v>-2</v>
      </c>
      <c r="O274" s="57"/>
      <c r="P274" s="57"/>
      <c r="Q274" s="57"/>
      <c r="R274" s="57"/>
      <c r="S274" s="57"/>
      <c r="T274" s="57"/>
      <c r="U274" s="57"/>
      <c r="V274" s="57"/>
      <c r="W274" s="59"/>
      <c r="X274" s="59"/>
      <c r="Y274" s="57"/>
      <c r="Z274" s="60"/>
    </row>
    <row r="275" spans="1:27" s="56" customFormat="1" ht="23.25" hidden="1" customHeight="1" x14ac:dyDescent="0.25">
      <c r="A275" s="97">
        <v>274</v>
      </c>
      <c r="B275" s="98" t="s">
        <v>795</v>
      </c>
      <c r="C275" s="260" t="s">
        <v>966</v>
      </c>
      <c r="D275" s="98" t="s">
        <v>3309</v>
      </c>
      <c r="E275" s="58" t="s">
        <v>966</v>
      </c>
      <c r="F275" s="98">
        <v>1</v>
      </c>
      <c r="G275" s="58"/>
      <c r="H275" s="98" t="s">
        <v>1626</v>
      </c>
      <c r="I275" s="98" t="s">
        <v>1627</v>
      </c>
      <c r="J275" s="58">
        <v>0</v>
      </c>
      <c r="K275" s="58">
        <v>0</v>
      </c>
      <c r="L275" s="57"/>
      <c r="M275" s="58">
        <v>0</v>
      </c>
      <c r="N275" s="58">
        <v>0</v>
      </c>
      <c r="O275" s="77"/>
      <c r="P275" s="77"/>
      <c r="Q275" s="77"/>
      <c r="R275" s="77"/>
      <c r="S275" s="77"/>
      <c r="T275" s="57"/>
      <c r="U275" s="77"/>
      <c r="V275" s="77"/>
      <c r="W275" s="77"/>
      <c r="X275" s="78"/>
      <c r="Y275" s="77"/>
      <c r="Z275" s="60"/>
    </row>
    <row r="276" spans="1:27" s="56" customFormat="1" ht="23.25" hidden="1" customHeight="1" x14ac:dyDescent="0.25">
      <c r="A276" s="97">
        <v>275</v>
      </c>
      <c r="B276" s="98" t="s">
        <v>797</v>
      </c>
      <c r="C276" s="260" t="s">
        <v>966</v>
      </c>
      <c r="D276" s="98" t="s">
        <v>3310</v>
      </c>
      <c r="E276" s="58" t="s">
        <v>966</v>
      </c>
      <c r="F276" s="98">
        <v>1</v>
      </c>
      <c r="G276" s="58"/>
      <c r="H276" s="98" t="s">
        <v>1629</v>
      </c>
      <c r="I276" s="98" t="s">
        <v>1630</v>
      </c>
      <c r="J276" s="58">
        <v>0</v>
      </c>
      <c r="K276" s="58">
        <v>0</v>
      </c>
      <c r="L276" s="57"/>
      <c r="M276" s="58">
        <v>0</v>
      </c>
      <c r="N276" s="58">
        <v>1296</v>
      </c>
      <c r="O276" s="57"/>
      <c r="P276" s="57"/>
      <c r="Q276" s="57"/>
      <c r="R276" s="57"/>
      <c r="S276" s="57"/>
      <c r="T276" s="57"/>
      <c r="U276" s="57"/>
      <c r="V276" s="57"/>
      <c r="W276" s="59"/>
      <c r="X276" s="59"/>
      <c r="Y276" s="57"/>
      <c r="Z276" s="60"/>
    </row>
    <row r="277" spans="1:27" s="56" customFormat="1" ht="23.25" hidden="1" customHeight="1" x14ac:dyDescent="0.25">
      <c r="A277" s="97">
        <v>276</v>
      </c>
      <c r="B277" s="98" t="s">
        <v>392</v>
      </c>
      <c r="C277" s="260" t="s">
        <v>1101</v>
      </c>
      <c r="D277" s="98" t="s">
        <v>3311</v>
      </c>
      <c r="E277" s="58" t="s">
        <v>1101</v>
      </c>
      <c r="F277" s="98">
        <v>1</v>
      </c>
      <c r="G277" s="58"/>
      <c r="H277" s="98" t="s">
        <v>1632</v>
      </c>
      <c r="I277" s="98" t="s">
        <v>1633</v>
      </c>
      <c r="J277" s="58">
        <v>0</v>
      </c>
      <c r="K277" s="58">
        <v>0</v>
      </c>
      <c r="L277" s="57"/>
      <c r="M277" s="58">
        <v>0</v>
      </c>
      <c r="N277" s="58">
        <v>2375</v>
      </c>
      <c r="O277" s="57"/>
      <c r="P277" s="57"/>
      <c r="Q277" s="57"/>
      <c r="R277" s="57"/>
      <c r="S277" s="57"/>
      <c r="T277" s="57"/>
      <c r="U277" s="57"/>
      <c r="V277" s="57"/>
      <c r="W277" s="59"/>
      <c r="X277" s="59"/>
      <c r="Y277" s="57"/>
      <c r="Z277" s="60"/>
    </row>
    <row r="278" spans="1:27" s="56" customFormat="1" ht="23.25" hidden="1" customHeight="1" x14ac:dyDescent="0.25">
      <c r="A278" s="97">
        <v>277</v>
      </c>
      <c r="B278" s="98" t="s">
        <v>798</v>
      </c>
      <c r="C278" s="260" t="s">
        <v>966</v>
      </c>
      <c r="D278" s="98" t="s">
        <v>3312</v>
      </c>
      <c r="E278" s="58" t="s">
        <v>966</v>
      </c>
      <c r="F278" s="98">
        <v>1</v>
      </c>
      <c r="G278" s="58"/>
      <c r="H278" s="98" t="s">
        <v>1635</v>
      </c>
      <c r="I278" s="98" t="s">
        <v>1636</v>
      </c>
      <c r="J278" s="58">
        <v>0</v>
      </c>
      <c r="K278" s="58">
        <v>0</v>
      </c>
      <c r="L278" s="57"/>
      <c r="M278" s="58">
        <v>0</v>
      </c>
      <c r="N278" s="58">
        <v>477</v>
      </c>
      <c r="O278" s="57"/>
      <c r="P278" s="57"/>
      <c r="Q278" s="57"/>
      <c r="R278" s="57"/>
      <c r="S278" s="57"/>
      <c r="T278" s="57"/>
      <c r="U278" s="57"/>
      <c r="V278" s="57"/>
      <c r="W278" s="59"/>
      <c r="X278" s="59"/>
      <c r="Y278" s="57"/>
      <c r="Z278" s="60"/>
    </row>
    <row r="279" spans="1:27" s="56" customFormat="1" ht="23.25" hidden="1" customHeight="1" x14ac:dyDescent="0.25">
      <c r="A279" s="97">
        <v>278</v>
      </c>
      <c r="B279" s="98" t="s">
        <v>394</v>
      </c>
      <c r="C279" s="260" t="s">
        <v>1101</v>
      </c>
      <c r="D279" s="98" t="s">
        <v>3313</v>
      </c>
      <c r="E279" s="58" t="s">
        <v>1101</v>
      </c>
      <c r="F279" s="98">
        <v>2</v>
      </c>
      <c r="G279" s="58"/>
      <c r="H279" s="98" t="s">
        <v>1638</v>
      </c>
      <c r="I279" s="98" t="s">
        <v>1639</v>
      </c>
      <c r="J279" s="58">
        <v>0</v>
      </c>
      <c r="K279" s="58">
        <v>0</v>
      </c>
      <c r="L279" s="57"/>
      <c r="M279" s="58">
        <v>0</v>
      </c>
      <c r="N279" s="58">
        <v>385.99999999999955</v>
      </c>
      <c r="O279" s="57"/>
      <c r="P279" s="57"/>
      <c r="Q279" s="57"/>
      <c r="R279" s="57"/>
      <c r="S279" s="57"/>
      <c r="T279" s="57"/>
      <c r="U279" s="57"/>
      <c r="V279" s="57"/>
      <c r="W279" s="59"/>
      <c r="X279" s="59"/>
      <c r="Y279" s="57"/>
      <c r="Z279" s="60"/>
    </row>
    <row r="280" spans="1:27" s="56" customFormat="1" ht="23.25" hidden="1" customHeight="1" x14ac:dyDescent="0.25">
      <c r="A280" s="97">
        <v>279</v>
      </c>
      <c r="B280" s="98" t="s">
        <v>799</v>
      </c>
      <c r="C280" s="260" t="s">
        <v>966</v>
      </c>
      <c r="D280" s="98" t="s">
        <v>3314</v>
      </c>
      <c r="E280" s="58" t="s">
        <v>966</v>
      </c>
      <c r="F280" s="98">
        <v>1</v>
      </c>
      <c r="G280" s="58"/>
      <c r="H280" s="98" t="s">
        <v>1641</v>
      </c>
      <c r="I280" s="98" t="s">
        <v>999</v>
      </c>
      <c r="J280" s="58">
        <v>0</v>
      </c>
      <c r="K280" s="58">
        <v>0</v>
      </c>
      <c r="L280" s="57"/>
      <c r="M280" s="58">
        <v>0</v>
      </c>
      <c r="N280" s="58">
        <v>0</v>
      </c>
      <c r="O280" s="57"/>
      <c r="P280" s="57"/>
      <c r="Q280" s="57"/>
      <c r="R280" s="57"/>
      <c r="S280" s="57"/>
      <c r="T280" s="57"/>
      <c r="U280" s="57"/>
      <c r="V280" s="57"/>
      <c r="W280" s="59"/>
      <c r="X280" s="59"/>
      <c r="Y280" s="57"/>
      <c r="Z280" s="60"/>
    </row>
    <row r="281" spans="1:27" s="56" customFormat="1" ht="23.25" hidden="1" customHeight="1" x14ac:dyDescent="0.25">
      <c r="A281" s="97">
        <v>280</v>
      </c>
      <c r="B281" s="98" t="s">
        <v>801</v>
      </c>
      <c r="C281" s="260" t="s">
        <v>966</v>
      </c>
      <c r="D281" s="98" t="s">
        <v>3315</v>
      </c>
      <c r="E281" s="58" t="s">
        <v>966</v>
      </c>
      <c r="F281" s="98">
        <v>1</v>
      </c>
      <c r="G281" s="58"/>
      <c r="H281" s="98" t="s">
        <v>1646</v>
      </c>
      <c r="I281" s="98" t="s">
        <v>1647</v>
      </c>
      <c r="J281" s="58">
        <v>0</v>
      </c>
      <c r="K281" s="58">
        <v>0</v>
      </c>
      <c r="L281" s="57"/>
      <c r="M281" s="58">
        <v>0</v>
      </c>
      <c r="N281" s="58">
        <v>2453</v>
      </c>
      <c r="O281" s="57"/>
      <c r="P281" s="57"/>
      <c r="Q281" s="57"/>
      <c r="R281" s="57"/>
      <c r="S281" s="57"/>
      <c r="T281" s="57"/>
      <c r="U281" s="57"/>
      <c r="V281" s="57"/>
      <c r="W281" s="59"/>
      <c r="X281" s="59"/>
      <c r="Y281" s="57"/>
      <c r="Z281" s="60"/>
    </row>
    <row r="282" spans="1:27" s="56" customFormat="1" ht="23.25" hidden="1" customHeight="1" x14ac:dyDescent="0.25">
      <c r="A282" s="97">
        <v>281</v>
      </c>
      <c r="B282" s="98" t="s">
        <v>802</v>
      </c>
      <c r="C282" s="260" t="s">
        <v>966</v>
      </c>
      <c r="D282" s="98" t="s">
        <v>3316</v>
      </c>
      <c r="E282" s="58" t="s">
        <v>966</v>
      </c>
      <c r="F282" s="98">
        <v>1</v>
      </c>
      <c r="G282" s="58"/>
      <c r="H282" s="98" t="s">
        <v>1649</v>
      </c>
      <c r="I282" s="98" t="s">
        <v>1650</v>
      </c>
      <c r="J282" s="58">
        <v>0</v>
      </c>
      <c r="K282" s="58">
        <v>0</v>
      </c>
      <c r="L282" s="57"/>
      <c r="M282" s="58">
        <v>0</v>
      </c>
      <c r="N282" s="58">
        <v>-234</v>
      </c>
      <c r="O282" s="57"/>
      <c r="P282" s="57"/>
      <c r="Q282" s="57"/>
      <c r="R282" s="57"/>
      <c r="S282" s="57"/>
      <c r="T282" s="57"/>
      <c r="U282" s="57"/>
      <c r="V282" s="57"/>
      <c r="W282" s="59"/>
      <c r="X282" s="59"/>
      <c r="Y282" s="57"/>
      <c r="Z282" s="60"/>
    </row>
    <row r="283" spans="1:27" s="56" customFormat="1" ht="23.25" hidden="1" customHeight="1" x14ac:dyDescent="0.25">
      <c r="A283" s="97">
        <v>282</v>
      </c>
      <c r="B283" s="98" t="s">
        <v>803</v>
      </c>
      <c r="C283" s="260" t="s">
        <v>966</v>
      </c>
      <c r="D283" s="98" t="s">
        <v>3317</v>
      </c>
      <c r="E283" s="58" t="s">
        <v>966</v>
      </c>
      <c r="F283" s="98">
        <v>1</v>
      </c>
      <c r="G283" s="58"/>
      <c r="H283" s="98" t="s">
        <v>1652</v>
      </c>
      <c r="I283" s="98" t="s">
        <v>1653</v>
      </c>
      <c r="J283" s="58">
        <v>0</v>
      </c>
      <c r="K283" s="58">
        <v>0</v>
      </c>
      <c r="L283" s="57"/>
      <c r="M283" s="58">
        <v>0</v>
      </c>
      <c r="N283" s="58">
        <v>2210</v>
      </c>
      <c r="O283" s="57"/>
      <c r="P283" s="57"/>
      <c r="Q283" s="57"/>
      <c r="R283" s="57"/>
      <c r="S283" s="57"/>
      <c r="T283" s="57"/>
      <c r="U283" s="57"/>
      <c r="V283" s="57"/>
      <c r="W283" s="59"/>
      <c r="X283" s="59"/>
      <c r="Y283" s="57"/>
      <c r="Z283" s="60"/>
    </row>
    <row r="284" spans="1:27" s="56" customFormat="1" ht="23.25" hidden="1" customHeight="1" x14ac:dyDescent="0.25">
      <c r="A284" s="97">
        <v>283</v>
      </c>
      <c r="B284" s="98" t="s">
        <v>911</v>
      </c>
      <c r="C284" s="260" t="s">
        <v>957</v>
      </c>
      <c r="D284" s="98" t="s">
        <v>3310</v>
      </c>
      <c r="E284" s="58" t="s">
        <v>957</v>
      </c>
      <c r="F284" s="98">
        <v>1</v>
      </c>
      <c r="G284" s="58"/>
      <c r="H284" s="98" t="s">
        <v>1655</v>
      </c>
      <c r="I284" s="98" t="s">
        <v>1656</v>
      </c>
      <c r="J284" s="58">
        <v>0</v>
      </c>
      <c r="K284" s="58">
        <v>0</v>
      </c>
      <c r="L284" s="57"/>
      <c r="M284" s="58">
        <v>0</v>
      </c>
      <c r="N284" s="58">
        <v>2539</v>
      </c>
      <c r="O284" s="57"/>
      <c r="P284" s="57"/>
      <c r="Q284" s="57"/>
      <c r="R284" s="57"/>
      <c r="S284" s="57"/>
      <c r="T284" s="57"/>
      <c r="U284" s="57"/>
      <c r="V284" s="57"/>
      <c r="W284" s="59"/>
      <c r="X284" s="59"/>
      <c r="Y284" s="57"/>
      <c r="Z284" s="60"/>
    </row>
    <row r="285" spans="1:27" s="56" customFormat="1" ht="23.25" hidden="1" customHeight="1" x14ac:dyDescent="0.25">
      <c r="A285" s="97">
        <v>284</v>
      </c>
      <c r="B285" s="98" t="s">
        <v>396</v>
      </c>
      <c r="C285" s="260" t="s">
        <v>1101</v>
      </c>
      <c r="D285" s="98" t="s">
        <v>3318</v>
      </c>
      <c r="E285" s="58" t="s">
        <v>1101</v>
      </c>
      <c r="F285" s="98">
        <v>2</v>
      </c>
      <c r="G285" s="58"/>
      <c r="H285" s="98" t="s">
        <v>1658</v>
      </c>
      <c r="I285" s="98" t="s">
        <v>1659</v>
      </c>
      <c r="J285" s="58">
        <v>0</v>
      </c>
      <c r="K285" s="58">
        <v>0</v>
      </c>
      <c r="L285" s="57"/>
      <c r="M285" s="58">
        <v>0</v>
      </c>
      <c r="N285" s="58">
        <v>1459</v>
      </c>
      <c r="O285" s="57"/>
      <c r="P285" s="57"/>
      <c r="Q285" s="57"/>
      <c r="R285" s="57"/>
      <c r="S285" s="57"/>
      <c r="T285" s="57"/>
      <c r="U285" s="57"/>
      <c r="V285" s="57"/>
      <c r="W285" s="59"/>
      <c r="X285" s="59"/>
      <c r="Y285" s="57"/>
      <c r="Z285" s="60"/>
    </row>
    <row r="286" spans="1:27" s="56" customFormat="1" ht="23.25" hidden="1" customHeight="1" x14ac:dyDescent="0.25">
      <c r="A286" s="97">
        <v>285</v>
      </c>
      <c r="B286" s="98" t="s">
        <v>398</v>
      </c>
      <c r="C286" s="260" t="s">
        <v>1101</v>
      </c>
      <c r="D286" s="98" t="s">
        <v>3319</v>
      </c>
      <c r="E286" s="58" t="s">
        <v>1101</v>
      </c>
      <c r="F286" s="98">
        <v>2</v>
      </c>
      <c r="G286" s="58"/>
      <c r="H286" s="98" t="s">
        <v>1661</v>
      </c>
      <c r="I286" s="98" t="s">
        <v>1662</v>
      </c>
      <c r="J286" s="58">
        <v>0</v>
      </c>
      <c r="K286" s="58">
        <v>0</v>
      </c>
      <c r="L286" s="58"/>
      <c r="M286" s="58">
        <v>0</v>
      </c>
      <c r="N286" s="58">
        <v>-637.99999999999909</v>
      </c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62"/>
      <c r="AA286" s="55"/>
    </row>
    <row r="287" spans="1:27" s="56" customFormat="1" ht="23.25" hidden="1" customHeight="1" x14ac:dyDescent="0.25">
      <c r="A287" s="97">
        <v>286</v>
      </c>
      <c r="B287" s="98" t="s">
        <v>400</v>
      </c>
      <c r="C287" s="260" t="s">
        <v>1101</v>
      </c>
      <c r="D287" s="98" t="s">
        <v>3320</v>
      </c>
      <c r="E287" s="58" t="s">
        <v>1101</v>
      </c>
      <c r="F287" s="98">
        <v>1</v>
      </c>
      <c r="G287" s="58"/>
      <c r="H287" s="98" t="s">
        <v>1367</v>
      </c>
      <c r="I287" s="98" t="s">
        <v>1664</v>
      </c>
      <c r="J287" s="58">
        <v>0</v>
      </c>
      <c r="K287" s="58">
        <v>0</v>
      </c>
      <c r="L287" s="57"/>
      <c r="M287" s="58">
        <v>0</v>
      </c>
      <c r="N287" s="58">
        <v>13391</v>
      </c>
      <c r="O287" s="57"/>
      <c r="P287" s="57"/>
      <c r="Q287" s="57"/>
      <c r="R287" s="57"/>
      <c r="S287" s="57"/>
      <c r="T287" s="57"/>
      <c r="U287" s="57"/>
      <c r="V287" s="57"/>
      <c r="W287" s="59"/>
      <c r="X287" s="59"/>
      <c r="Y287" s="57"/>
      <c r="Z287" s="60"/>
    </row>
    <row r="288" spans="1:27" s="56" customFormat="1" ht="23.25" hidden="1" customHeight="1" x14ac:dyDescent="0.25">
      <c r="A288" s="97">
        <v>287</v>
      </c>
      <c r="B288" s="98" t="s">
        <v>805</v>
      </c>
      <c r="C288" s="260" t="s">
        <v>966</v>
      </c>
      <c r="D288" s="98" t="s">
        <v>3321</v>
      </c>
      <c r="E288" s="58" t="s">
        <v>966</v>
      </c>
      <c r="F288" s="98">
        <v>2</v>
      </c>
      <c r="G288" s="58"/>
      <c r="H288" s="98" t="s">
        <v>1667</v>
      </c>
      <c r="I288" s="98" t="s">
        <v>1668</v>
      </c>
      <c r="J288" s="58">
        <v>0</v>
      </c>
      <c r="K288" s="58">
        <v>0</v>
      </c>
      <c r="L288" s="57"/>
      <c r="M288" s="58">
        <v>0</v>
      </c>
      <c r="N288" s="58">
        <v>2630</v>
      </c>
      <c r="O288" s="57"/>
      <c r="P288" s="57"/>
      <c r="Q288" s="57"/>
      <c r="R288" s="57"/>
      <c r="S288" s="57"/>
      <c r="T288" s="57"/>
      <c r="U288" s="57"/>
      <c r="V288" s="57"/>
      <c r="W288" s="59"/>
      <c r="X288" s="59"/>
      <c r="Y288" s="57"/>
      <c r="Z288" s="60"/>
    </row>
    <row r="289" spans="1:27" ht="23.25" hidden="1" customHeight="1" x14ac:dyDescent="0.25">
      <c r="A289" s="97">
        <v>288</v>
      </c>
      <c r="B289" s="98" t="s">
        <v>402</v>
      </c>
      <c r="C289" s="260" t="s">
        <v>1101</v>
      </c>
      <c r="D289" s="98" t="s">
        <v>3322</v>
      </c>
      <c r="E289" s="58" t="s">
        <v>1101</v>
      </c>
      <c r="F289" s="98">
        <v>2</v>
      </c>
      <c r="G289" s="58"/>
      <c r="H289" s="98" t="s">
        <v>1670</v>
      </c>
      <c r="I289" s="98" t="s">
        <v>1671</v>
      </c>
      <c r="J289" s="58">
        <v>0</v>
      </c>
      <c r="K289" s="58">
        <v>0</v>
      </c>
      <c r="L289" s="57"/>
      <c r="M289" s="58">
        <v>0</v>
      </c>
      <c r="N289" s="58">
        <v>451</v>
      </c>
      <c r="O289" s="57"/>
      <c r="P289" s="57"/>
      <c r="Q289" s="57"/>
      <c r="R289" s="57"/>
      <c r="S289" s="57"/>
      <c r="T289" s="57"/>
      <c r="U289" s="57"/>
      <c r="V289" s="57"/>
      <c r="W289" s="59"/>
      <c r="X289" s="59"/>
      <c r="Y289" s="57"/>
      <c r="Z289" s="60"/>
      <c r="AA289" s="56"/>
    </row>
    <row r="290" spans="1:27" s="56" customFormat="1" ht="23.25" hidden="1" customHeight="1" x14ac:dyDescent="0.25">
      <c r="A290" s="97">
        <v>289</v>
      </c>
      <c r="B290" s="98" t="s">
        <v>404</v>
      </c>
      <c r="C290" s="260" t="s">
        <v>1101</v>
      </c>
      <c r="D290" s="98" t="s">
        <v>3323</v>
      </c>
      <c r="E290" s="58" t="s">
        <v>1101</v>
      </c>
      <c r="F290" s="98">
        <v>2</v>
      </c>
      <c r="G290" s="58"/>
      <c r="H290" s="98" t="s">
        <v>1673</v>
      </c>
      <c r="I290" s="98" t="s">
        <v>1674</v>
      </c>
      <c r="J290" s="58">
        <v>0</v>
      </c>
      <c r="K290" s="58">
        <v>0</v>
      </c>
      <c r="L290" s="57"/>
      <c r="M290" s="58">
        <v>0</v>
      </c>
      <c r="N290" s="58">
        <v>379</v>
      </c>
      <c r="O290" s="57"/>
      <c r="P290" s="57"/>
      <c r="Q290" s="57"/>
      <c r="R290" s="57"/>
      <c r="S290" s="57"/>
      <c r="T290" s="57"/>
      <c r="U290" s="57"/>
      <c r="V290" s="57"/>
      <c r="W290" s="59"/>
      <c r="X290" s="59"/>
      <c r="Y290" s="57"/>
      <c r="Z290" s="60"/>
    </row>
    <row r="291" spans="1:27" s="56" customFormat="1" ht="23.25" hidden="1" customHeight="1" x14ac:dyDescent="0.25">
      <c r="A291" s="97">
        <v>290</v>
      </c>
      <c r="B291" s="98" t="s">
        <v>806</v>
      </c>
      <c r="C291" s="260" t="s">
        <v>966</v>
      </c>
      <c r="D291" s="98" t="s">
        <v>3324</v>
      </c>
      <c r="E291" s="58" t="s">
        <v>966</v>
      </c>
      <c r="F291" s="98">
        <v>1</v>
      </c>
      <c r="G291" s="58"/>
      <c r="H291" s="98" t="s">
        <v>1680</v>
      </c>
      <c r="I291" s="98" t="s">
        <v>1681</v>
      </c>
      <c r="J291" s="58">
        <v>0</v>
      </c>
      <c r="K291" s="58">
        <v>0</v>
      </c>
      <c r="L291" s="57"/>
      <c r="M291" s="58">
        <v>0</v>
      </c>
      <c r="N291" s="58">
        <v>-766</v>
      </c>
      <c r="O291" s="57"/>
      <c r="P291" s="57"/>
      <c r="Q291" s="57"/>
      <c r="R291" s="57"/>
      <c r="S291" s="57"/>
      <c r="T291" s="57"/>
      <c r="U291" s="57"/>
      <c r="V291" s="57"/>
      <c r="W291" s="59"/>
      <c r="X291" s="59"/>
      <c r="Y291" s="57"/>
      <c r="Z291" s="60"/>
    </row>
    <row r="292" spans="1:27" s="56" customFormat="1" ht="23.25" hidden="1" customHeight="1" x14ac:dyDescent="0.25">
      <c r="A292" s="97">
        <v>291</v>
      </c>
      <c r="B292" s="98" t="s">
        <v>406</v>
      </c>
      <c r="C292" s="260" t="s">
        <v>1101</v>
      </c>
      <c r="D292" s="98" t="s">
        <v>3325</v>
      </c>
      <c r="E292" s="58" t="s">
        <v>1101</v>
      </c>
      <c r="F292" s="98">
        <v>2</v>
      </c>
      <c r="G292" s="58"/>
      <c r="H292" s="98" t="s">
        <v>1503</v>
      </c>
      <c r="I292" s="98" t="s">
        <v>1683</v>
      </c>
      <c r="J292" s="58">
        <v>0</v>
      </c>
      <c r="K292" s="58">
        <v>0</v>
      </c>
      <c r="L292" s="57"/>
      <c r="M292" s="58">
        <v>0</v>
      </c>
      <c r="N292" s="58">
        <v>-435</v>
      </c>
      <c r="O292" s="57"/>
      <c r="P292" s="57"/>
      <c r="Q292" s="57"/>
      <c r="R292" s="57"/>
      <c r="S292" s="57"/>
      <c r="T292" s="57"/>
      <c r="U292" s="57"/>
      <c r="V292" s="57"/>
      <c r="W292" s="59"/>
      <c r="X292" s="59"/>
      <c r="Y292" s="57"/>
      <c r="Z292" s="60"/>
    </row>
    <row r="293" spans="1:27" s="56" customFormat="1" ht="23.25" hidden="1" customHeight="1" x14ac:dyDescent="0.25">
      <c r="A293" s="97">
        <v>292</v>
      </c>
      <c r="B293" s="98" t="s">
        <v>807</v>
      </c>
      <c r="C293" s="260" t="s">
        <v>966</v>
      </c>
      <c r="D293" s="98" t="s">
        <v>3325</v>
      </c>
      <c r="E293" s="58" t="s">
        <v>966</v>
      </c>
      <c r="F293" s="98">
        <v>2</v>
      </c>
      <c r="G293" s="58"/>
      <c r="H293" s="98" t="s">
        <v>1685</v>
      </c>
      <c r="I293" s="98" t="s">
        <v>1686</v>
      </c>
      <c r="J293" s="58">
        <v>0</v>
      </c>
      <c r="K293" s="58">
        <v>0</v>
      </c>
      <c r="L293" s="57"/>
      <c r="M293" s="58">
        <v>0</v>
      </c>
      <c r="N293" s="58">
        <v>1065</v>
      </c>
      <c r="O293" s="57"/>
      <c r="P293" s="57"/>
      <c r="Q293" s="57"/>
      <c r="R293" s="57"/>
      <c r="S293" s="57"/>
      <c r="T293" s="57"/>
      <c r="U293" s="57"/>
      <c r="V293" s="57"/>
      <c r="W293" s="59"/>
      <c r="X293" s="59"/>
      <c r="Y293" s="57"/>
      <c r="Z293" s="60"/>
    </row>
    <row r="294" spans="1:27" s="56" customFormat="1" ht="23.25" hidden="1" customHeight="1" x14ac:dyDescent="0.25">
      <c r="A294" s="97">
        <v>293</v>
      </c>
      <c r="B294" s="98" t="s">
        <v>808</v>
      </c>
      <c r="C294" s="260" t="s">
        <v>966</v>
      </c>
      <c r="D294" s="98" t="s">
        <v>3326</v>
      </c>
      <c r="E294" s="58" t="s">
        <v>966</v>
      </c>
      <c r="F294" s="98">
        <v>2</v>
      </c>
      <c r="G294" s="58"/>
      <c r="H294" s="98" t="s">
        <v>1688</v>
      </c>
      <c r="I294" s="98" t="s">
        <v>1689</v>
      </c>
      <c r="J294" s="58">
        <v>0</v>
      </c>
      <c r="K294" s="58">
        <v>0</v>
      </c>
      <c r="L294" s="57"/>
      <c r="M294" s="58">
        <v>0</v>
      </c>
      <c r="N294" s="58">
        <v>560</v>
      </c>
      <c r="O294" s="57"/>
      <c r="P294" s="57"/>
      <c r="Q294" s="57"/>
      <c r="R294" s="57"/>
      <c r="S294" s="57"/>
      <c r="T294" s="57"/>
      <c r="U294" s="57"/>
      <c r="V294" s="57"/>
      <c r="W294" s="59"/>
      <c r="X294" s="59"/>
      <c r="Y294" s="57"/>
      <c r="Z294" s="60"/>
    </row>
    <row r="295" spans="1:27" ht="23.25" hidden="1" customHeight="1" x14ac:dyDescent="0.25">
      <c r="A295" s="97">
        <v>294</v>
      </c>
      <c r="B295" s="98" t="s">
        <v>810</v>
      </c>
      <c r="C295" s="260" t="s">
        <v>966</v>
      </c>
      <c r="D295" s="98" t="s">
        <v>3308</v>
      </c>
      <c r="E295" s="58" t="s">
        <v>966</v>
      </c>
      <c r="F295" s="98">
        <v>1</v>
      </c>
      <c r="G295" s="58"/>
      <c r="H295" s="98" t="s">
        <v>1691</v>
      </c>
      <c r="I295" s="98" t="s">
        <v>1692</v>
      </c>
      <c r="J295" s="58">
        <v>0</v>
      </c>
      <c r="K295" s="58">
        <v>0</v>
      </c>
      <c r="L295" s="57"/>
      <c r="M295" s="58">
        <v>0</v>
      </c>
      <c r="N295" s="58">
        <v>207</v>
      </c>
      <c r="O295" s="57"/>
      <c r="P295" s="57"/>
      <c r="Q295" s="57"/>
      <c r="R295" s="57"/>
      <c r="S295" s="57"/>
      <c r="T295" s="57"/>
      <c r="U295" s="57"/>
      <c r="V295" s="57"/>
      <c r="W295" s="59"/>
      <c r="X295" s="59"/>
      <c r="Y295" s="57"/>
      <c r="Z295" s="60"/>
      <c r="AA295" s="56"/>
    </row>
    <row r="296" spans="1:27" s="56" customFormat="1" ht="23.25" hidden="1" customHeight="1" x14ac:dyDescent="0.25">
      <c r="A296" s="97">
        <v>295</v>
      </c>
      <c r="B296" s="98" t="s">
        <v>407</v>
      </c>
      <c r="C296" s="260" t="s">
        <v>1101</v>
      </c>
      <c r="D296" s="98" t="s">
        <v>3327</v>
      </c>
      <c r="E296" s="58" t="s">
        <v>1101</v>
      </c>
      <c r="F296" s="98">
        <v>3</v>
      </c>
      <c r="G296" s="58"/>
      <c r="H296" s="98" t="s">
        <v>1694</v>
      </c>
      <c r="I296" s="98" t="s">
        <v>1695</v>
      </c>
      <c r="J296" s="58">
        <v>0</v>
      </c>
      <c r="K296" s="58">
        <v>0</v>
      </c>
      <c r="L296" s="57"/>
      <c r="M296" s="58">
        <v>0</v>
      </c>
      <c r="N296" s="58">
        <v>-2688</v>
      </c>
      <c r="O296" s="57"/>
      <c r="P296" s="57"/>
      <c r="Q296" s="57"/>
      <c r="R296" s="57"/>
      <c r="S296" s="57"/>
      <c r="T296" s="57"/>
      <c r="U296" s="57"/>
      <c r="V296" s="57"/>
      <c r="W296" s="59"/>
      <c r="X296" s="59"/>
      <c r="Y296" s="57"/>
      <c r="Z296" s="60"/>
    </row>
    <row r="297" spans="1:27" s="56" customFormat="1" ht="23.25" hidden="1" customHeight="1" x14ac:dyDescent="0.25">
      <c r="A297" s="97">
        <v>296</v>
      </c>
      <c r="B297" s="98" t="s">
        <v>409</v>
      </c>
      <c r="C297" s="260" t="s">
        <v>1101</v>
      </c>
      <c r="D297" s="98" t="s">
        <v>3328</v>
      </c>
      <c r="E297" s="58" t="s">
        <v>1101</v>
      </c>
      <c r="F297" s="98">
        <v>2</v>
      </c>
      <c r="G297" s="58"/>
      <c r="H297" s="98" t="s">
        <v>315</v>
      </c>
      <c r="I297" s="98" t="s">
        <v>1698</v>
      </c>
      <c r="J297" s="58">
        <v>0</v>
      </c>
      <c r="K297" s="58">
        <v>0</v>
      </c>
      <c r="L297" s="58"/>
      <c r="M297" s="58">
        <v>0</v>
      </c>
      <c r="N297" s="58">
        <v>-1953</v>
      </c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62"/>
      <c r="AA297" s="55"/>
    </row>
    <row r="298" spans="1:27" s="56" customFormat="1" ht="23.25" hidden="1" customHeight="1" x14ac:dyDescent="0.25">
      <c r="A298" s="97">
        <v>297</v>
      </c>
      <c r="B298" s="98" t="s">
        <v>811</v>
      </c>
      <c r="C298" s="260" t="s">
        <v>966</v>
      </c>
      <c r="D298" s="98" t="s">
        <v>3329</v>
      </c>
      <c r="E298" s="58" t="s">
        <v>966</v>
      </c>
      <c r="F298" s="98">
        <v>2</v>
      </c>
      <c r="G298" s="58"/>
      <c r="H298" s="98" t="s">
        <v>1700</v>
      </c>
      <c r="I298" s="98" t="s">
        <v>1701</v>
      </c>
      <c r="J298" s="58">
        <v>0</v>
      </c>
      <c r="K298" s="58">
        <v>0</v>
      </c>
      <c r="L298" s="57"/>
      <c r="M298" s="58">
        <v>0</v>
      </c>
      <c r="N298" s="58">
        <v>-36</v>
      </c>
      <c r="O298" s="57"/>
      <c r="P298" s="57"/>
      <c r="Q298" s="57"/>
      <c r="R298" s="57"/>
      <c r="S298" s="57"/>
      <c r="T298" s="57"/>
      <c r="U298" s="57"/>
      <c r="V298" s="57"/>
      <c r="W298" s="59"/>
      <c r="X298" s="59"/>
      <c r="Y298" s="57"/>
      <c r="Z298" s="60"/>
    </row>
    <row r="299" spans="1:27" ht="23.25" hidden="1" customHeight="1" x14ac:dyDescent="0.25">
      <c r="A299" s="97">
        <v>298</v>
      </c>
      <c r="B299" s="98" t="s">
        <v>411</v>
      </c>
      <c r="C299" s="260" t="s">
        <v>1101</v>
      </c>
      <c r="D299" s="98" t="s">
        <v>3330</v>
      </c>
      <c r="E299" s="58" t="s">
        <v>1101</v>
      </c>
      <c r="F299" s="98">
        <v>3</v>
      </c>
      <c r="G299" s="58"/>
      <c r="H299" s="98" t="s">
        <v>1703</v>
      </c>
      <c r="I299" s="98" t="s">
        <v>1704</v>
      </c>
      <c r="J299" s="58">
        <v>0</v>
      </c>
      <c r="K299" s="58">
        <v>0</v>
      </c>
      <c r="L299" s="57"/>
      <c r="M299" s="58">
        <v>0</v>
      </c>
      <c r="N299" s="58">
        <v>2746</v>
      </c>
      <c r="O299" s="57"/>
      <c r="P299" s="57"/>
      <c r="Q299" s="57"/>
      <c r="R299" s="57"/>
      <c r="S299" s="57"/>
      <c r="T299" s="57"/>
      <c r="U299" s="57"/>
      <c r="V299" s="57"/>
      <c r="W299" s="59"/>
      <c r="X299" s="59"/>
      <c r="Y299" s="57"/>
      <c r="Z299" s="60"/>
      <c r="AA299" s="56"/>
    </row>
    <row r="300" spans="1:27" ht="23.25" hidden="1" customHeight="1" x14ac:dyDescent="0.25">
      <c r="A300" s="97">
        <v>299</v>
      </c>
      <c r="B300" s="98" t="s">
        <v>413</v>
      </c>
      <c r="C300" s="260" t="s">
        <v>1101</v>
      </c>
      <c r="D300" s="98" t="s">
        <v>3331</v>
      </c>
      <c r="E300" s="58" t="s">
        <v>1101</v>
      </c>
      <c r="F300" s="98">
        <v>2</v>
      </c>
      <c r="G300" s="58"/>
      <c r="H300" s="98" t="s">
        <v>313</v>
      </c>
      <c r="I300" s="98" t="s">
        <v>1706</v>
      </c>
      <c r="J300" s="58">
        <v>0</v>
      </c>
      <c r="K300" s="58">
        <v>0</v>
      </c>
      <c r="L300" s="57"/>
      <c r="M300" s="58">
        <v>0</v>
      </c>
      <c r="N300" s="58">
        <v>-145</v>
      </c>
      <c r="O300" s="57"/>
      <c r="P300" s="57"/>
      <c r="Q300" s="57"/>
      <c r="R300" s="57"/>
      <c r="S300" s="57"/>
      <c r="T300" s="57"/>
      <c r="U300" s="57"/>
      <c r="V300" s="57"/>
      <c r="W300" s="59"/>
      <c r="X300" s="59"/>
      <c r="Y300" s="57"/>
      <c r="Z300" s="60"/>
      <c r="AA300" s="56"/>
    </row>
    <row r="301" spans="1:27" ht="23.25" hidden="1" customHeight="1" x14ac:dyDescent="0.25">
      <c r="A301" s="97">
        <v>300</v>
      </c>
      <c r="B301" s="98" t="s">
        <v>812</v>
      </c>
      <c r="C301" s="260" t="s">
        <v>966</v>
      </c>
      <c r="D301" s="98" t="s">
        <v>3332</v>
      </c>
      <c r="E301" s="58" t="s">
        <v>966</v>
      </c>
      <c r="F301" s="98">
        <v>1</v>
      </c>
      <c r="G301" s="58"/>
      <c r="H301" s="98" t="s">
        <v>1421</v>
      </c>
      <c r="I301" s="98" t="s">
        <v>1422</v>
      </c>
      <c r="J301" s="58">
        <v>0</v>
      </c>
      <c r="K301" s="58">
        <v>0</v>
      </c>
      <c r="L301" s="57"/>
      <c r="M301" s="58">
        <v>0</v>
      </c>
      <c r="N301" s="58">
        <v>5791</v>
      </c>
      <c r="O301" s="57"/>
      <c r="P301" s="57"/>
      <c r="Q301" s="57"/>
      <c r="R301" s="57"/>
      <c r="S301" s="57"/>
      <c r="T301" s="57"/>
      <c r="U301" s="57"/>
      <c r="V301" s="57"/>
      <c r="W301" s="59"/>
      <c r="X301" s="59"/>
      <c r="Y301" s="57"/>
      <c r="Z301" s="60"/>
      <c r="AA301" s="56"/>
    </row>
    <row r="302" spans="1:27" s="56" customFormat="1" ht="23.25" hidden="1" customHeight="1" x14ac:dyDescent="0.25">
      <c r="A302" s="97">
        <v>301</v>
      </c>
      <c r="B302" s="98" t="s">
        <v>415</v>
      </c>
      <c r="C302" s="260" t="s">
        <v>1101</v>
      </c>
      <c r="D302" s="98" t="s">
        <v>3333</v>
      </c>
      <c r="E302" s="58" t="s">
        <v>1101</v>
      </c>
      <c r="F302" s="98">
        <v>2</v>
      </c>
      <c r="G302" s="58"/>
      <c r="H302" s="98" t="s">
        <v>1716</v>
      </c>
      <c r="I302" s="98" t="s">
        <v>1717</v>
      </c>
      <c r="J302" s="58">
        <v>0</v>
      </c>
      <c r="K302" s="58">
        <v>0</v>
      </c>
      <c r="L302" s="57"/>
      <c r="M302" s="58">
        <v>0</v>
      </c>
      <c r="N302" s="58">
        <v>5438.9999999999991</v>
      </c>
      <c r="O302" s="57"/>
      <c r="P302" s="57"/>
      <c r="Q302" s="57"/>
      <c r="R302" s="57"/>
      <c r="S302" s="57"/>
      <c r="T302" s="57"/>
      <c r="U302" s="57"/>
      <c r="V302" s="57"/>
      <c r="W302" s="59"/>
      <c r="X302" s="59"/>
      <c r="Y302" s="57"/>
      <c r="Z302" s="60"/>
    </row>
    <row r="303" spans="1:27" ht="23.25" hidden="1" customHeight="1" x14ac:dyDescent="0.25">
      <c r="A303" s="97">
        <v>302</v>
      </c>
      <c r="B303" s="98" t="s">
        <v>814</v>
      </c>
      <c r="C303" s="260" t="s">
        <v>966</v>
      </c>
      <c r="D303" s="98" t="s">
        <v>3325</v>
      </c>
      <c r="E303" s="58" t="s">
        <v>966</v>
      </c>
      <c r="F303" s="98">
        <v>1</v>
      </c>
      <c r="G303" s="58"/>
      <c r="H303" s="98" t="s">
        <v>270</v>
      </c>
      <c r="I303" s="98" t="s">
        <v>1719</v>
      </c>
      <c r="J303" s="58">
        <v>0</v>
      </c>
      <c r="K303" s="58">
        <v>0</v>
      </c>
      <c r="L303" s="57"/>
      <c r="M303" s="58">
        <v>0</v>
      </c>
      <c r="N303" s="58">
        <v>-632</v>
      </c>
      <c r="O303" s="57"/>
      <c r="P303" s="57"/>
      <c r="Q303" s="57"/>
      <c r="R303" s="57"/>
      <c r="S303" s="57"/>
      <c r="T303" s="57"/>
      <c r="U303" s="57"/>
      <c r="V303" s="57"/>
      <c r="W303" s="59"/>
      <c r="X303" s="59"/>
      <c r="Y303" s="57"/>
      <c r="Z303" s="60"/>
      <c r="AA303" s="56"/>
    </row>
    <row r="304" spans="1:27" ht="23.25" hidden="1" customHeight="1" x14ac:dyDescent="0.25">
      <c r="A304" s="97">
        <v>303</v>
      </c>
      <c r="B304" s="98" t="s">
        <v>816</v>
      </c>
      <c r="C304" s="260" t="s">
        <v>966</v>
      </c>
      <c r="D304" s="98" t="s">
        <v>3334</v>
      </c>
      <c r="E304" s="58" t="s">
        <v>966</v>
      </c>
      <c r="F304" s="98">
        <v>1</v>
      </c>
      <c r="G304" s="58"/>
      <c r="H304" s="98" t="s">
        <v>1721</v>
      </c>
      <c r="I304" s="98" t="s">
        <v>1722</v>
      </c>
      <c r="J304" s="58">
        <v>0</v>
      </c>
      <c r="K304" s="58">
        <v>0</v>
      </c>
      <c r="L304" s="57"/>
      <c r="M304" s="58">
        <v>0</v>
      </c>
      <c r="N304" s="58">
        <v>2336</v>
      </c>
      <c r="O304" s="57"/>
      <c r="P304" s="57"/>
      <c r="Q304" s="57"/>
      <c r="R304" s="57"/>
      <c r="S304" s="57"/>
      <c r="T304" s="57"/>
      <c r="U304" s="57"/>
      <c r="V304" s="57"/>
      <c r="W304" s="59"/>
      <c r="X304" s="59"/>
      <c r="Y304" s="57"/>
      <c r="Z304" s="60"/>
      <c r="AA304" s="56"/>
    </row>
    <row r="305" spans="1:27" s="56" customFormat="1" ht="23.25" hidden="1" customHeight="1" x14ac:dyDescent="0.25">
      <c r="A305" s="97">
        <v>304</v>
      </c>
      <c r="B305" s="98" t="s">
        <v>818</v>
      </c>
      <c r="C305" s="260" t="s">
        <v>966</v>
      </c>
      <c r="D305" s="98" t="s">
        <v>3335</v>
      </c>
      <c r="E305" s="58" t="s">
        <v>966</v>
      </c>
      <c r="F305" s="98">
        <v>1</v>
      </c>
      <c r="G305" s="58"/>
      <c r="H305" s="98" t="s">
        <v>1724</v>
      </c>
      <c r="I305" s="98" t="s">
        <v>1725</v>
      </c>
      <c r="J305" s="58">
        <v>0</v>
      </c>
      <c r="K305" s="58">
        <v>0</v>
      </c>
      <c r="L305" s="57"/>
      <c r="M305" s="58">
        <v>0</v>
      </c>
      <c r="N305" s="58">
        <v>-406</v>
      </c>
      <c r="O305" s="57"/>
      <c r="P305" s="57"/>
      <c r="Q305" s="57"/>
      <c r="R305" s="57"/>
      <c r="S305" s="57"/>
      <c r="T305" s="57"/>
      <c r="U305" s="57"/>
      <c r="V305" s="57"/>
      <c r="W305" s="59"/>
      <c r="X305" s="59"/>
      <c r="Y305" s="57"/>
      <c r="Z305" s="60"/>
    </row>
    <row r="306" spans="1:27" s="56" customFormat="1" ht="23.25" hidden="1" customHeight="1" x14ac:dyDescent="0.25">
      <c r="A306" s="97">
        <v>305</v>
      </c>
      <c r="B306" s="98" t="s">
        <v>819</v>
      </c>
      <c r="C306" s="260" t="s">
        <v>966</v>
      </c>
      <c r="D306" s="98" t="s">
        <v>3336</v>
      </c>
      <c r="E306" s="58" t="s">
        <v>966</v>
      </c>
      <c r="F306" s="98">
        <v>2</v>
      </c>
      <c r="G306" s="58"/>
      <c r="H306" s="98" t="s">
        <v>1727</v>
      </c>
      <c r="I306" s="98" t="s">
        <v>1728</v>
      </c>
      <c r="J306" s="58">
        <v>0</v>
      </c>
      <c r="K306" s="58">
        <v>0</v>
      </c>
      <c r="L306" s="57"/>
      <c r="M306" s="58">
        <v>0</v>
      </c>
      <c r="N306" s="58">
        <v>2617</v>
      </c>
      <c r="O306" s="57"/>
      <c r="P306" s="57"/>
      <c r="Q306" s="57"/>
      <c r="R306" s="57"/>
      <c r="S306" s="57"/>
      <c r="T306" s="57"/>
      <c r="U306" s="57"/>
      <c r="V306" s="57"/>
      <c r="W306" s="59"/>
      <c r="X306" s="59"/>
      <c r="Y306" s="57"/>
      <c r="Z306" s="60"/>
    </row>
    <row r="307" spans="1:27" ht="23.25" hidden="1" customHeight="1" x14ac:dyDescent="0.25">
      <c r="A307" s="97">
        <v>306</v>
      </c>
      <c r="B307" s="98" t="s">
        <v>821</v>
      </c>
      <c r="C307" s="260" t="s">
        <v>966</v>
      </c>
      <c r="D307" s="98" t="s">
        <v>3337</v>
      </c>
      <c r="E307" s="58" t="s">
        <v>966</v>
      </c>
      <c r="F307" s="98">
        <v>1</v>
      </c>
      <c r="G307" s="58"/>
      <c r="H307" s="98" t="s">
        <v>1730</v>
      </c>
      <c r="I307" s="98" t="s">
        <v>1731</v>
      </c>
      <c r="J307" s="58">
        <v>0</v>
      </c>
      <c r="K307" s="58">
        <v>0</v>
      </c>
      <c r="L307" s="57"/>
      <c r="M307" s="58">
        <v>0</v>
      </c>
      <c r="N307" s="58">
        <v>1252</v>
      </c>
      <c r="O307" s="57"/>
      <c r="P307" s="57"/>
      <c r="Q307" s="57"/>
      <c r="R307" s="57"/>
      <c r="S307" s="57"/>
      <c r="T307" s="57"/>
      <c r="U307" s="57"/>
      <c r="V307" s="57"/>
      <c r="W307" s="59"/>
      <c r="X307" s="59"/>
      <c r="Y307" s="57"/>
      <c r="Z307" s="60"/>
      <c r="AA307" s="56"/>
    </row>
    <row r="308" spans="1:27" ht="23.25" hidden="1" customHeight="1" x14ac:dyDescent="0.25">
      <c r="A308" s="97">
        <v>307</v>
      </c>
      <c r="B308" s="98" t="s">
        <v>823</v>
      </c>
      <c r="C308" s="260" t="s">
        <v>966</v>
      </c>
      <c r="D308" s="98" t="s">
        <v>3338</v>
      </c>
      <c r="E308" s="58" t="s">
        <v>966</v>
      </c>
      <c r="F308" s="98">
        <v>2</v>
      </c>
      <c r="G308" s="58"/>
      <c r="H308" s="98" t="s">
        <v>1734</v>
      </c>
      <c r="I308" s="98" t="s">
        <v>1735</v>
      </c>
      <c r="J308" s="58">
        <v>0</v>
      </c>
      <c r="K308" s="58">
        <v>0</v>
      </c>
      <c r="L308" s="58"/>
      <c r="M308" s="58">
        <v>0</v>
      </c>
      <c r="N308" s="58">
        <v>2629</v>
      </c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62"/>
    </row>
    <row r="309" spans="1:27" ht="23.25" hidden="1" customHeight="1" x14ac:dyDescent="0.25">
      <c r="A309" s="97">
        <v>308</v>
      </c>
      <c r="B309" s="98" t="s">
        <v>417</v>
      </c>
      <c r="C309" s="260" t="s">
        <v>1101</v>
      </c>
      <c r="D309" s="98" t="s">
        <v>3339</v>
      </c>
      <c r="E309" s="58" t="s">
        <v>1101</v>
      </c>
      <c r="F309" s="98">
        <v>2</v>
      </c>
      <c r="G309" s="58"/>
      <c r="H309" s="98" t="s">
        <v>1737</v>
      </c>
      <c r="I309" s="98" t="s">
        <v>1738</v>
      </c>
      <c r="J309" s="58">
        <v>0</v>
      </c>
      <c r="K309" s="58">
        <v>0</v>
      </c>
      <c r="L309" s="58"/>
      <c r="M309" s="58">
        <v>0</v>
      </c>
      <c r="N309" s="58">
        <v>3771</v>
      </c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62"/>
    </row>
    <row r="310" spans="1:27" s="56" customFormat="1" ht="23.25" hidden="1" customHeight="1" x14ac:dyDescent="0.25">
      <c r="A310" s="97">
        <v>309</v>
      </c>
      <c r="B310" s="98" t="s">
        <v>419</v>
      </c>
      <c r="C310" s="260" t="s">
        <v>1101</v>
      </c>
      <c r="D310" s="98" t="s">
        <v>3301</v>
      </c>
      <c r="E310" s="58" t="s">
        <v>1101</v>
      </c>
      <c r="F310" s="98">
        <v>1</v>
      </c>
      <c r="G310" s="58"/>
      <c r="H310" s="98" t="s">
        <v>262</v>
      </c>
      <c r="I310" s="98" t="s">
        <v>1740</v>
      </c>
      <c r="J310" s="58">
        <v>0</v>
      </c>
      <c r="K310" s="58">
        <v>0</v>
      </c>
      <c r="L310" s="57"/>
      <c r="M310" s="58">
        <v>0</v>
      </c>
      <c r="N310" s="58">
        <v>471</v>
      </c>
      <c r="O310" s="57"/>
      <c r="P310" s="57"/>
      <c r="Q310" s="57"/>
      <c r="R310" s="57"/>
      <c r="S310" s="57"/>
      <c r="T310" s="57"/>
      <c r="U310" s="57"/>
      <c r="V310" s="57"/>
      <c r="W310" s="59"/>
      <c r="X310" s="59"/>
      <c r="Y310" s="57"/>
      <c r="Z310" s="60"/>
    </row>
    <row r="311" spans="1:27" ht="23.25" hidden="1" customHeight="1" x14ac:dyDescent="0.25">
      <c r="A311" s="97">
        <v>310</v>
      </c>
      <c r="B311" s="98" t="s">
        <v>420</v>
      </c>
      <c r="C311" s="260" t="s">
        <v>1101</v>
      </c>
      <c r="D311" s="98" t="s">
        <v>3340</v>
      </c>
      <c r="E311" s="58" t="s">
        <v>1101</v>
      </c>
      <c r="F311" s="98">
        <v>1</v>
      </c>
      <c r="G311" s="58"/>
      <c r="H311" s="98" t="s">
        <v>1746</v>
      </c>
      <c r="I311" s="98" t="s">
        <v>1747</v>
      </c>
      <c r="J311" s="58">
        <v>0</v>
      </c>
      <c r="K311" s="58">
        <v>0</v>
      </c>
      <c r="L311" s="57"/>
      <c r="M311" s="58">
        <v>0</v>
      </c>
      <c r="N311" s="58">
        <v>3503</v>
      </c>
      <c r="O311" s="57"/>
      <c r="P311" s="57"/>
      <c r="Q311" s="57"/>
      <c r="R311" s="57"/>
      <c r="S311" s="57"/>
      <c r="T311" s="57"/>
      <c r="U311" s="57"/>
      <c r="V311" s="57"/>
      <c r="W311" s="59"/>
      <c r="X311" s="59"/>
      <c r="Y311" s="57"/>
      <c r="Z311" s="60"/>
      <c r="AA311" s="56"/>
    </row>
    <row r="312" spans="1:27" ht="23.25" hidden="1" customHeight="1" x14ac:dyDescent="0.25">
      <c r="A312" s="97">
        <v>311</v>
      </c>
      <c r="B312" s="98" t="s">
        <v>421</v>
      </c>
      <c r="C312" s="260" t="s">
        <v>1101</v>
      </c>
      <c r="D312" s="98" t="s">
        <v>3341</v>
      </c>
      <c r="E312" s="58" t="s">
        <v>1101</v>
      </c>
      <c r="F312" s="98">
        <v>1</v>
      </c>
      <c r="G312" s="58"/>
      <c r="H312" s="98" t="s">
        <v>1749</v>
      </c>
      <c r="I312" s="98" t="s">
        <v>1750</v>
      </c>
      <c r="J312" s="58">
        <v>0</v>
      </c>
      <c r="K312" s="58">
        <v>0</v>
      </c>
      <c r="L312" s="57"/>
      <c r="M312" s="58">
        <v>0</v>
      </c>
      <c r="N312" s="58">
        <v>450</v>
      </c>
      <c r="O312" s="57"/>
      <c r="P312" s="57"/>
      <c r="Q312" s="57"/>
      <c r="R312" s="57"/>
      <c r="S312" s="57"/>
      <c r="T312" s="57"/>
      <c r="U312" s="57"/>
      <c r="V312" s="57"/>
      <c r="W312" s="59"/>
      <c r="X312" s="59"/>
      <c r="Y312" s="57"/>
      <c r="Z312" s="60"/>
      <c r="AA312" s="56"/>
    </row>
    <row r="313" spans="1:27" ht="23.25" hidden="1" customHeight="1" x14ac:dyDescent="0.25">
      <c r="A313" s="97">
        <v>312</v>
      </c>
      <c r="B313" s="98" t="s">
        <v>422</v>
      </c>
      <c r="C313" s="260" t="s">
        <v>1101</v>
      </c>
      <c r="D313" s="98" t="s">
        <v>3342</v>
      </c>
      <c r="E313" s="58" t="s">
        <v>1101</v>
      </c>
      <c r="F313" s="98">
        <v>1</v>
      </c>
      <c r="G313" s="58"/>
      <c r="H313" s="98" t="s">
        <v>1752</v>
      </c>
      <c r="I313" s="98" t="s">
        <v>1753</v>
      </c>
      <c r="J313" s="58">
        <v>0</v>
      </c>
      <c r="K313" s="58">
        <v>0</v>
      </c>
      <c r="L313" s="57"/>
      <c r="M313" s="58">
        <v>0</v>
      </c>
      <c r="N313" s="58">
        <v>3984</v>
      </c>
      <c r="O313" s="57"/>
      <c r="P313" s="57"/>
      <c r="Q313" s="57"/>
      <c r="R313" s="57"/>
      <c r="S313" s="57"/>
      <c r="T313" s="57"/>
      <c r="U313" s="57"/>
      <c r="V313" s="57"/>
      <c r="W313" s="59"/>
      <c r="X313" s="59"/>
      <c r="Y313" s="57"/>
      <c r="Z313" s="60"/>
      <c r="AA313" s="56"/>
    </row>
    <row r="314" spans="1:27" s="56" customFormat="1" ht="23.25" hidden="1" customHeight="1" x14ac:dyDescent="0.25">
      <c r="A314" s="97">
        <v>313</v>
      </c>
      <c r="B314" s="98" t="s">
        <v>825</v>
      </c>
      <c r="C314" s="260" t="s">
        <v>966</v>
      </c>
      <c r="D314" s="98" t="s">
        <v>3343</v>
      </c>
      <c r="E314" s="58" t="s">
        <v>966</v>
      </c>
      <c r="F314" s="98">
        <v>1</v>
      </c>
      <c r="G314" s="58"/>
      <c r="H314" s="98" t="s">
        <v>1755</v>
      </c>
      <c r="I314" s="98" t="s">
        <v>1756</v>
      </c>
      <c r="J314" s="58">
        <v>0</v>
      </c>
      <c r="K314" s="58">
        <v>0</v>
      </c>
      <c r="L314" s="57"/>
      <c r="M314" s="58">
        <v>0</v>
      </c>
      <c r="N314" s="58">
        <v>-1211</v>
      </c>
      <c r="O314" s="57"/>
      <c r="P314" s="57"/>
      <c r="Q314" s="57"/>
      <c r="R314" s="57"/>
      <c r="S314" s="57"/>
      <c r="T314" s="57"/>
      <c r="U314" s="57"/>
      <c r="V314" s="57"/>
      <c r="W314" s="59"/>
      <c r="X314" s="59"/>
      <c r="Y314" s="57"/>
      <c r="Z314" s="60"/>
    </row>
    <row r="315" spans="1:27" s="56" customFormat="1" ht="23.25" hidden="1" customHeight="1" x14ac:dyDescent="0.25">
      <c r="A315" s="97">
        <v>314</v>
      </c>
      <c r="B315" s="98" t="s">
        <v>424</v>
      </c>
      <c r="C315" s="260" t="s">
        <v>1101</v>
      </c>
      <c r="D315" s="98" t="s">
        <v>3340</v>
      </c>
      <c r="E315" s="58" t="s">
        <v>1101</v>
      </c>
      <c r="F315" s="98">
        <v>1</v>
      </c>
      <c r="G315" s="58"/>
      <c r="H315" s="98" t="s">
        <v>1759</v>
      </c>
      <c r="I315" s="98" t="s">
        <v>1760</v>
      </c>
      <c r="J315" s="58">
        <v>0</v>
      </c>
      <c r="K315" s="58">
        <v>0</v>
      </c>
      <c r="L315" s="57"/>
      <c r="M315" s="58">
        <v>0</v>
      </c>
      <c r="N315" s="58">
        <v>-240</v>
      </c>
      <c r="O315" s="57"/>
      <c r="P315" s="57"/>
      <c r="Q315" s="57"/>
      <c r="R315" s="57"/>
      <c r="S315" s="57"/>
      <c r="T315" s="57"/>
      <c r="U315" s="57"/>
      <c r="V315" s="57"/>
      <c r="W315" s="59"/>
      <c r="X315" s="59"/>
      <c r="Y315" s="57"/>
      <c r="Z315" s="60"/>
    </row>
    <row r="316" spans="1:27" ht="23.25" hidden="1" customHeight="1" x14ac:dyDescent="0.25">
      <c r="A316" s="97">
        <v>315</v>
      </c>
      <c r="B316" s="98" t="s">
        <v>425</v>
      </c>
      <c r="C316" s="260" t="s">
        <v>1101</v>
      </c>
      <c r="D316" s="98" t="s">
        <v>3344</v>
      </c>
      <c r="E316" s="58" t="s">
        <v>1101</v>
      </c>
      <c r="F316" s="98">
        <v>1</v>
      </c>
      <c r="G316" s="58"/>
      <c r="H316" s="98" t="s">
        <v>1763</v>
      </c>
      <c r="I316" s="98" t="s">
        <v>1764</v>
      </c>
      <c r="J316" s="58">
        <v>0</v>
      </c>
      <c r="K316" s="58">
        <v>0</v>
      </c>
      <c r="L316" s="57"/>
      <c r="M316" s="58">
        <v>0</v>
      </c>
      <c r="N316" s="58">
        <v>1821</v>
      </c>
      <c r="O316" s="57"/>
      <c r="P316" s="57"/>
      <c r="Q316" s="57"/>
      <c r="R316" s="57"/>
      <c r="S316" s="57"/>
      <c r="T316" s="57"/>
      <c r="U316" s="57"/>
      <c r="V316" s="57"/>
      <c r="W316" s="59"/>
      <c r="X316" s="59"/>
      <c r="Y316" s="57"/>
      <c r="Z316" s="60"/>
      <c r="AA316" s="56"/>
    </row>
    <row r="317" spans="1:27" ht="23.25" hidden="1" customHeight="1" x14ac:dyDescent="0.25">
      <c r="A317" s="97">
        <v>316</v>
      </c>
      <c r="B317" s="98" t="s">
        <v>426</v>
      </c>
      <c r="C317" s="260" t="s">
        <v>1101</v>
      </c>
      <c r="D317" s="98" t="s">
        <v>3345</v>
      </c>
      <c r="E317" s="58" t="s">
        <v>1101</v>
      </c>
      <c r="F317" s="98">
        <v>2</v>
      </c>
      <c r="G317" s="58"/>
      <c r="H317" s="98" t="s">
        <v>1766</v>
      </c>
      <c r="I317" s="98" t="s">
        <v>1767</v>
      </c>
      <c r="J317" s="58">
        <v>0</v>
      </c>
      <c r="K317" s="58">
        <v>0</v>
      </c>
      <c r="L317" s="57"/>
      <c r="M317" s="58">
        <v>0</v>
      </c>
      <c r="N317" s="58">
        <v>0</v>
      </c>
      <c r="O317" s="57"/>
      <c r="P317" s="57"/>
      <c r="Q317" s="57"/>
      <c r="R317" s="57"/>
      <c r="S317" s="57"/>
      <c r="T317" s="57"/>
      <c r="U317" s="57"/>
      <c r="V317" s="57"/>
      <c r="W317" s="59"/>
      <c r="X317" s="59"/>
      <c r="Y317" s="57"/>
      <c r="Z317" s="60"/>
      <c r="AA317" s="56"/>
    </row>
    <row r="318" spans="1:27" ht="23.25" hidden="1" customHeight="1" x14ac:dyDescent="0.25">
      <c r="A318" s="97">
        <v>317</v>
      </c>
      <c r="B318" s="98" t="s">
        <v>826</v>
      </c>
      <c r="C318" s="260" t="s">
        <v>966</v>
      </c>
      <c r="D318" s="98" t="s">
        <v>3269</v>
      </c>
      <c r="E318" s="58" t="s">
        <v>966</v>
      </c>
      <c r="F318" s="98">
        <v>1</v>
      </c>
      <c r="G318" s="58"/>
      <c r="H318" s="98" t="s">
        <v>270</v>
      </c>
      <c r="I318" s="98" t="s">
        <v>1769</v>
      </c>
      <c r="J318" s="58">
        <v>0</v>
      </c>
      <c r="K318" s="58">
        <v>0</v>
      </c>
      <c r="L318" s="57"/>
      <c r="M318" s="58">
        <v>0</v>
      </c>
      <c r="N318" s="58">
        <v>0</v>
      </c>
      <c r="O318" s="57"/>
      <c r="P318" s="57"/>
      <c r="Q318" s="57"/>
      <c r="R318" s="57"/>
      <c r="S318" s="57"/>
      <c r="T318" s="57"/>
      <c r="U318" s="57"/>
      <c r="V318" s="57"/>
      <c r="W318" s="59"/>
      <c r="X318" s="59"/>
      <c r="Y318" s="57"/>
      <c r="Z318" s="60"/>
      <c r="AA318" s="56"/>
    </row>
    <row r="319" spans="1:27" s="56" customFormat="1" ht="23.25" hidden="1" customHeight="1" x14ac:dyDescent="0.25">
      <c r="A319" s="97">
        <v>318</v>
      </c>
      <c r="B319" s="98" t="s">
        <v>428</v>
      </c>
      <c r="C319" s="260" t="s">
        <v>1101</v>
      </c>
      <c r="D319" s="98" t="s">
        <v>3323</v>
      </c>
      <c r="E319" s="58" t="s">
        <v>1101</v>
      </c>
      <c r="F319" s="98">
        <v>1</v>
      </c>
      <c r="G319" s="58"/>
      <c r="H319" s="98" t="s">
        <v>1771</v>
      </c>
      <c r="I319" s="98" t="s">
        <v>1772</v>
      </c>
      <c r="J319" s="58">
        <v>0</v>
      </c>
      <c r="K319" s="58">
        <v>0</v>
      </c>
      <c r="L319" s="57"/>
      <c r="M319" s="58">
        <v>0</v>
      </c>
      <c r="N319" s="58">
        <v>2566</v>
      </c>
      <c r="O319" s="57"/>
      <c r="P319" s="57"/>
      <c r="Q319" s="57"/>
      <c r="R319" s="57"/>
      <c r="S319" s="57"/>
      <c r="T319" s="57"/>
      <c r="U319" s="57"/>
      <c r="V319" s="57"/>
      <c r="W319" s="59"/>
      <c r="X319" s="59"/>
      <c r="Y319" s="57"/>
      <c r="Z319" s="60"/>
    </row>
    <row r="320" spans="1:27" s="56" customFormat="1" ht="23.25" hidden="1" customHeight="1" x14ac:dyDescent="0.25">
      <c r="A320" s="97">
        <v>319</v>
      </c>
      <c r="B320" s="98" t="s">
        <v>827</v>
      </c>
      <c r="C320" s="260" t="s">
        <v>966</v>
      </c>
      <c r="D320" s="98" t="s">
        <v>3346</v>
      </c>
      <c r="E320" s="58" t="s">
        <v>966</v>
      </c>
      <c r="F320" s="98">
        <v>2</v>
      </c>
      <c r="G320" s="58"/>
      <c r="H320" s="98" t="s">
        <v>1774</v>
      </c>
      <c r="I320" s="98" t="s">
        <v>1775</v>
      </c>
      <c r="J320" s="58">
        <v>0</v>
      </c>
      <c r="K320" s="58">
        <v>0</v>
      </c>
      <c r="L320" s="58"/>
      <c r="M320" s="58">
        <v>0</v>
      </c>
      <c r="N320" s="58">
        <v>1891</v>
      </c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62"/>
      <c r="AA320" s="55"/>
    </row>
    <row r="321" spans="1:27" s="56" customFormat="1" ht="23.25" hidden="1" customHeight="1" x14ac:dyDescent="0.25">
      <c r="A321" s="97">
        <v>320</v>
      </c>
      <c r="B321" s="98" t="s">
        <v>829</v>
      </c>
      <c r="C321" s="260" t="s">
        <v>966</v>
      </c>
      <c r="D321" s="98" t="s">
        <v>3347</v>
      </c>
      <c r="E321" s="58" t="s">
        <v>966</v>
      </c>
      <c r="F321" s="98">
        <v>11</v>
      </c>
      <c r="G321" s="58"/>
      <c r="H321" s="98" t="s">
        <v>1781</v>
      </c>
      <c r="I321" s="98" t="s">
        <v>1782</v>
      </c>
      <c r="J321" s="58">
        <v>0</v>
      </c>
      <c r="K321" s="58">
        <v>0</v>
      </c>
      <c r="L321" s="57"/>
      <c r="M321" s="58">
        <v>0</v>
      </c>
      <c r="N321" s="58">
        <v>-1874</v>
      </c>
      <c r="O321" s="57"/>
      <c r="P321" s="57"/>
      <c r="Q321" s="57"/>
      <c r="R321" s="57"/>
      <c r="S321" s="57"/>
      <c r="T321" s="57"/>
      <c r="U321" s="57"/>
      <c r="V321" s="57"/>
      <c r="W321" s="57"/>
      <c r="X321" s="59"/>
      <c r="Y321" s="57"/>
      <c r="Z321" s="60"/>
    </row>
    <row r="322" spans="1:27" ht="23.25" hidden="1" customHeight="1" x14ac:dyDescent="0.25">
      <c r="A322" s="97">
        <v>321</v>
      </c>
      <c r="B322" s="98" t="s">
        <v>430</v>
      </c>
      <c r="C322" s="260" t="s">
        <v>1101</v>
      </c>
      <c r="D322" s="98" t="s">
        <v>3348</v>
      </c>
      <c r="E322" s="58" t="s">
        <v>1101</v>
      </c>
      <c r="F322" s="98">
        <v>2</v>
      </c>
      <c r="G322" s="58"/>
      <c r="H322" s="98" t="s">
        <v>1784</v>
      </c>
      <c r="I322" s="98" t="s">
        <v>1785</v>
      </c>
      <c r="J322" s="58">
        <v>0</v>
      </c>
      <c r="K322" s="58">
        <v>0</v>
      </c>
      <c r="L322" s="57"/>
      <c r="M322" s="58">
        <v>0</v>
      </c>
      <c r="N322" s="58">
        <v>5123</v>
      </c>
      <c r="O322" s="57"/>
      <c r="P322" s="57"/>
      <c r="Q322" s="57"/>
      <c r="R322" s="57"/>
      <c r="S322" s="57"/>
      <c r="T322" s="57"/>
      <c r="U322" s="57"/>
      <c r="V322" s="57"/>
      <c r="W322" s="59"/>
      <c r="X322" s="59"/>
      <c r="Y322" s="57"/>
      <c r="Z322" s="60"/>
      <c r="AA322" s="56"/>
    </row>
    <row r="323" spans="1:27" ht="23.25" hidden="1" customHeight="1" x14ac:dyDescent="0.25">
      <c r="A323" s="97">
        <v>322</v>
      </c>
      <c r="B323" s="98" t="s">
        <v>432</v>
      </c>
      <c r="C323" s="260" t="s">
        <v>1101</v>
      </c>
      <c r="D323" s="98" t="s">
        <v>3349</v>
      </c>
      <c r="E323" s="58" t="s">
        <v>1101</v>
      </c>
      <c r="F323" s="98">
        <v>2</v>
      </c>
      <c r="G323" s="58"/>
      <c r="H323" s="98" t="s">
        <v>1787</v>
      </c>
      <c r="I323" s="98" t="s">
        <v>1788</v>
      </c>
      <c r="J323" s="58">
        <v>0</v>
      </c>
      <c r="K323" s="58">
        <v>0</v>
      </c>
      <c r="L323" s="57"/>
      <c r="M323" s="58">
        <v>0</v>
      </c>
      <c r="N323" s="58">
        <v>-4679</v>
      </c>
      <c r="O323" s="57"/>
      <c r="P323" s="57"/>
      <c r="Q323" s="57"/>
      <c r="R323" s="57"/>
      <c r="S323" s="57"/>
      <c r="T323" s="57"/>
      <c r="U323" s="57"/>
      <c r="V323" s="57"/>
      <c r="W323" s="59"/>
      <c r="X323" s="59"/>
      <c r="Y323" s="57"/>
      <c r="Z323" s="60"/>
      <c r="AA323" s="56"/>
    </row>
    <row r="324" spans="1:27" ht="23.25" hidden="1" customHeight="1" x14ac:dyDescent="0.25">
      <c r="A324" s="97">
        <v>323</v>
      </c>
      <c r="B324" s="98" t="s">
        <v>830</v>
      </c>
      <c r="C324" s="260" t="s">
        <v>966</v>
      </c>
      <c r="D324" s="98" t="s">
        <v>3290</v>
      </c>
      <c r="E324" s="58" t="s">
        <v>966</v>
      </c>
      <c r="F324" s="98">
        <v>1</v>
      </c>
      <c r="G324" s="58"/>
      <c r="H324" s="98" t="s">
        <v>1790</v>
      </c>
      <c r="I324" s="98" t="s">
        <v>1791</v>
      </c>
      <c r="J324" s="58">
        <v>0</v>
      </c>
      <c r="K324" s="58">
        <v>0</v>
      </c>
      <c r="L324" s="57"/>
      <c r="M324" s="58">
        <v>0</v>
      </c>
      <c r="N324" s="58">
        <v>-1090</v>
      </c>
      <c r="O324" s="57"/>
      <c r="P324" s="57"/>
      <c r="Q324" s="57"/>
      <c r="R324" s="57"/>
      <c r="S324" s="57"/>
      <c r="T324" s="57"/>
      <c r="U324" s="57"/>
      <c r="V324" s="57"/>
      <c r="W324" s="59"/>
      <c r="X324" s="59"/>
      <c r="Y324" s="57"/>
      <c r="Z324" s="60"/>
      <c r="AA324" s="56"/>
    </row>
    <row r="325" spans="1:27" s="56" customFormat="1" ht="23.25" hidden="1" customHeight="1" x14ac:dyDescent="0.25">
      <c r="A325" s="97">
        <v>324</v>
      </c>
      <c r="B325" s="98" t="s">
        <v>832</v>
      </c>
      <c r="C325" s="260" t="s">
        <v>966</v>
      </c>
      <c r="D325" s="98" t="s">
        <v>3350</v>
      </c>
      <c r="E325" s="58" t="s">
        <v>966</v>
      </c>
      <c r="F325" s="98">
        <v>2</v>
      </c>
      <c r="G325" s="58"/>
      <c r="H325" s="98" t="s">
        <v>1793</v>
      </c>
      <c r="I325" s="98" t="s">
        <v>1794</v>
      </c>
      <c r="J325" s="58">
        <v>0</v>
      </c>
      <c r="K325" s="58">
        <v>0</v>
      </c>
      <c r="L325" s="57"/>
      <c r="M325" s="58">
        <v>0</v>
      </c>
      <c r="N325" s="58">
        <v>0</v>
      </c>
      <c r="O325" s="57"/>
      <c r="P325" s="57"/>
      <c r="Q325" s="57"/>
      <c r="R325" s="57"/>
      <c r="S325" s="57"/>
      <c r="T325" s="57"/>
      <c r="U325" s="57"/>
      <c r="V325" s="57"/>
      <c r="W325" s="57"/>
      <c r="X325" s="59"/>
      <c r="Y325" s="57"/>
      <c r="Z325" s="60"/>
    </row>
    <row r="326" spans="1:27" s="201" customFormat="1" ht="23.25" hidden="1" customHeight="1" x14ac:dyDescent="0.25">
      <c r="A326" s="249">
        <v>325</v>
      </c>
      <c r="B326" s="169" t="s">
        <v>834</v>
      </c>
      <c r="C326" s="260" t="s">
        <v>966</v>
      </c>
      <c r="D326" s="169" t="s">
        <v>3338</v>
      </c>
      <c r="E326" s="250" t="s">
        <v>966</v>
      </c>
      <c r="F326" s="169">
        <v>1</v>
      </c>
      <c r="G326" s="250"/>
      <c r="H326" s="169" t="s">
        <v>1796</v>
      </c>
      <c r="I326" s="169" t="s">
        <v>1797</v>
      </c>
      <c r="J326" s="250">
        <v>0</v>
      </c>
      <c r="K326" s="250">
        <v>0</v>
      </c>
      <c r="L326" s="169"/>
      <c r="M326" s="250">
        <v>0</v>
      </c>
      <c r="N326" s="250">
        <v>0</v>
      </c>
      <c r="O326" s="169"/>
      <c r="P326" s="169"/>
      <c r="Q326" s="169"/>
      <c r="R326" s="169"/>
      <c r="S326" s="169"/>
      <c r="T326" s="169"/>
      <c r="U326" s="169"/>
      <c r="V326" s="169"/>
      <c r="W326" s="180"/>
      <c r="X326" s="180"/>
      <c r="Y326" s="169"/>
      <c r="Z326" s="251"/>
    </row>
    <row r="327" spans="1:27" ht="23.25" hidden="1" customHeight="1" x14ac:dyDescent="0.25">
      <c r="A327" s="97">
        <v>326</v>
      </c>
      <c r="B327" s="98" t="s">
        <v>835</v>
      </c>
      <c r="C327" s="260" t="s">
        <v>966</v>
      </c>
      <c r="D327" s="98" t="s">
        <v>3351</v>
      </c>
      <c r="E327" s="58" t="s">
        <v>966</v>
      </c>
      <c r="F327" s="98">
        <v>1</v>
      </c>
      <c r="G327" s="58"/>
      <c r="H327" s="98" t="s">
        <v>1800</v>
      </c>
      <c r="I327" s="98" t="s">
        <v>1801</v>
      </c>
      <c r="J327" s="58">
        <v>0</v>
      </c>
      <c r="K327" s="58">
        <v>0</v>
      </c>
      <c r="L327" s="57"/>
      <c r="M327" s="58">
        <v>0</v>
      </c>
      <c r="N327" s="58">
        <v>-3461</v>
      </c>
      <c r="O327" s="57"/>
      <c r="P327" s="57"/>
      <c r="Q327" s="57"/>
      <c r="R327" s="57"/>
      <c r="S327" s="57"/>
      <c r="T327" s="57"/>
      <c r="U327" s="57"/>
      <c r="V327" s="57"/>
      <c r="W327" s="59"/>
      <c r="X327" s="59"/>
      <c r="Y327" s="57"/>
      <c r="Z327" s="60"/>
      <c r="AA327" s="56"/>
    </row>
    <row r="328" spans="1:27" s="56" customFormat="1" ht="23.25" hidden="1" customHeight="1" x14ac:dyDescent="0.25">
      <c r="A328" s="97"/>
      <c r="B328" s="57" t="s">
        <v>837</v>
      </c>
      <c r="C328" s="260" t="s">
        <v>966</v>
      </c>
      <c r="D328" s="57"/>
      <c r="E328" s="58" t="s">
        <v>966</v>
      </c>
      <c r="F328" s="57">
        <v>2</v>
      </c>
      <c r="G328" s="58"/>
      <c r="H328" s="57" t="s">
        <v>1803</v>
      </c>
      <c r="I328" s="57" t="s">
        <v>1804</v>
      </c>
      <c r="J328" s="58">
        <v>0</v>
      </c>
      <c r="K328" s="58">
        <v>0</v>
      </c>
      <c r="L328" s="57"/>
      <c r="M328" s="58">
        <v>0</v>
      </c>
      <c r="N328" s="58">
        <v>-1082</v>
      </c>
      <c r="O328" s="57"/>
      <c r="P328" s="57"/>
      <c r="Q328" s="57"/>
      <c r="R328" s="57"/>
      <c r="S328" s="57"/>
      <c r="T328" s="57"/>
      <c r="U328" s="57"/>
      <c r="V328" s="57"/>
      <c r="W328" s="59"/>
      <c r="X328" s="59"/>
      <c r="Y328" s="57"/>
      <c r="Z328" s="60"/>
    </row>
    <row r="329" spans="1:27" ht="23.25" hidden="1" customHeight="1" x14ac:dyDescent="0.25">
      <c r="A329" s="97">
        <v>328</v>
      </c>
      <c r="B329" s="98" t="s">
        <v>434</v>
      </c>
      <c r="C329" s="260" t="s">
        <v>1101</v>
      </c>
      <c r="D329" s="98"/>
      <c r="E329" s="58" t="s">
        <v>1101</v>
      </c>
      <c r="F329" s="98">
        <v>2</v>
      </c>
      <c r="G329" s="58"/>
      <c r="H329" s="98" t="s">
        <v>1806</v>
      </c>
      <c r="I329" s="98" t="s">
        <v>1807</v>
      </c>
      <c r="J329" s="58">
        <v>0</v>
      </c>
      <c r="K329" s="58">
        <v>0</v>
      </c>
      <c r="L329" s="57"/>
      <c r="M329" s="58">
        <v>0</v>
      </c>
      <c r="N329" s="58">
        <v>-361.00000000000045</v>
      </c>
      <c r="O329" s="57"/>
      <c r="P329" s="57"/>
      <c r="Q329" s="57"/>
      <c r="R329" s="57"/>
      <c r="S329" s="57"/>
      <c r="T329" s="57"/>
      <c r="U329" s="57"/>
      <c r="V329" s="57"/>
      <c r="W329" s="59"/>
      <c r="X329" s="59"/>
      <c r="Y329" s="57"/>
      <c r="Z329" s="60"/>
      <c r="AA329" s="56"/>
    </row>
    <row r="330" spans="1:27" s="56" customFormat="1" ht="23.25" hidden="1" customHeight="1" x14ac:dyDescent="0.25">
      <c r="A330" s="97">
        <v>329</v>
      </c>
      <c r="B330" s="98" t="s">
        <v>436</v>
      </c>
      <c r="C330" s="260" t="s">
        <v>1101</v>
      </c>
      <c r="D330" s="98"/>
      <c r="E330" s="58" t="s">
        <v>1101</v>
      </c>
      <c r="F330" s="98">
        <v>2</v>
      </c>
      <c r="G330" s="58"/>
      <c r="H330" s="98" t="s">
        <v>1809</v>
      </c>
      <c r="I330" s="98" t="s">
        <v>1810</v>
      </c>
      <c r="J330" s="58">
        <v>0</v>
      </c>
      <c r="K330" s="58">
        <v>0</v>
      </c>
      <c r="L330" s="57"/>
      <c r="M330" s="58">
        <v>0</v>
      </c>
      <c r="N330" s="58">
        <v>7252</v>
      </c>
      <c r="O330" s="57"/>
      <c r="P330" s="57"/>
      <c r="Q330" s="57"/>
      <c r="R330" s="57"/>
      <c r="S330" s="57"/>
      <c r="T330" s="57"/>
      <c r="U330" s="57"/>
      <c r="V330" s="57"/>
      <c r="W330" s="59"/>
      <c r="X330" s="59"/>
      <c r="Y330" s="57"/>
      <c r="Z330" s="60"/>
    </row>
    <row r="331" spans="1:27" ht="23.25" hidden="1" customHeight="1" x14ac:dyDescent="0.25">
      <c r="A331" s="97">
        <v>330</v>
      </c>
      <c r="B331" s="98" t="s">
        <v>913</v>
      </c>
      <c r="C331" s="260" t="s">
        <v>957</v>
      </c>
      <c r="D331" s="98" t="s">
        <v>3352</v>
      </c>
      <c r="E331" s="58" t="s">
        <v>957</v>
      </c>
      <c r="F331" s="98">
        <v>1</v>
      </c>
      <c r="G331" s="58"/>
      <c r="H331" s="98" t="s">
        <v>1816</v>
      </c>
      <c r="I331" s="98" t="s">
        <v>1817</v>
      </c>
      <c r="J331" s="58">
        <v>0</v>
      </c>
      <c r="K331" s="58">
        <v>0</v>
      </c>
      <c r="L331" s="58"/>
      <c r="M331" s="58">
        <v>0</v>
      </c>
      <c r="N331" s="58">
        <v>0</v>
      </c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62"/>
    </row>
    <row r="332" spans="1:27" s="56" customFormat="1" ht="23.25" hidden="1" customHeight="1" x14ac:dyDescent="0.25">
      <c r="A332" s="97">
        <v>331</v>
      </c>
      <c r="B332" s="98" t="s">
        <v>438</v>
      </c>
      <c r="C332" s="260" t="s">
        <v>1101</v>
      </c>
      <c r="D332" s="98" t="s">
        <v>3353</v>
      </c>
      <c r="E332" s="58" t="s">
        <v>1101</v>
      </c>
      <c r="F332" s="98">
        <v>1</v>
      </c>
      <c r="G332" s="58"/>
      <c r="H332" s="98" t="s">
        <v>1531</v>
      </c>
      <c r="I332" s="98" t="s">
        <v>1819</v>
      </c>
      <c r="J332" s="58">
        <v>0</v>
      </c>
      <c r="K332" s="58">
        <v>0</v>
      </c>
      <c r="L332" s="57"/>
      <c r="M332" s="58">
        <v>0</v>
      </c>
      <c r="N332" s="58">
        <v>-1259</v>
      </c>
      <c r="O332" s="57"/>
      <c r="P332" s="57"/>
      <c r="Q332" s="57"/>
      <c r="R332" s="57"/>
      <c r="S332" s="57"/>
      <c r="T332" s="57"/>
      <c r="U332" s="57"/>
      <c r="V332" s="57"/>
      <c r="W332" s="59"/>
      <c r="X332" s="59"/>
      <c r="Y332" s="57"/>
      <c r="Z332" s="60"/>
    </row>
    <row r="333" spans="1:27" ht="23.25" hidden="1" customHeight="1" x14ac:dyDescent="0.25">
      <c r="A333" s="97">
        <v>332</v>
      </c>
      <c r="B333" s="98" t="s">
        <v>440</v>
      </c>
      <c r="C333" s="260" t="s">
        <v>1101</v>
      </c>
      <c r="D333" s="98" t="s">
        <v>3354</v>
      </c>
      <c r="E333" s="58" t="s">
        <v>1101</v>
      </c>
      <c r="F333" s="98">
        <v>1</v>
      </c>
      <c r="G333" s="58"/>
      <c r="H333" s="98" t="s">
        <v>1297</v>
      </c>
      <c r="I333" s="98" t="s">
        <v>1822</v>
      </c>
      <c r="J333" s="58">
        <v>0</v>
      </c>
      <c r="K333" s="58">
        <v>0</v>
      </c>
      <c r="L333" s="57"/>
      <c r="M333" s="58">
        <v>0</v>
      </c>
      <c r="N333" s="58">
        <v>0</v>
      </c>
      <c r="O333" s="57"/>
      <c r="P333" s="57"/>
      <c r="Q333" s="57"/>
      <c r="R333" s="57"/>
      <c r="S333" s="57"/>
      <c r="T333" s="57"/>
      <c r="U333" s="57"/>
      <c r="V333" s="57"/>
      <c r="W333" s="59"/>
      <c r="X333" s="59"/>
      <c r="Y333" s="57"/>
      <c r="Z333" s="60"/>
      <c r="AA333" s="56"/>
    </row>
    <row r="334" spans="1:27" ht="23.25" hidden="1" customHeight="1" x14ac:dyDescent="0.25">
      <c r="A334" s="97">
        <v>333</v>
      </c>
      <c r="B334" s="98" t="s">
        <v>441</v>
      </c>
      <c r="C334" s="260" t="s">
        <v>1101</v>
      </c>
      <c r="D334" s="98"/>
      <c r="E334" s="58" t="s">
        <v>1101</v>
      </c>
      <c r="F334" s="98">
        <v>1</v>
      </c>
      <c r="G334" s="58"/>
      <c r="H334" s="98" t="s">
        <v>1310</v>
      </c>
      <c r="I334" s="98" t="s">
        <v>1824</v>
      </c>
      <c r="J334" s="58">
        <v>0</v>
      </c>
      <c r="K334" s="58">
        <v>0</v>
      </c>
      <c r="L334" s="57"/>
      <c r="M334" s="58">
        <v>0</v>
      </c>
      <c r="N334" s="58">
        <v>0</v>
      </c>
      <c r="O334" s="57"/>
      <c r="P334" s="57"/>
      <c r="Q334" s="57"/>
      <c r="R334" s="57"/>
      <c r="S334" s="57"/>
      <c r="T334" s="57"/>
      <c r="U334" s="57"/>
      <c r="V334" s="57"/>
      <c r="W334" s="59"/>
      <c r="X334" s="59"/>
      <c r="Y334" s="57"/>
      <c r="Z334" s="60"/>
      <c r="AA334" s="56"/>
    </row>
    <row r="335" spans="1:27" ht="23.25" hidden="1" customHeight="1" x14ac:dyDescent="0.25">
      <c r="A335" s="97">
        <v>334</v>
      </c>
      <c r="B335" s="98" t="s">
        <v>443</v>
      </c>
      <c r="C335" s="260" t="s">
        <v>1101</v>
      </c>
      <c r="D335" s="98" t="s">
        <v>3356</v>
      </c>
      <c r="E335" s="58" t="s">
        <v>1101</v>
      </c>
      <c r="F335" s="98">
        <v>1</v>
      </c>
      <c r="G335" s="58"/>
      <c r="H335" s="98" t="s">
        <v>1641</v>
      </c>
      <c r="I335" s="98" t="s">
        <v>1826</v>
      </c>
      <c r="J335" s="58">
        <v>0</v>
      </c>
      <c r="K335" s="58">
        <v>0</v>
      </c>
      <c r="L335" s="57"/>
      <c r="M335" s="58">
        <v>0</v>
      </c>
      <c r="N335" s="58">
        <v>-42</v>
      </c>
      <c r="O335" s="57"/>
      <c r="P335" s="57"/>
      <c r="Q335" s="57"/>
      <c r="R335" s="57"/>
      <c r="S335" s="57"/>
      <c r="T335" s="57"/>
      <c r="U335" s="57"/>
      <c r="V335" s="57"/>
      <c r="W335" s="59"/>
      <c r="X335" s="59"/>
      <c r="Y335" s="57"/>
      <c r="Z335" s="60"/>
      <c r="AA335" s="56"/>
    </row>
    <row r="336" spans="1:27" s="56" customFormat="1" ht="23.25" hidden="1" customHeight="1" x14ac:dyDescent="0.25">
      <c r="A336" s="97">
        <v>335</v>
      </c>
      <c r="B336" s="98" t="s">
        <v>445</v>
      </c>
      <c r="C336" s="260" t="s">
        <v>1101</v>
      </c>
      <c r="D336" s="98" t="s">
        <v>3355</v>
      </c>
      <c r="E336" s="58" t="s">
        <v>1101</v>
      </c>
      <c r="F336" s="98">
        <v>2</v>
      </c>
      <c r="G336" s="58"/>
      <c r="H336" s="98" t="s">
        <v>1829</v>
      </c>
      <c r="I336" s="98" t="s">
        <v>1830</v>
      </c>
      <c r="J336" s="58">
        <v>0</v>
      </c>
      <c r="K336" s="58">
        <v>0</v>
      </c>
      <c r="L336" s="57"/>
      <c r="M336" s="58">
        <v>0</v>
      </c>
      <c r="N336" s="58">
        <v>-1854</v>
      </c>
      <c r="O336" s="57"/>
      <c r="P336" s="57"/>
      <c r="Q336" s="57"/>
      <c r="R336" s="57"/>
      <c r="S336" s="57"/>
      <c r="T336" s="57"/>
      <c r="U336" s="57"/>
      <c r="V336" s="57"/>
      <c r="W336" s="59"/>
      <c r="X336" s="59"/>
      <c r="Y336" s="57"/>
      <c r="Z336" s="60"/>
    </row>
    <row r="337" spans="1:27" ht="23.25" hidden="1" customHeight="1" x14ac:dyDescent="0.25">
      <c r="A337" s="97">
        <v>336</v>
      </c>
      <c r="B337" s="98" t="s">
        <v>838</v>
      </c>
      <c r="C337" s="260" t="s">
        <v>966</v>
      </c>
      <c r="D337" s="98" t="s">
        <v>3290</v>
      </c>
      <c r="E337" s="58" t="s">
        <v>966</v>
      </c>
      <c r="F337" s="98">
        <v>2</v>
      </c>
      <c r="G337" s="58"/>
      <c r="H337" s="98" t="s">
        <v>998</v>
      </c>
      <c r="I337" s="98" t="s">
        <v>1832</v>
      </c>
      <c r="J337" s="58">
        <v>0</v>
      </c>
      <c r="K337" s="58">
        <v>0</v>
      </c>
      <c r="L337" s="57"/>
      <c r="M337" s="58">
        <v>0</v>
      </c>
      <c r="N337" s="58">
        <v>0</v>
      </c>
      <c r="O337" s="57"/>
      <c r="P337" s="57"/>
      <c r="Q337" s="57"/>
      <c r="R337" s="57"/>
      <c r="S337" s="57"/>
      <c r="T337" s="57"/>
      <c r="U337" s="57"/>
      <c r="V337" s="57"/>
      <c r="W337" s="59"/>
      <c r="X337" s="59"/>
      <c r="Y337" s="57"/>
      <c r="Z337" s="60"/>
      <c r="AA337" s="56"/>
    </row>
    <row r="338" spans="1:27" ht="23.25" hidden="1" customHeight="1" x14ac:dyDescent="0.25">
      <c r="A338" s="97">
        <v>337</v>
      </c>
      <c r="B338" s="98" t="s">
        <v>447</v>
      </c>
      <c r="C338" s="260" t="s">
        <v>1101</v>
      </c>
      <c r="D338" s="98" t="s">
        <v>3357</v>
      </c>
      <c r="E338" s="58" t="s">
        <v>1101</v>
      </c>
      <c r="F338" s="98">
        <v>5</v>
      </c>
      <c r="G338" s="58"/>
      <c r="H338" s="98" t="s">
        <v>1834</v>
      </c>
      <c r="I338" s="98" t="s">
        <v>1835</v>
      </c>
      <c r="J338" s="58">
        <v>0</v>
      </c>
      <c r="K338" s="58">
        <v>0</v>
      </c>
      <c r="L338" s="57"/>
      <c r="M338" s="58">
        <v>0</v>
      </c>
      <c r="N338" s="58">
        <v>-5661</v>
      </c>
      <c r="O338" s="57"/>
      <c r="P338" s="57"/>
      <c r="Q338" s="57"/>
      <c r="R338" s="57"/>
      <c r="S338" s="57"/>
      <c r="T338" s="57"/>
      <c r="U338" s="57"/>
      <c r="V338" s="57"/>
      <c r="W338" s="59"/>
      <c r="X338" s="59"/>
      <c r="Y338" s="57"/>
      <c r="Z338" s="60"/>
      <c r="AA338" s="56"/>
    </row>
    <row r="339" spans="1:27" s="56" customFormat="1" ht="23.25" hidden="1" customHeight="1" x14ac:dyDescent="0.25">
      <c r="A339" s="97">
        <v>338</v>
      </c>
      <c r="B339" s="98" t="s">
        <v>449</v>
      </c>
      <c r="C339" s="260" t="s">
        <v>1101</v>
      </c>
      <c r="D339" s="98" t="s">
        <v>3358</v>
      </c>
      <c r="E339" s="58" t="s">
        <v>1101</v>
      </c>
      <c r="F339" s="98">
        <v>2</v>
      </c>
      <c r="G339" s="58"/>
      <c r="H339" s="98" t="s">
        <v>1837</v>
      </c>
      <c r="I339" s="98" t="s">
        <v>1838</v>
      </c>
      <c r="J339" s="58">
        <v>0</v>
      </c>
      <c r="K339" s="58">
        <v>0</v>
      </c>
      <c r="L339" s="57"/>
      <c r="M339" s="58">
        <v>0</v>
      </c>
      <c r="N339" s="58">
        <v>0</v>
      </c>
      <c r="O339" s="57"/>
      <c r="P339" s="57"/>
      <c r="Q339" s="57"/>
      <c r="R339" s="57"/>
      <c r="S339" s="57"/>
      <c r="T339" s="57"/>
      <c r="U339" s="57"/>
      <c r="V339" s="57"/>
      <c r="W339" s="59"/>
      <c r="X339" s="59"/>
      <c r="Y339" s="57"/>
      <c r="Z339" s="60"/>
    </row>
    <row r="340" spans="1:27" ht="23.25" hidden="1" customHeight="1" x14ac:dyDescent="0.25">
      <c r="A340" s="97">
        <v>339</v>
      </c>
      <c r="B340" s="98" t="s">
        <v>451</v>
      </c>
      <c r="C340" s="260" t="s">
        <v>1101</v>
      </c>
      <c r="D340" s="98" t="s">
        <v>3341</v>
      </c>
      <c r="E340" s="58" t="s">
        <v>1101</v>
      </c>
      <c r="F340" s="98">
        <v>1</v>
      </c>
      <c r="G340" s="58"/>
      <c r="H340" s="98" t="s">
        <v>1840</v>
      </c>
      <c r="I340" s="98" t="s">
        <v>1841</v>
      </c>
      <c r="J340" s="58">
        <v>0</v>
      </c>
      <c r="K340" s="58">
        <v>0</v>
      </c>
      <c r="L340" s="57"/>
      <c r="M340" s="58">
        <v>0</v>
      </c>
      <c r="N340" s="58">
        <v>0</v>
      </c>
      <c r="O340" s="57"/>
      <c r="P340" s="57"/>
      <c r="Q340" s="57"/>
      <c r="R340" s="57"/>
      <c r="S340" s="57"/>
      <c r="T340" s="57"/>
      <c r="U340" s="57"/>
      <c r="V340" s="57"/>
      <c r="W340" s="57"/>
      <c r="X340" s="59"/>
      <c r="Y340" s="57"/>
      <c r="Z340" s="60"/>
      <c r="AA340" s="56"/>
    </row>
    <row r="341" spans="1:27" ht="23.25" hidden="1" customHeight="1" x14ac:dyDescent="0.25">
      <c r="A341" s="97">
        <v>340</v>
      </c>
      <c r="B341" s="98" t="s">
        <v>839</v>
      </c>
      <c r="C341" s="260" t="s">
        <v>966</v>
      </c>
      <c r="D341" s="98" t="s">
        <v>3350</v>
      </c>
      <c r="E341" s="58" t="s">
        <v>966</v>
      </c>
      <c r="F341" s="98">
        <v>1</v>
      </c>
      <c r="G341" s="58"/>
      <c r="H341" s="98" t="s">
        <v>1848</v>
      </c>
      <c r="I341" s="98" t="s">
        <v>1849</v>
      </c>
      <c r="J341" s="58">
        <v>0</v>
      </c>
      <c r="K341" s="58">
        <v>0</v>
      </c>
      <c r="L341" s="57"/>
      <c r="M341" s="58">
        <v>0</v>
      </c>
      <c r="N341" s="58">
        <v>0</v>
      </c>
      <c r="O341" s="57"/>
      <c r="P341" s="57"/>
      <c r="Q341" s="57"/>
      <c r="R341" s="57"/>
      <c r="S341" s="57"/>
      <c r="T341" s="84"/>
      <c r="U341" s="57"/>
      <c r="V341" s="57"/>
      <c r="W341" s="57"/>
      <c r="X341" s="59"/>
      <c r="Y341" s="57"/>
      <c r="Z341" s="60"/>
      <c r="AA341" s="56"/>
    </row>
    <row r="342" spans="1:27" ht="23.25" hidden="1" customHeight="1" x14ac:dyDescent="0.25">
      <c r="A342" s="97">
        <v>341</v>
      </c>
      <c r="B342" s="98" t="s">
        <v>840</v>
      </c>
      <c r="C342" s="260" t="s">
        <v>966</v>
      </c>
      <c r="D342" s="98" t="s">
        <v>3359</v>
      </c>
      <c r="E342" s="58" t="s">
        <v>966</v>
      </c>
      <c r="F342" s="98">
        <v>3</v>
      </c>
      <c r="G342" s="58"/>
      <c r="H342" s="98" t="s">
        <v>1851</v>
      </c>
      <c r="I342" s="98" t="s">
        <v>1852</v>
      </c>
      <c r="J342" s="58">
        <v>0</v>
      </c>
      <c r="K342" s="58">
        <v>0</v>
      </c>
      <c r="L342" s="58"/>
      <c r="M342" s="58">
        <v>0</v>
      </c>
      <c r="N342" s="58">
        <v>-4134</v>
      </c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62"/>
    </row>
    <row r="343" spans="1:27" ht="23.25" hidden="1" customHeight="1" x14ac:dyDescent="0.25">
      <c r="A343" s="97">
        <v>342</v>
      </c>
      <c r="B343" s="98" t="s">
        <v>452</v>
      </c>
      <c r="C343" s="260" t="s">
        <v>1101</v>
      </c>
      <c r="D343" s="98" t="s">
        <v>3325</v>
      </c>
      <c r="E343" s="58" t="s">
        <v>1101</v>
      </c>
      <c r="F343" s="98">
        <v>3</v>
      </c>
      <c r="G343" s="58"/>
      <c r="H343" s="98" t="s">
        <v>1319</v>
      </c>
      <c r="I343" s="98" t="s">
        <v>1854</v>
      </c>
      <c r="J343" s="58">
        <v>0</v>
      </c>
      <c r="K343" s="58">
        <v>0</v>
      </c>
      <c r="L343" s="57"/>
      <c r="M343" s="58">
        <v>0</v>
      </c>
      <c r="N343" s="58">
        <v>0</v>
      </c>
      <c r="O343" s="57"/>
      <c r="P343" s="57"/>
      <c r="Q343" s="57"/>
      <c r="R343" s="57"/>
      <c r="S343" s="57"/>
      <c r="T343" s="57"/>
      <c r="U343" s="57"/>
      <c r="V343" s="57"/>
      <c r="W343" s="59"/>
      <c r="X343" s="59"/>
      <c r="Y343" s="57"/>
      <c r="Z343" s="60"/>
      <c r="AA343" s="56"/>
    </row>
    <row r="344" spans="1:27" s="56" customFormat="1" ht="23.25" hidden="1" customHeight="1" x14ac:dyDescent="0.25">
      <c r="A344" s="97">
        <v>343</v>
      </c>
      <c r="B344" s="98" t="s">
        <v>454</v>
      </c>
      <c r="C344" s="260" t="s">
        <v>1101</v>
      </c>
      <c r="D344" s="98" t="s">
        <v>3360</v>
      </c>
      <c r="E344" s="58" t="s">
        <v>1101</v>
      </c>
      <c r="F344" s="98">
        <v>1</v>
      </c>
      <c r="G344" s="58"/>
      <c r="H344" s="98" t="s">
        <v>1856</v>
      </c>
      <c r="I344" s="98" t="s">
        <v>1857</v>
      </c>
      <c r="J344" s="58">
        <v>0</v>
      </c>
      <c r="K344" s="58">
        <v>0</v>
      </c>
      <c r="L344" s="57"/>
      <c r="M344" s="58">
        <v>0</v>
      </c>
      <c r="N344" s="58">
        <v>-2486</v>
      </c>
      <c r="O344" s="57"/>
      <c r="P344" s="57"/>
      <c r="Q344" s="57"/>
      <c r="R344" s="57"/>
      <c r="S344" s="57"/>
      <c r="T344" s="57"/>
      <c r="U344" s="57"/>
      <c r="V344" s="57"/>
      <c r="W344" s="59"/>
      <c r="X344" s="59"/>
      <c r="Y344" s="57"/>
      <c r="Z344" s="60"/>
    </row>
    <row r="345" spans="1:27" s="56" customFormat="1" ht="23.25" hidden="1" customHeight="1" x14ac:dyDescent="0.25">
      <c r="A345" s="97">
        <v>344</v>
      </c>
      <c r="B345" s="98" t="s">
        <v>841</v>
      </c>
      <c r="C345" s="260" t="s">
        <v>966</v>
      </c>
      <c r="D345" s="98" t="s">
        <v>3361</v>
      </c>
      <c r="E345" s="58" t="s">
        <v>966</v>
      </c>
      <c r="F345" s="98">
        <v>2</v>
      </c>
      <c r="G345" s="58"/>
      <c r="H345" s="98" t="s">
        <v>1859</v>
      </c>
      <c r="I345" s="98" t="s">
        <v>1860</v>
      </c>
      <c r="J345" s="58">
        <v>0</v>
      </c>
      <c r="K345" s="58">
        <v>0</v>
      </c>
      <c r="L345" s="57"/>
      <c r="M345" s="58">
        <v>0</v>
      </c>
      <c r="N345" s="58">
        <v>-2987</v>
      </c>
      <c r="O345" s="57"/>
      <c r="P345" s="57"/>
      <c r="Q345" s="57"/>
      <c r="R345" s="57"/>
      <c r="S345" s="57"/>
      <c r="T345" s="57"/>
      <c r="U345" s="57"/>
      <c r="V345" s="57"/>
      <c r="W345" s="59"/>
      <c r="X345" s="59"/>
      <c r="Y345" s="57"/>
      <c r="Z345" s="60"/>
    </row>
    <row r="346" spans="1:27" ht="23.25" hidden="1" customHeight="1" x14ac:dyDescent="0.25">
      <c r="A346" s="97">
        <v>345</v>
      </c>
      <c r="B346" s="98" t="s">
        <v>842</v>
      </c>
      <c r="C346" s="260" t="s">
        <v>966</v>
      </c>
      <c r="D346" s="98" t="s">
        <v>3362</v>
      </c>
      <c r="E346" s="58" t="s">
        <v>966</v>
      </c>
      <c r="F346" s="98">
        <v>1</v>
      </c>
      <c r="G346" s="58"/>
      <c r="H346" s="98" t="s">
        <v>1862</v>
      </c>
      <c r="I346" s="98" t="s">
        <v>1863</v>
      </c>
      <c r="J346" s="58">
        <v>0</v>
      </c>
      <c r="K346" s="58">
        <v>0</v>
      </c>
      <c r="L346" s="57"/>
      <c r="M346" s="58">
        <v>0</v>
      </c>
      <c r="N346" s="58">
        <v>2064</v>
      </c>
      <c r="O346" s="57"/>
      <c r="P346" s="57"/>
      <c r="Q346" s="57"/>
      <c r="R346" s="57"/>
      <c r="S346" s="57"/>
      <c r="T346" s="57"/>
      <c r="U346" s="57"/>
      <c r="V346" s="57"/>
      <c r="W346" s="57"/>
      <c r="X346" s="59"/>
      <c r="Y346" s="57"/>
      <c r="Z346" s="60"/>
      <c r="AA346" s="56"/>
    </row>
    <row r="347" spans="1:27" ht="23.25" hidden="1" customHeight="1" x14ac:dyDescent="0.25">
      <c r="A347" s="97">
        <v>346</v>
      </c>
      <c r="B347" s="98" t="s">
        <v>456</v>
      </c>
      <c r="C347" s="260" t="s">
        <v>1101</v>
      </c>
      <c r="D347" s="98" t="s">
        <v>3363</v>
      </c>
      <c r="E347" s="58" t="s">
        <v>1101</v>
      </c>
      <c r="F347" s="98">
        <v>2</v>
      </c>
      <c r="G347" s="58"/>
      <c r="H347" s="98" t="s">
        <v>1865</v>
      </c>
      <c r="I347" s="98" t="s">
        <v>1866</v>
      </c>
      <c r="J347" s="58">
        <v>0</v>
      </c>
      <c r="K347" s="58">
        <v>0</v>
      </c>
      <c r="L347" s="57"/>
      <c r="M347" s="58">
        <v>0</v>
      </c>
      <c r="N347" s="58">
        <v>0</v>
      </c>
      <c r="O347" s="57"/>
      <c r="P347" s="57"/>
      <c r="Q347" s="57"/>
      <c r="R347" s="57"/>
      <c r="S347" s="57"/>
      <c r="T347" s="57"/>
      <c r="U347" s="57"/>
      <c r="V347" s="57"/>
      <c r="W347" s="59"/>
      <c r="X347" s="59"/>
      <c r="Y347" s="57"/>
      <c r="Z347" s="60"/>
      <c r="AA347" s="56"/>
    </row>
    <row r="348" spans="1:27" ht="23.25" hidden="1" customHeight="1" x14ac:dyDescent="0.25">
      <c r="A348" s="97">
        <v>347</v>
      </c>
      <c r="B348" s="98" t="s">
        <v>458</v>
      </c>
      <c r="C348" s="260" t="s">
        <v>1101</v>
      </c>
      <c r="D348" s="98" t="s">
        <v>3364</v>
      </c>
      <c r="E348" s="58" t="s">
        <v>1101</v>
      </c>
      <c r="F348" s="98">
        <v>2</v>
      </c>
      <c r="G348" s="58"/>
      <c r="H348" s="98" t="s">
        <v>1249</v>
      </c>
      <c r="I348" s="98" t="s">
        <v>1868</v>
      </c>
      <c r="J348" s="58">
        <v>0</v>
      </c>
      <c r="K348" s="58">
        <v>0</v>
      </c>
      <c r="L348" s="57"/>
      <c r="M348" s="58">
        <v>0</v>
      </c>
      <c r="N348" s="58">
        <v>-8229</v>
      </c>
      <c r="O348" s="57"/>
      <c r="P348" s="57"/>
      <c r="Q348" s="57"/>
      <c r="R348" s="57"/>
      <c r="S348" s="57"/>
      <c r="T348" s="57"/>
      <c r="U348" s="57"/>
      <c r="V348" s="57"/>
      <c r="W348" s="59"/>
      <c r="X348" s="59"/>
      <c r="Y348" s="57"/>
      <c r="Z348" s="60"/>
      <c r="AA348" s="56"/>
    </row>
    <row r="349" spans="1:27" s="56" customFormat="1" ht="23.25" hidden="1" customHeight="1" x14ac:dyDescent="0.25">
      <c r="A349" s="97">
        <v>348</v>
      </c>
      <c r="B349" s="98" t="s">
        <v>843</v>
      </c>
      <c r="C349" s="260" t="s">
        <v>966</v>
      </c>
      <c r="D349" s="98" t="s">
        <v>3365</v>
      </c>
      <c r="E349" s="58" t="s">
        <v>966</v>
      </c>
      <c r="F349" s="98">
        <v>2</v>
      </c>
      <c r="G349" s="58"/>
      <c r="H349" s="98" t="s">
        <v>1870</v>
      </c>
      <c r="I349" s="98" t="s">
        <v>1871</v>
      </c>
      <c r="J349" s="58">
        <v>0</v>
      </c>
      <c r="K349" s="58">
        <v>0</v>
      </c>
      <c r="L349" s="57"/>
      <c r="M349" s="58">
        <v>0</v>
      </c>
      <c r="N349" s="58">
        <v>-1874</v>
      </c>
      <c r="O349" s="57"/>
      <c r="P349" s="57"/>
      <c r="Q349" s="57"/>
      <c r="R349" s="57"/>
      <c r="S349" s="57"/>
      <c r="T349" s="57"/>
      <c r="U349" s="57"/>
      <c r="V349" s="57"/>
      <c r="W349" s="59"/>
      <c r="X349" s="59"/>
      <c r="Y349" s="57"/>
      <c r="Z349" s="60"/>
    </row>
    <row r="350" spans="1:27" ht="23.25" hidden="1" customHeight="1" x14ac:dyDescent="0.25">
      <c r="A350" s="97">
        <v>349</v>
      </c>
      <c r="B350" s="98" t="s">
        <v>844</v>
      </c>
      <c r="C350" s="260" t="s">
        <v>966</v>
      </c>
      <c r="D350" s="98" t="s">
        <v>3366</v>
      </c>
      <c r="E350" s="58" t="s">
        <v>966</v>
      </c>
      <c r="F350" s="98">
        <v>2</v>
      </c>
      <c r="G350" s="58"/>
      <c r="H350" s="98" t="s">
        <v>1873</v>
      </c>
      <c r="I350" s="98" t="s">
        <v>1874</v>
      </c>
      <c r="J350" s="58">
        <v>0</v>
      </c>
      <c r="K350" s="58">
        <v>0</v>
      </c>
      <c r="L350" s="57"/>
      <c r="M350" s="58">
        <v>0</v>
      </c>
      <c r="N350" s="58">
        <v>-3157</v>
      </c>
      <c r="O350" s="57"/>
      <c r="P350" s="57"/>
      <c r="Q350" s="57"/>
      <c r="R350" s="57"/>
      <c r="S350" s="57"/>
      <c r="T350" s="57"/>
      <c r="U350" s="57"/>
      <c r="V350" s="57"/>
      <c r="W350" s="57"/>
      <c r="X350" s="59"/>
      <c r="Y350" s="57"/>
      <c r="Z350" s="60"/>
      <c r="AA350" s="56"/>
    </row>
    <row r="351" spans="1:27" ht="23.25" hidden="1" customHeight="1" x14ac:dyDescent="0.25">
      <c r="A351" s="97">
        <v>350</v>
      </c>
      <c r="B351" s="98" t="s">
        <v>459</v>
      </c>
      <c r="C351" s="260" t="s">
        <v>1101</v>
      </c>
      <c r="D351" s="98" t="s">
        <v>3367</v>
      </c>
      <c r="E351" s="58" t="s">
        <v>1101</v>
      </c>
      <c r="F351" s="98">
        <v>2</v>
      </c>
      <c r="G351" s="58"/>
      <c r="H351" s="98" t="s">
        <v>1880</v>
      </c>
      <c r="I351" s="98" t="s">
        <v>1881</v>
      </c>
      <c r="J351" s="58">
        <v>0</v>
      </c>
      <c r="K351" s="58">
        <v>0</v>
      </c>
      <c r="L351" s="57"/>
      <c r="M351" s="58">
        <v>0</v>
      </c>
      <c r="N351" s="58">
        <v>-6449</v>
      </c>
      <c r="O351" s="57"/>
      <c r="P351" s="57"/>
      <c r="Q351" s="57"/>
      <c r="R351" s="57"/>
      <c r="S351" s="57"/>
      <c r="T351" s="57"/>
      <c r="U351" s="57"/>
      <c r="V351" s="57"/>
      <c r="W351" s="59"/>
      <c r="X351" s="59"/>
      <c r="Y351" s="57"/>
      <c r="Z351" s="60"/>
      <c r="AA351" s="56"/>
    </row>
    <row r="352" spans="1:27" ht="23.25" hidden="1" customHeight="1" x14ac:dyDescent="0.25">
      <c r="A352" s="97">
        <v>351</v>
      </c>
      <c r="B352" s="98" t="s">
        <v>461</v>
      </c>
      <c r="C352" s="260" t="s">
        <v>1101</v>
      </c>
      <c r="D352" s="98" t="s">
        <v>3370</v>
      </c>
      <c r="E352" s="58" t="s">
        <v>1101</v>
      </c>
      <c r="F352" s="98">
        <v>2</v>
      </c>
      <c r="G352" s="58"/>
      <c r="H352" s="98" t="s">
        <v>1883</v>
      </c>
      <c r="I352" s="98" t="s">
        <v>1884</v>
      </c>
      <c r="J352" s="58">
        <v>0</v>
      </c>
      <c r="K352" s="58">
        <v>0</v>
      </c>
      <c r="L352" s="57"/>
      <c r="M352" s="58">
        <v>0</v>
      </c>
      <c r="N352" s="58">
        <f>2592-7802</f>
        <v>-5210</v>
      </c>
      <c r="O352" s="57"/>
      <c r="P352" s="57"/>
      <c r="Q352" s="57"/>
      <c r="R352" s="57"/>
      <c r="S352" s="57"/>
      <c r="T352" s="57"/>
      <c r="U352" s="57"/>
      <c r="V352" s="57"/>
      <c r="W352" s="59"/>
      <c r="X352" s="59"/>
      <c r="Y352" s="57"/>
      <c r="Z352" s="60"/>
      <c r="AA352" s="56"/>
    </row>
    <row r="353" spans="1:27" ht="23.25" hidden="1" customHeight="1" x14ac:dyDescent="0.25">
      <c r="A353" s="97">
        <v>352</v>
      </c>
      <c r="B353" s="98" t="s">
        <v>845</v>
      </c>
      <c r="C353" s="260" t="s">
        <v>966</v>
      </c>
      <c r="D353" s="98" t="s">
        <v>3341</v>
      </c>
      <c r="E353" s="58" t="s">
        <v>966</v>
      </c>
      <c r="F353" s="98">
        <v>1</v>
      </c>
      <c r="G353" s="58"/>
      <c r="H353" s="98" t="s">
        <v>1886</v>
      </c>
      <c r="I353" s="98" t="s">
        <v>1887</v>
      </c>
      <c r="J353" s="58">
        <v>0</v>
      </c>
      <c r="K353" s="58">
        <v>0</v>
      </c>
      <c r="L353" s="58"/>
      <c r="M353" s="58">
        <v>0</v>
      </c>
      <c r="N353" s="58">
        <v>-2450</v>
      </c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62"/>
    </row>
    <row r="354" spans="1:27" ht="23.25" hidden="1" customHeight="1" x14ac:dyDescent="0.25">
      <c r="A354" s="97">
        <v>353</v>
      </c>
      <c r="B354" s="98" t="s">
        <v>846</v>
      </c>
      <c r="C354" s="260" t="s">
        <v>966</v>
      </c>
      <c r="D354" s="98" t="s">
        <v>3371</v>
      </c>
      <c r="E354" s="58" t="s">
        <v>966</v>
      </c>
      <c r="F354" s="98">
        <v>2</v>
      </c>
      <c r="G354" s="58"/>
      <c r="H354" s="98" t="s">
        <v>1889</v>
      </c>
      <c r="I354" s="98" t="s">
        <v>1890</v>
      </c>
      <c r="J354" s="58">
        <v>0</v>
      </c>
      <c r="K354" s="58">
        <v>0</v>
      </c>
      <c r="L354" s="57"/>
      <c r="M354" s="58">
        <v>0</v>
      </c>
      <c r="N354" s="58">
        <v>-638</v>
      </c>
      <c r="O354" s="57"/>
      <c r="P354" s="57"/>
      <c r="Q354" s="57"/>
      <c r="R354" s="57"/>
      <c r="S354" s="57"/>
      <c r="T354" s="57"/>
      <c r="U354" s="57"/>
      <c r="V354" s="57"/>
      <c r="W354" s="59"/>
      <c r="X354" s="59"/>
      <c r="Y354" s="57"/>
      <c r="Z354" s="60"/>
      <c r="AA354" s="56"/>
    </row>
    <row r="355" spans="1:27" s="56" customFormat="1" ht="23.25" hidden="1" customHeight="1" x14ac:dyDescent="0.25">
      <c r="A355" s="97">
        <v>354</v>
      </c>
      <c r="B355" s="98" t="s">
        <v>463</v>
      </c>
      <c r="C355" s="260" t="s">
        <v>1101</v>
      </c>
      <c r="D355" s="98" t="s">
        <v>3320</v>
      </c>
      <c r="E355" s="58" t="s">
        <v>1101</v>
      </c>
      <c r="F355" s="98">
        <v>1</v>
      </c>
      <c r="G355" s="58"/>
      <c r="H355" s="98" t="s">
        <v>1892</v>
      </c>
      <c r="I355" s="98" t="s">
        <v>1893</v>
      </c>
      <c r="J355" s="58">
        <v>0</v>
      </c>
      <c r="K355" s="58">
        <v>0</v>
      </c>
      <c r="L355" s="57"/>
      <c r="M355" s="58">
        <v>0</v>
      </c>
      <c r="N355" s="58">
        <v>0</v>
      </c>
      <c r="O355" s="57"/>
      <c r="P355" s="57"/>
      <c r="Q355" s="57"/>
      <c r="R355" s="57"/>
      <c r="S355" s="57"/>
      <c r="T355" s="57"/>
      <c r="U355" s="57"/>
      <c r="V355" s="57"/>
      <c r="W355" s="59"/>
      <c r="X355" s="59"/>
      <c r="Y355" s="57"/>
      <c r="Z355" s="60"/>
    </row>
    <row r="356" spans="1:27" ht="23.25" hidden="1" customHeight="1" x14ac:dyDescent="0.25">
      <c r="A356" s="97">
        <v>355</v>
      </c>
      <c r="B356" s="98" t="s">
        <v>465</v>
      </c>
      <c r="C356" s="260" t="s">
        <v>1101</v>
      </c>
      <c r="D356" s="98" t="s">
        <v>3372</v>
      </c>
      <c r="E356" s="58" t="s">
        <v>1101</v>
      </c>
      <c r="F356" s="98">
        <v>2</v>
      </c>
      <c r="G356" s="58"/>
      <c r="H356" s="98" t="s">
        <v>1895</v>
      </c>
      <c r="I356" s="98" t="s">
        <v>1896</v>
      </c>
      <c r="J356" s="58">
        <v>0</v>
      </c>
      <c r="K356" s="58">
        <v>0</v>
      </c>
      <c r="L356" s="57"/>
      <c r="M356" s="58">
        <v>0</v>
      </c>
      <c r="N356" s="58">
        <v>-5105</v>
      </c>
      <c r="O356" s="57"/>
      <c r="P356" s="57"/>
      <c r="Q356" s="57"/>
      <c r="R356" s="57"/>
      <c r="S356" s="57"/>
      <c r="T356" s="57"/>
      <c r="U356" s="57"/>
      <c r="V356" s="57"/>
      <c r="W356" s="59"/>
      <c r="X356" s="59"/>
      <c r="Y356" s="57"/>
      <c r="Z356" s="60"/>
      <c r="AA356" s="56"/>
    </row>
    <row r="357" spans="1:27" ht="23.25" hidden="1" customHeight="1" x14ac:dyDescent="0.25">
      <c r="A357" s="97">
        <v>356</v>
      </c>
      <c r="B357" s="98" t="s">
        <v>467</v>
      </c>
      <c r="C357" s="260" t="s">
        <v>1101</v>
      </c>
      <c r="D357" s="98" t="s">
        <v>3373</v>
      </c>
      <c r="E357" s="58" t="s">
        <v>1101</v>
      </c>
      <c r="F357" s="98">
        <v>2</v>
      </c>
      <c r="G357" s="58"/>
      <c r="H357" s="98" t="s">
        <v>1898</v>
      </c>
      <c r="I357" s="98" t="s">
        <v>1899</v>
      </c>
      <c r="J357" s="58">
        <v>0</v>
      </c>
      <c r="K357" s="58">
        <v>0</v>
      </c>
      <c r="L357" s="57"/>
      <c r="M357" s="58">
        <v>0</v>
      </c>
      <c r="N357" s="58">
        <v>-5710</v>
      </c>
      <c r="O357" s="57"/>
      <c r="P357" s="57"/>
      <c r="Q357" s="57"/>
      <c r="R357" s="57"/>
      <c r="S357" s="57"/>
      <c r="T357" s="57"/>
      <c r="U357" s="57"/>
      <c r="V357" s="57"/>
      <c r="W357" s="57"/>
      <c r="X357" s="59"/>
      <c r="Y357" s="57"/>
      <c r="Z357" s="60"/>
      <c r="AA357" s="56"/>
    </row>
    <row r="358" spans="1:27" ht="23.25" hidden="1" customHeight="1" x14ac:dyDescent="0.25">
      <c r="A358" s="97">
        <v>357</v>
      </c>
      <c r="B358" s="98" t="s">
        <v>469</v>
      </c>
      <c r="C358" s="260" t="s">
        <v>1101</v>
      </c>
      <c r="D358" s="98" t="s">
        <v>3339</v>
      </c>
      <c r="E358" s="58" t="s">
        <v>1101</v>
      </c>
      <c r="F358" s="98">
        <v>2</v>
      </c>
      <c r="G358" s="58"/>
      <c r="H358" s="98" t="s">
        <v>1901</v>
      </c>
      <c r="I358" s="98" t="s">
        <v>1365</v>
      </c>
      <c r="J358" s="58">
        <v>0</v>
      </c>
      <c r="K358" s="58">
        <v>0</v>
      </c>
      <c r="L358" s="57"/>
      <c r="M358" s="58">
        <v>0</v>
      </c>
      <c r="N358" s="58">
        <v>0</v>
      </c>
      <c r="O358" s="57"/>
      <c r="P358" s="57"/>
      <c r="Q358" s="57"/>
      <c r="R358" s="57"/>
      <c r="S358" s="57"/>
      <c r="T358" s="57"/>
      <c r="U358" s="57"/>
      <c r="V358" s="57"/>
      <c r="W358" s="59"/>
      <c r="X358" s="59"/>
      <c r="Y358" s="57"/>
      <c r="Z358" s="60"/>
      <c r="AA358" s="56"/>
    </row>
    <row r="359" spans="1:27" ht="23.25" hidden="1" customHeight="1" x14ac:dyDescent="0.25">
      <c r="A359" s="97">
        <v>358</v>
      </c>
      <c r="B359" s="98" t="s">
        <v>471</v>
      </c>
      <c r="C359" s="260" t="s">
        <v>1101</v>
      </c>
      <c r="D359" s="98" t="s">
        <v>3374</v>
      </c>
      <c r="E359" s="58" t="s">
        <v>1101</v>
      </c>
      <c r="F359" s="98">
        <v>1</v>
      </c>
      <c r="G359" s="58"/>
      <c r="H359" s="98" t="s">
        <v>1903</v>
      </c>
      <c r="I359" s="98" t="s">
        <v>1904</v>
      </c>
      <c r="J359" s="58">
        <v>0</v>
      </c>
      <c r="K359" s="58">
        <v>0</v>
      </c>
      <c r="L359" s="57"/>
      <c r="M359" s="58">
        <v>0</v>
      </c>
      <c r="N359" s="58">
        <v>0</v>
      </c>
      <c r="O359" s="57"/>
      <c r="P359" s="57"/>
      <c r="Q359" s="57"/>
      <c r="R359" s="57"/>
      <c r="S359" s="57"/>
      <c r="T359" s="57"/>
      <c r="U359" s="57"/>
      <c r="V359" s="57"/>
      <c r="W359" s="59"/>
      <c r="X359" s="59"/>
      <c r="Y359" s="57"/>
      <c r="Z359" s="60"/>
      <c r="AA359" s="56"/>
    </row>
    <row r="360" spans="1:27" ht="23.25" hidden="1" customHeight="1" x14ac:dyDescent="0.25">
      <c r="A360" s="97">
        <v>359</v>
      </c>
      <c r="B360" s="98" t="s">
        <v>848</v>
      </c>
      <c r="C360" s="260" t="s">
        <v>966</v>
      </c>
      <c r="D360" s="98" t="s">
        <v>3375</v>
      </c>
      <c r="E360" s="58" t="s">
        <v>966</v>
      </c>
      <c r="F360" s="98">
        <v>2</v>
      </c>
      <c r="G360" s="58"/>
      <c r="H360" s="98" t="s">
        <v>1906</v>
      </c>
      <c r="I360" s="98" t="s">
        <v>1907</v>
      </c>
      <c r="J360" s="58">
        <v>0</v>
      </c>
      <c r="K360" s="58">
        <v>0</v>
      </c>
      <c r="L360" s="57"/>
      <c r="M360" s="58">
        <v>0</v>
      </c>
      <c r="N360" s="58">
        <v>-5367</v>
      </c>
      <c r="O360" s="57"/>
      <c r="P360" s="57"/>
      <c r="Q360" s="57"/>
      <c r="R360" s="57"/>
      <c r="S360" s="57"/>
      <c r="T360" s="57"/>
      <c r="U360" s="57"/>
      <c r="V360" s="57"/>
      <c r="W360" s="59"/>
      <c r="X360" s="59"/>
      <c r="Y360" s="57"/>
      <c r="Z360" s="60"/>
      <c r="AA360" s="56"/>
    </row>
    <row r="361" spans="1:27" ht="23.25" hidden="1" customHeight="1" x14ac:dyDescent="0.25">
      <c r="A361" s="97">
        <v>360</v>
      </c>
      <c r="B361" s="98" t="s">
        <v>473</v>
      </c>
      <c r="C361" s="260" t="s">
        <v>1101</v>
      </c>
      <c r="D361" s="98" t="s">
        <v>3376</v>
      </c>
      <c r="E361" s="58" t="s">
        <v>1101</v>
      </c>
      <c r="F361" s="98">
        <v>1</v>
      </c>
      <c r="G361" s="58"/>
      <c r="H361" s="98" t="s">
        <v>1913</v>
      </c>
      <c r="I361" s="98" t="s">
        <v>1914</v>
      </c>
      <c r="J361" s="58">
        <v>0</v>
      </c>
      <c r="K361" s="58">
        <v>0</v>
      </c>
      <c r="L361" s="57"/>
      <c r="M361" s="58">
        <v>-3901</v>
      </c>
      <c r="N361" s="58">
        <f>436-3901</f>
        <v>-3465</v>
      </c>
      <c r="O361" s="57"/>
      <c r="P361" s="57"/>
      <c r="Q361" s="57"/>
      <c r="R361" s="57"/>
      <c r="S361" s="57"/>
      <c r="T361" s="57"/>
      <c r="U361" s="57"/>
      <c r="V361" s="57"/>
      <c r="W361" s="57"/>
      <c r="X361" s="59"/>
      <c r="Y361" s="57"/>
      <c r="Z361" s="60"/>
      <c r="AA361" s="56"/>
    </row>
    <row r="362" spans="1:27" ht="23.25" hidden="1" customHeight="1" x14ac:dyDescent="0.25">
      <c r="A362" s="97">
        <v>361</v>
      </c>
      <c r="B362" s="98" t="s">
        <v>475</v>
      </c>
      <c r="C362" s="260" t="s">
        <v>1101</v>
      </c>
      <c r="D362" s="98" t="s">
        <v>3377</v>
      </c>
      <c r="E362" s="58" t="s">
        <v>1101</v>
      </c>
      <c r="F362" s="98">
        <v>2</v>
      </c>
      <c r="G362" s="58"/>
      <c r="H362" s="98" t="s">
        <v>1916</v>
      </c>
      <c r="I362" s="98" t="s">
        <v>1917</v>
      </c>
      <c r="J362" s="58">
        <v>0</v>
      </c>
      <c r="K362" s="58">
        <v>0</v>
      </c>
      <c r="L362" s="57"/>
      <c r="M362" s="58">
        <v>0</v>
      </c>
      <c r="N362" s="58">
        <v>-59</v>
      </c>
      <c r="O362" s="57"/>
      <c r="P362" s="57"/>
      <c r="Q362" s="57"/>
      <c r="R362" s="57"/>
      <c r="S362" s="57"/>
      <c r="T362" s="57"/>
      <c r="U362" s="57"/>
      <c r="V362" s="57"/>
      <c r="W362" s="59"/>
      <c r="X362" s="59"/>
      <c r="Y362" s="57"/>
      <c r="Z362" s="60"/>
      <c r="AA362" s="56"/>
    </row>
    <row r="363" spans="1:27" ht="23.25" hidden="1" customHeight="1" x14ac:dyDescent="0.25">
      <c r="A363" s="97">
        <v>362</v>
      </c>
      <c r="B363" s="98" t="s">
        <v>849</v>
      </c>
      <c r="C363" s="260" t="s">
        <v>966</v>
      </c>
      <c r="D363" s="98" t="s">
        <v>3275</v>
      </c>
      <c r="E363" s="58" t="s">
        <v>966</v>
      </c>
      <c r="F363" s="98">
        <v>1</v>
      </c>
      <c r="G363" s="58"/>
      <c r="H363" s="98" t="s">
        <v>1919</v>
      </c>
      <c r="I363" s="98" t="s">
        <v>1920</v>
      </c>
      <c r="J363" s="58">
        <v>0</v>
      </c>
      <c r="K363" s="58">
        <v>0</v>
      </c>
      <c r="L363" s="57"/>
      <c r="M363" s="58">
        <v>0</v>
      </c>
      <c r="N363" s="58">
        <v>-1770</v>
      </c>
      <c r="O363" s="57"/>
      <c r="P363" s="57"/>
      <c r="Q363" s="57"/>
      <c r="R363" s="57"/>
      <c r="S363" s="57"/>
      <c r="T363" s="57"/>
      <c r="U363" s="57"/>
      <c r="V363" s="57"/>
      <c r="W363" s="59"/>
      <c r="X363" s="59"/>
      <c r="Y363" s="57"/>
      <c r="Z363" s="60"/>
      <c r="AA363" s="56"/>
    </row>
    <row r="364" spans="1:27" ht="23.25" hidden="1" customHeight="1" x14ac:dyDescent="0.25">
      <c r="A364" s="97">
        <v>363</v>
      </c>
      <c r="B364" s="98" t="s">
        <v>476</v>
      </c>
      <c r="C364" s="260" t="s">
        <v>1101</v>
      </c>
      <c r="D364" s="98" t="s">
        <v>3378</v>
      </c>
      <c r="E364" s="58" t="s">
        <v>1101</v>
      </c>
      <c r="F364" s="98">
        <v>2</v>
      </c>
      <c r="G364" s="58"/>
      <c r="H364" s="98" t="s">
        <v>1922</v>
      </c>
      <c r="I364" s="98" t="s">
        <v>181</v>
      </c>
      <c r="J364" s="58">
        <v>0</v>
      </c>
      <c r="K364" s="58">
        <v>0</v>
      </c>
      <c r="L364" s="58"/>
      <c r="M364" s="58">
        <v>0</v>
      </c>
      <c r="N364" s="58">
        <v>-7342</v>
      </c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62"/>
    </row>
    <row r="365" spans="1:27" ht="23.25" hidden="1" customHeight="1" x14ac:dyDescent="0.25">
      <c r="A365" s="97">
        <v>364</v>
      </c>
      <c r="B365" s="98" t="s">
        <v>850</v>
      </c>
      <c r="C365" s="260" t="s">
        <v>966</v>
      </c>
      <c r="D365" s="98" t="s">
        <v>3270</v>
      </c>
      <c r="E365" s="58" t="s">
        <v>966</v>
      </c>
      <c r="F365" s="98">
        <v>2</v>
      </c>
      <c r="G365" s="58"/>
      <c r="H365" s="98" t="s">
        <v>1924</v>
      </c>
      <c r="I365" s="98" t="s">
        <v>1925</v>
      </c>
      <c r="J365" s="58">
        <v>0</v>
      </c>
      <c r="K365" s="58">
        <v>0</v>
      </c>
      <c r="L365" s="57"/>
      <c r="M365" s="58">
        <v>0</v>
      </c>
      <c r="N365" s="58">
        <v>-4122</v>
      </c>
      <c r="O365" s="57"/>
      <c r="P365" s="57"/>
      <c r="Q365" s="57"/>
      <c r="R365" s="57"/>
      <c r="S365" s="57"/>
      <c r="T365" s="57"/>
      <c r="U365" s="57"/>
      <c r="V365" s="57"/>
      <c r="W365" s="59"/>
      <c r="X365" s="59"/>
      <c r="Y365" s="57"/>
      <c r="Z365" s="60"/>
      <c r="AA365" s="56"/>
    </row>
    <row r="366" spans="1:27" ht="23.25" hidden="1" customHeight="1" x14ac:dyDescent="0.25">
      <c r="A366" s="97">
        <v>365</v>
      </c>
      <c r="B366" s="98" t="s">
        <v>478</v>
      </c>
      <c r="C366" s="260" t="s">
        <v>1101</v>
      </c>
      <c r="D366" s="98" t="s">
        <v>3379</v>
      </c>
      <c r="E366" s="58" t="s">
        <v>1101</v>
      </c>
      <c r="F366" s="98">
        <v>2</v>
      </c>
      <c r="G366" s="58"/>
      <c r="H366" s="98" t="s">
        <v>1927</v>
      </c>
      <c r="I366" s="98" t="s">
        <v>184</v>
      </c>
      <c r="J366" s="58">
        <v>0</v>
      </c>
      <c r="K366" s="58">
        <v>0</v>
      </c>
      <c r="L366" s="57"/>
      <c r="M366" s="58">
        <v>0</v>
      </c>
      <c r="N366" s="58">
        <v>-1858</v>
      </c>
      <c r="O366" s="57"/>
      <c r="P366" s="57"/>
      <c r="Q366" s="57"/>
      <c r="R366" s="57"/>
      <c r="S366" s="57"/>
      <c r="T366" s="57"/>
      <c r="U366" s="57"/>
      <c r="V366" s="57"/>
      <c r="W366" s="57"/>
      <c r="X366" s="59"/>
      <c r="Y366" s="57"/>
      <c r="Z366" s="60"/>
      <c r="AA366" s="56"/>
    </row>
    <row r="367" spans="1:27" s="56" customFormat="1" ht="23.25" hidden="1" customHeight="1" x14ac:dyDescent="0.25">
      <c r="A367" s="97">
        <v>366</v>
      </c>
      <c r="B367" s="98" t="s">
        <v>480</v>
      </c>
      <c r="C367" s="260" t="s">
        <v>1101</v>
      </c>
      <c r="D367" s="98" t="s">
        <v>3380</v>
      </c>
      <c r="E367" s="58" t="s">
        <v>1101</v>
      </c>
      <c r="F367" s="98">
        <v>2</v>
      </c>
      <c r="G367" s="58"/>
      <c r="H367" s="98" t="s">
        <v>1929</v>
      </c>
      <c r="I367" s="98" t="s">
        <v>1930</v>
      </c>
      <c r="J367" s="58">
        <v>0</v>
      </c>
      <c r="K367" s="58">
        <v>0</v>
      </c>
      <c r="L367" s="57"/>
      <c r="M367" s="58">
        <v>0</v>
      </c>
      <c r="N367" s="58">
        <v>0</v>
      </c>
      <c r="O367" s="57"/>
      <c r="P367" s="57"/>
      <c r="Q367" s="57"/>
      <c r="R367" s="57"/>
      <c r="S367" s="57"/>
      <c r="T367" s="57"/>
      <c r="U367" s="57"/>
      <c r="V367" s="57"/>
      <c r="W367" s="59"/>
      <c r="X367" s="59"/>
      <c r="Y367" s="57"/>
      <c r="Z367" s="60"/>
    </row>
    <row r="368" spans="1:27" ht="23.25" hidden="1" customHeight="1" x14ac:dyDescent="0.25">
      <c r="A368" s="97">
        <v>367</v>
      </c>
      <c r="B368" s="98" t="s">
        <v>482</v>
      </c>
      <c r="C368" s="260" t="s">
        <v>1101</v>
      </c>
      <c r="D368" s="98" t="s">
        <v>3381</v>
      </c>
      <c r="E368" s="58" t="s">
        <v>1101</v>
      </c>
      <c r="F368" s="98">
        <v>1</v>
      </c>
      <c r="G368" s="58"/>
      <c r="H368" s="98" t="s">
        <v>1929</v>
      </c>
      <c r="I368" s="98" t="s">
        <v>1930</v>
      </c>
      <c r="J368" s="58">
        <v>0</v>
      </c>
      <c r="K368" s="58">
        <v>0</v>
      </c>
      <c r="L368" s="57"/>
      <c r="M368" s="58">
        <v>0</v>
      </c>
      <c r="N368" s="58">
        <v>0</v>
      </c>
      <c r="O368" s="57"/>
      <c r="P368" s="57"/>
      <c r="Q368" s="57"/>
      <c r="R368" s="57"/>
      <c r="S368" s="57"/>
      <c r="T368" s="57"/>
      <c r="U368" s="57"/>
      <c r="V368" s="57"/>
      <c r="W368" s="59"/>
      <c r="X368" s="59"/>
      <c r="Y368" s="57"/>
      <c r="Z368" s="60"/>
      <c r="AA368" s="56"/>
    </row>
    <row r="369" spans="1:27" s="56" customFormat="1" ht="23.25" hidden="1" customHeight="1" x14ac:dyDescent="0.25">
      <c r="A369" s="97">
        <v>368</v>
      </c>
      <c r="B369" s="98" t="s">
        <v>483</v>
      </c>
      <c r="C369" s="260" t="s">
        <v>1101</v>
      </c>
      <c r="D369" s="98" t="s">
        <v>3382</v>
      </c>
      <c r="E369" s="58" t="s">
        <v>1101</v>
      </c>
      <c r="F369" s="98">
        <v>1</v>
      </c>
      <c r="G369" s="58"/>
      <c r="H369" s="98" t="s">
        <v>1933</v>
      </c>
      <c r="I369" s="98" t="s">
        <v>181</v>
      </c>
      <c r="J369" s="58">
        <v>0</v>
      </c>
      <c r="K369" s="58">
        <v>0</v>
      </c>
      <c r="L369" s="57"/>
      <c r="M369" s="58">
        <v>0</v>
      </c>
      <c r="N369" s="58">
        <v>-698</v>
      </c>
      <c r="O369" s="57"/>
      <c r="P369" s="57"/>
      <c r="Q369" s="57"/>
      <c r="R369" s="57"/>
      <c r="S369" s="57"/>
      <c r="T369" s="57"/>
      <c r="U369" s="57"/>
      <c r="V369" s="57"/>
      <c r="W369" s="59"/>
      <c r="X369" s="59"/>
      <c r="Y369" s="57"/>
      <c r="Z369" s="60"/>
    </row>
    <row r="370" spans="1:27" ht="23.25" hidden="1" customHeight="1" x14ac:dyDescent="0.25">
      <c r="A370" s="97">
        <v>369</v>
      </c>
      <c r="B370" s="98" t="s">
        <v>485</v>
      </c>
      <c r="C370" s="260" t="s">
        <v>1101</v>
      </c>
      <c r="D370" s="98" t="s">
        <v>3323</v>
      </c>
      <c r="E370" s="58" t="s">
        <v>1101</v>
      </c>
      <c r="F370" s="98">
        <v>2</v>
      </c>
      <c r="G370" s="58"/>
      <c r="H370" s="98" t="s">
        <v>1935</v>
      </c>
      <c r="I370" s="98" t="s">
        <v>1410</v>
      </c>
      <c r="J370" s="58">
        <v>0</v>
      </c>
      <c r="K370" s="58">
        <v>0</v>
      </c>
      <c r="L370" s="57"/>
      <c r="M370" s="58">
        <v>0</v>
      </c>
      <c r="N370" s="58">
        <v>-6517</v>
      </c>
      <c r="O370" s="57"/>
      <c r="P370" s="57"/>
      <c r="Q370" s="57"/>
      <c r="R370" s="57"/>
      <c r="S370" s="57"/>
      <c r="T370" s="57"/>
      <c r="U370" s="57"/>
      <c r="V370" s="57"/>
      <c r="W370" s="57"/>
      <c r="X370" s="59"/>
      <c r="Y370" s="57"/>
      <c r="Z370" s="60"/>
      <c r="AA370" s="56"/>
    </row>
    <row r="371" spans="1:27" ht="23.25" hidden="1" customHeight="1" x14ac:dyDescent="0.25">
      <c r="A371" s="97">
        <v>370</v>
      </c>
      <c r="B371" s="98" t="s">
        <v>851</v>
      </c>
      <c r="C371" s="260" t="s">
        <v>966</v>
      </c>
      <c r="D371" s="98" t="s">
        <v>3329</v>
      </c>
      <c r="E371" s="58" t="s">
        <v>966</v>
      </c>
      <c r="F371" s="98">
        <v>2</v>
      </c>
      <c r="G371" s="58"/>
      <c r="H371" s="98" t="s">
        <v>1941</v>
      </c>
      <c r="I371" s="98" t="s">
        <v>186</v>
      </c>
      <c r="J371" s="58">
        <v>0</v>
      </c>
      <c r="K371" s="58">
        <v>0</v>
      </c>
      <c r="L371" s="57"/>
      <c r="M371" s="58">
        <v>0</v>
      </c>
      <c r="N371" s="58">
        <v>0</v>
      </c>
      <c r="O371" s="57"/>
      <c r="P371" s="57"/>
      <c r="Q371" s="57"/>
      <c r="R371" s="57"/>
      <c r="S371" s="57"/>
      <c r="T371" s="57"/>
      <c r="U371" s="57"/>
      <c r="V371" s="57"/>
      <c r="W371" s="57"/>
      <c r="X371" s="59"/>
      <c r="Y371" s="57"/>
      <c r="Z371" s="60"/>
      <c r="AA371" s="56"/>
    </row>
    <row r="372" spans="1:27" ht="23.25" hidden="1" customHeight="1" x14ac:dyDescent="0.25">
      <c r="A372" s="97">
        <v>371</v>
      </c>
      <c r="B372" s="98" t="s">
        <v>486</v>
      </c>
      <c r="C372" s="260" t="s">
        <v>1101</v>
      </c>
      <c r="D372" s="98" t="s">
        <v>3383</v>
      </c>
      <c r="E372" s="58" t="s">
        <v>1101</v>
      </c>
      <c r="F372" s="98">
        <v>1</v>
      </c>
      <c r="G372" s="58"/>
      <c r="H372" s="98" t="s">
        <v>1943</v>
      </c>
      <c r="I372" s="98" t="s">
        <v>1410</v>
      </c>
      <c r="J372" s="58">
        <v>0</v>
      </c>
      <c r="K372" s="58">
        <v>0</v>
      </c>
      <c r="L372" s="57"/>
      <c r="M372" s="58">
        <v>0</v>
      </c>
      <c r="N372" s="58">
        <v>0</v>
      </c>
      <c r="O372" s="57"/>
      <c r="P372" s="57"/>
      <c r="Q372" s="57"/>
      <c r="R372" s="57"/>
      <c r="S372" s="57"/>
      <c r="T372" s="57"/>
      <c r="U372" s="57"/>
      <c r="V372" s="57"/>
      <c r="W372" s="57"/>
      <c r="X372" s="59"/>
      <c r="Y372" s="57"/>
      <c r="Z372" s="60"/>
      <c r="AA372" s="56"/>
    </row>
    <row r="373" spans="1:27" s="56" customFormat="1" ht="23.25" hidden="1" customHeight="1" x14ac:dyDescent="0.25">
      <c r="A373" s="97">
        <v>372</v>
      </c>
      <c r="B373" s="98" t="s">
        <v>852</v>
      </c>
      <c r="C373" s="260" t="s">
        <v>966</v>
      </c>
      <c r="D373" s="98" t="s">
        <v>3384</v>
      </c>
      <c r="E373" s="58" t="s">
        <v>966</v>
      </c>
      <c r="F373" s="98">
        <v>2</v>
      </c>
      <c r="G373" s="58"/>
      <c r="H373" s="98" t="s">
        <v>1945</v>
      </c>
      <c r="I373" s="98" t="s">
        <v>184</v>
      </c>
      <c r="J373" s="58">
        <v>0</v>
      </c>
      <c r="K373" s="58">
        <v>0</v>
      </c>
      <c r="L373" s="57"/>
      <c r="M373" s="58">
        <v>0</v>
      </c>
      <c r="N373" s="58">
        <v>-6586</v>
      </c>
      <c r="O373" s="57"/>
      <c r="P373" s="57"/>
      <c r="Q373" s="57"/>
      <c r="R373" s="57"/>
      <c r="S373" s="57"/>
      <c r="T373" s="57"/>
      <c r="U373" s="57"/>
      <c r="V373" s="57"/>
      <c r="W373" s="59"/>
      <c r="X373" s="59"/>
      <c r="Y373" s="57"/>
      <c r="Z373" s="60"/>
    </row>
    <row r="374" spans="1:27" ht="23.25" hidden="1" customHeight="1" x14ac:dyDescent="0.25">
      <c r="A374" s="97">
        <v>373</v>
      </c>
      <c r="B374" s="98" t="s">
        <v>854</v>
      </c>
      <c r="C374" s="260" t="s">
        <v>966</v>
      </c>
      <c r="D374" s="98" t="s">
        <v>3385</v>
      </c>
      <c r="E374" s="58" t="s">
        <v>966</v>
      </c>
      <c r="F374" s="98">
        <v>1</v>
      </c>
      <c r="G374" s="58"/>
      <c r="H374" s="98" t="s">
        <v>1947</v>
      </c>
      <c r="I374" s="98" t="s">
        <v>1948</v>
      </c>
      <c r="J374" s="58">
        <v>0</v>
      </c>
      <c r="K374" s="58">
        <v>0</v>
      </c>
      <c r="L374" s="57"/>
      <c r="M374" s="58">
        <v>0</v>
      </c>
      <c r="N374" s="58">
        <v>-2345</v>
      </c>
      <c r="O374" s="57"/>
      <c r="P374" s="57"/>
      <c r="Q374" s="57"/>
      <c r="R374" s="57"/>
      <c r="S374" s="57"/>
      <c r="T374" s="57"/>
      <c r="U374" s="57"/>
      <c r="V374" s="57"/>
      <c r="W374" s="57"/>
      <c r="X374" s="59"/>
      <c r="Y374" s="57"/>
      <c r="Z374" s="60"/>
      <c r="AA374" s="56"/>
    </row>
    <row r="375" spans="1:27" ht="23.25" hidden="1" customHeight="1" x14ac:dyDescent="0.25">
      <c r="A375" s="97">
        <v>374</v>
      </c>
      <c r="B375" s="98" t="s">
        <v>855</v>
      </c>
      <c r="C375" s="260" t="s">
        <v>966</v>
      </c>
      <c r="D375" s="98" t="s">
        <v>3386</v>
      </c>
      <c r="E375" s="58" t="s">
        <v>966</v>
      </c>
      <c r="F375" s="98">
        <v>3</v>
      </c>
      <c r="G375" s="58"/>
      <c r="H375" s="98" t="s">
        <v>1950</v>
      </c>
      <c r="I375" s="98" t="s">
        <v>1951</v>
      </c>
      <c r="J375" s="58">
        <v>0</v>
      </c>
      <c r="K375" s="58">
        <v>0</v>
      </c>
      <c r="L375" s="57"/>
      <c r="M375" s="58">
        <v>0</v>
      </c>
      <c r="N375" s="58">
        <v>76</v>
      </c>
      <c r="O375" s="57"/>
      <c r="P375" s="57"/>
      <c r="Q375" s="57"/>
      <c r="R375" s="57"/>
      <c r="S375" s="57"/>
      <c r="T375" s="57"/>
      <c r="U375" s="57"/>
      <c r="V375" s="57"/>
      <c r="W375" s="59"/>
      <c r="X375" s="59"/>
      <c r="Y375" s="57"/>
      <c r="Z375" s="60"/>
      <c r="AA375" s="56"/>
    </row>
    <row r="376" spans="1:27" s="56" customFormat="1" ht="23.25" hidden="1" customHeight="1" x14ac:dyDescent="0.25">
      <c r="A376" s="97">
        <v>375</v>
      </c>
      <c r="B376" s="98" t="s">
        <v>488</v>
      </c>
      <c r="C376" s="260" t="s">
        <v>1101</v>
      </c>
      <c r="D376" s="98" t="s">
        <v>3387</v>
      </c>
      <c r="E376" s="58" t="s">
        <v>1101</v>
      </c>
      <c r="F376" s="98">
        <v>2</v>
      </c>
      <c r="G376" s="58"/>
      <c r="H376" s="98" t="s">
        <v>1953</v>
      </c>
      <c r="I376" s="98" t="s">
        <v>1425</v>
      </c>
      <c r="J376" s="58">
        <v>0</v>
      </c>
      <c r="K376" s="58">
        <v>0</v>
      </c>
      <c r="L376" s="58"/>
      <c r="M376" s="58">
        <v>0</v>
      </c>
      <c r="N376" s="58">
        <v>-3966</v>
      </c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62"/>
      <c r="AA376" s="55"/>
    </row>
    <row r="377" spans="1:27" ht="23.25" customHeight="1" x14ac:dyDescent="0.25">
      <c r="A377" s="97">
        <v>376</v>
      </c>
      <c r="B377" s="98" t="s">
        <v>10</v>
      </c>
      <c r="C377" s="260" t="s">
        <v>358</v>
      </c>
      <c r="D377" s="98" t="s">
        <v>3388</v>
      </c>
      <c r="E377" s="58" t="s">
        <v>11</v>
      </c>
      <c r="F377" s="98">
        <v>2</v>
      </c>
      <c r="G377" s="58" t="s">
        <v>12</v>
      </c>
      <c r="H377" s="98" t="s">
        <v>180</v>
      </c>
      <c r="I377" s="98" t="s">
        <v>181</v>
      </c>
      <c r="J377" s="58">
        <v>699</v>
      </c>
      <c r="K377" s="58">
        <v>710</v>
      </c>
      <c r="L377" s="57"/>
      <c r="M377" s="58">
        <v>-2884</v>
      </c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9"/>
      <c r="Y377" s="57"/>
      <c r="Z377" s="60"/>
      <c r="AA377" s="56"/>
    </row>
    <row r="378" spans="1:27" ht="23.25" hidden="1" customHeight="1" x14ac:dyDescent="0.25">
      <c r="A378" s="97">
        <v>377</v>
      </c>
      <c r="B378" s="98" t="s">
        <v>489</v>
      </c>
      <c r="C378" s="260" t="s">
        <v>1101</v>
      </c>
      <c r="D378" s="98" t="s">
        <v>3389</v>
      </c>
      <c r="E378" s="58" t="s">
        <v>1101</v>
      </c>
      <c r="F378" s="98">
        <v>2</v>
      </c>
      <c r="G378" s="58"/>
      <c r="H378" s="98" t="s">
        <v>1956</v>
      </c>
      <c r="I378" s="98" t="s">
        <v>186</v>
      </c>
      <c r="J378" s="58">
        <v>0</v>
      </c>
      <c r="K378" s="58">
        <v>0</v>
      </c>
      <c r="L378" s="57"/>
      <c r="M378" s="58">
        <v>-4987</v>
      </c>
      <c r="N378" s="58"/>
      <c r="O378" s="57"/>
      <c r="P378" s="57"/>
      <c r="Q378" s="57"/>
      <c r="R378" s="57"/>
      <c r="S378" s="57"/>
      <c r="T378" s="57"/>
      <c r="U378" s="57"/>
      <c r="V378" s="57"/>
      <c r="W378" s="59"/>
      <c r="X378" s="59"/>
      <c r="Y378" s="57"/>
      <c r="Z378" s="60"/>
      <c r="AA378" s="56"/>
    </row>
    <row r="379" spans="1:27" s="56" customFormat="1" ht="23.25" hidden="1" customHeight="1" x14ac:dyDescent="0.25">
      <c r="A379" s="97">
        <v>378</v>
      </c>
      <c r="B379" s="98" t="s">
        <v>856</v>
      </c>
      <c r="C379" s="260" t="s">
        <v>966</v>
      </c>
      <c r="D379" s="98" t="s">
        <v>3306</v>
      </c>
      <c r="E379" s="58" t="s">
        <v>966</v>
      </c>
      <c r="F379" s="98">
        <v>1</v>
      </c>
      <c r="G379" s="58"/>
      <c r="H379" s="98" t="s">
        <v>1958</v>
      </c>
      <c r="I379" s="98" t="s">
        <v>1959</v>
      </c>
      <c r="J379" s="58">
        <v>0</v>
      </c>
      <c r="K379" s="58">
        <v>0</v>
      </c>
      <c r="L379" s="57"/>
      <c r="M379" s="58">
        <v>0</v>
      </c>
      <c r="N379" s="58">
        <v>0</v>
      </c>
      <c r="O379" s="57"/>
      <c r="P379" s="57"/>
      <c r="Q379" s="57"/>
      <c r="R379" s="57"/>
      <c r="S379" s="57"/>
      <c r="T379" s="57"/>
      <c r="U379" s="57"/>
      <c r="V379" s="57"/>
      <c r="W379" s="59"/>
      <c r="X379" s="59"/>
      <c r="Y379" s="57"/>
      <c r="Z379" s="60"/>
    </row>
    <row r="380" spans="1:27" ht="23.25" hidden="1" customHeight="1" x14ac:dyDescent="0.25">
      <c r="A380" s="97">
        <v>379</v>
      </c>
      <c r="B380" s="98" t="s">
        <v>490</v>
      </c>
      <c r="C380" s="260" t="s">
        <v>1101</v>
      </c>
      <c r="D380" s="98" t="s">
        <v>3390</v>
      </c>
      <c r="E380" s="58" t="s">
        <v>1101</v>
      </c>
      <c r="F380" s="98">
        <v>1</v>
      </c>
      <c r="G380" s="58"/>
      <c r="H380" s="98" t="s">
        <v>1961</v>
      </c>
      <c r="I380" s="98" t="s">
        <v>1410</v>
      </c>
      <c r="J380" s="58">
        <v>0</v>
      </c>
      <c r="K380" s="58">
        <v>0</v>
      </c>
      <c r="L380" s="57"/>
      <c r="M380" s="58">
        <v>0</v>
      </c>
      <c r="N380" s="58">
        <v>0</v>
      </c>
      <c r="O380" s="57"/>
      <c r="P380" s="57"/>
      <c r="Q380" s="57"/>
      <c r="R380" s="57"/>
      <c r="S380" s="57"/>
      <c r="T380" s="57"/>
      <c r="U380" s="57"/>
      <c r="V380" s="57"/>
      <c r="W380" s="59"/>
      <c r="X380" s="59"/>
      <c r="Y380" s="57"/>
      <c r="Z380" s="60"/>
      <c r="AA380" s="56"/>
    </row>
    <row r="381" spans="1:27" ht="23.25" hidden="1" customHeight="1" x14ac:dyDescent="0.25">
      <c r="A381" s="97">
        <v>380</v>
      </c>
      <c r="B381" s="98" t="s">
        <v>491</v>
      </c>
      <c r="C381" s="260" t="s">
        <v>1101</v>
      </c>
      <c r="D381" s="98" t="s">
        <v>3391</v>
      </c>
      <c r="E381" s="58" t="s">
        <v>1101</v>
      </c>
      <c r="F381" s="98">
        <v>2</v>
      </c>
      <c r="G381" s="58"/>
      <c r="H381" s="98" t="s">
        <v>1967</v>
      </c>
      <c r="I381" s="98" t="s">
        <v>1968</v>
      </c>
      <c r="J381" s="58">
        <v>0</v>
      </c>
      <c r="K381" s="58">
        <v>0</v>
      </c>
      <c r="L381" s="57"/>
      <c r="M381" s="58">
        <v>0</v>
      </c>
      <c r="N381" s="58">
        <v>0</v>
      </c>
      <c r="O381" s="57"/>
      <c r="P381" s="57"/>
      <c r="Q381" s="57"/>
      <c r="R381" s="57"/>
      <c r="S381" s="57"/>
      <c r="T381" s="57"/>
      <c r="U381" s="57"/>
      <c r="V381" s="57"/>
      <c r="W381" s="59"/>
      <c r="X381" s="59"/>
      <c r="Y381" s="57"/>
      <c r="Z381" s="60"/>
      <c r="AA381" s="56"/>
    </row>
    <row r="382" spans="1:27" s="56" customFormat="1" ht="23.25" customHeight="1" x14ac:dyDescent="0.25">
      <c r="A382" s="97">
        <v>381</v>
      </c>
      <c r="B382" s="98" t="s">
        <v>13</v>
      </c>
      <c r="C382" s="260" t="s">
        <v>11</v>
      </c>
      <c r="D382" s="98"/>
      <c r="E382" s="58" t="s">
        <v>11</v>
      </c>
      <c r="F382" s="98">
        <v>2</v>
      </c>
      <c r="G382" s="58" t="s">
        <v>14</v>
      </c>
      <c r="H382" s="98" t="s">
        <v>183</v>
      </c>
      <c r="I382" s="98" t="s">
        <v>184</v>
      </c>
      <c r="J382" s="58">
        <v>1207</v>
      </c>
      <c r="K382" s="58">
        <v>1299</v>
      </c>
      <c r="L382" s="57"/>
      <c r="M382" s="58">
        <v>-7802</v>
      </c>
      <c r="N382" s="58">
        <v>3331</v>
      </c>
      <c r="O382" s="57"/>
      <c r="P382" s="57"/>
      <c r="Q382" s="57"/>
      <c r="R382" s="57"/>
      <c r="S382" s="57"/>
      <c r="T382" s="57"/>
      <c r="U382" s="57"/>
      <c r="V382" s="57"/>
      <c r="W382" s="57"/>
      <c r="X382" s="59"/>
      <c r="Y382" s="57"/>
      <c r="Z382" s="60"/>
    </row>
    <row r="383" spans="1:27" ht="23.25" hidden="1" customHeight="1" x14ac:dyDescent="0.25">
      <c r="A383" s="97">
        <v>382</v>
      </c>
      <c r="B383" s="98" t="s">
        <v>492</v>
      </c>
      <c r="C383" s="260" t="s">
        <v>1101</v>
      </c>
      <c r="D383" s="98" t="s">
        <v>3392</v>
      </c>
      <c r="E383" s="58" t="s">
        <v>1101</v>
      </c>
      <c r="F383" s="98">
        <v>2</v>
      </c>
      <c r="G383" s="58"/>
      <c r="H383" s="98" t="s">
        <v>1971</v>
      </c>
      <c r="I383" s="98" t="s">
        <v>1410</v>
      </c>
      <c r="J383" s="58">
        <v>0</v>
      </c>
      <c r="K383" s="58">
        <v>0</v>
      </c>
      <c r="L383" s="57"/>
      <c r="M383" s="58">
        <v>0</v>
      </c>
      <c r="N383" s="58">
        <v>0</v>
      </c>
      <c r="O383" s="57"/>
      <c r="P383" s="57"/>
      <c r="Q383" s="57"/>
      <c r="R383" s="57"/>
      <c r="S383" s="57"/>
      <c r="T383" s="57"/>
      <c r="U383" s="57"/>
      <c r="V383" s="57"/>
      <c r="W383" s="57"/>
      <c r="X383" s="59"/>
      <c r="Y383" s="57"/>
      <c r="Z383" s="60"/>
      <c r="AA383" s="56"/>
    </row>
    <row r="384" spans="1:27" ht="23.25" hidden="1" customHeight="1" x14ac:dyDescent="0.25">
      <c r="A384" s="97">
        <v>383</v>
      </c>
      <c r="B384" s="98" t="s">
        <v>493</v>
      </c>
      <c r="C384" s="260" t="s">
        <v>1101</v>
      </c>
      <c r="D384" s="98" t="s">
        <v>3393</v>
      </c>
      <c r="E384" s="58" t="s">
        <v>1101</v>
      </c>
      <c r="F384" s="98">
        <v>2</v>
      </c>
      <c r="G384" s="58"/>
      <c r="H384" s="98" t="s">
        <v>1973</v>
      </c>
      <c r="I384" s="98" t="s">
        <v>1974</v>
      </c>
      <c r="J384" s="58">
        <v>0</v>
      </c>
      <c r="K384" s="58">
        <v>0</v>
      </c>
      <c r="L384" s="57"/>
      <c r="M384" s="58">
        <v>0</v>
      </c>
      <c r="N384" s="58">
        <v>0</v>
      </c>
      <c r="O384" s="57"/>
      <c r="P384" s="57"/>
      <c r="Q384" s="57"/>
      <c r="R384" s="57"/>
      <c r="S384" s="57"/>
      <c r="T384" s="57"/>
      <c r="U384" s="57"/>
      <c r="V384" s="57"/>
      <c r="W384" s="57"/>
      <c r="X384" s="59"/>
      <c r="Y384" s="57"/>
      <c r="Z384" s="60"/>
      <c r="AA384" s="56"/>
    </row>
    <row r="385" spans="1:27" ht="23.25" hidden="1" customHeight="1" x14ac:dyDescent="0.25">
      <c r="A385" s="97">
        <v>384</v>
      </c>
      <c r="B385" s="98" t="s">
        <v>857</v>
      </c>
      <c r="C385" s="260" t="s">
        <v>966</v>
      </c>
      <c r="D385" s="98" t="s">
        <v>3361</v>
      </c>
      <c r="E385" s="58" t="s">
        <v>966</v>
      </c>
      <c r="F385" s="98">
        <v>1</v>
      </c>
      <c r="G385" s="58"/>
      <c r="H385" s="98" t="s">
        <v>1976</v>
      </c>
      <c r="I385" s="98" t="s">
        <v>1977</v>
      </c>
      <c r="J385" s="58">
        <v>0</v>
      </c>
      <c r="K385" s="58">
        <v>0</v>
      </c>
      <c r="L385" s="57"/>
      <c r="M385" s="58">
        <v>0</v>
      </c>
      <c r="N385" s="58">
        <v>-39</v>
      </c>
      <c r="O385" s="57"/>
      <c r="P385" s="57"/>
      <c r="Q385" s="57"/>
      <c r="R385" s="57"/>
      <c r="S385" s="57"/>
      <c r="T385" s="57"/>
      <c r="U385" s="57"/>
      <c r="V385" s="57"/>
      <c r="W385" s="57"/>
      <c r="X385" s="59"/>
      <c r="Y385" s="57"/>
      <c r="Z385" s="60"/>
      <c r="AA385" s="56"/>
    </row>
    <row r="386" spans="1:27" ht="23.25" hidden="1" customHeight="1" x14ac:dyDescent="0.25">
      <c r="A386" s="97">
        <v>385</v>
      </c>
      <c r="B386" s="98" t="s">
        <v>494</v>
      </c>
      <c r="C386" s="260" t="s">
        <v>1101</v>
      </c>
      <c r="D386" s="98" t="s">
        <v>3306</v>
      </c>
      <c r="E386" s="58" t="s">
        <v>1101</v>
      </c>
      <c r="F386" s="98">
        <v>1</v>
      </c>
      <c r="G386" s="58"/>
      <c r="H386" s="98" t="s">
        <v>1979</v>
      </c>
      <c r="I386" s="98" t="s">
        <v>1980</v>
      </c>
      <c r="J386" s="58">
        <v>0</v>
      </c>
      <c r="K386" s="58">
        <v>0</v>
      </c>
      <c r="L386" s="57"/>
      <c r="M386" s="58">
        <v>-937</v>
      </c>
      <c r="N386" s="58">
        <v>0</v>
      </c>
      <c r="O386" s="57"/>
      <c r="P386" s="57"/>
      <c r="Q386" s="57"/>
      <c r="R386" s="57"/>
      <c r="S386" s="57"/>
      <c r="T386" s="57"/>
      <c r="U386" s="57"/>
      <c r="V386" s="57"/>
      <c r="W386" s="59"/>
      <c r="X386" s="59"/>
      <c r="Y386" s="57"/>
      <c r="Z386" s="60"/>
      <c r="AA386" s="56"/>
    </row>
    <row r="387" spans="1:27" ht="23.25" customHeight="1" x14ac:dyDescent="0.25">
      <c r="A387" s="97">
        <v>386</v>
      </c>
      <c r="B387" s="98" t="s">
        <v>15</v>
      </c>
      <c r="C387" s="260" t="s">
        <v>11</v>
      </c>
      <c r="D387" s="98"/>
      <c r="E387" s="58" t="s">
        <v>11</v>
      </c>
      <c r="F387" s="98">
        <v>2</v>
      </c>
      <c r="G387" s="58" t="s">
        <v>16</v>
      </c>
      <c r="H387" s="98" t="s">
        <v>185</v>
      </c>
      <c r="I387" s="98" t="s">
        <v>186</v>
      </c>
      <c r="J387" s="58">
        <v>1906</v>
      </c>
      <c r="K387" s="58">
        <v>2130</v>
      </c>
      <c r="L387" s="58"/>
      <c r="M387" s="58">
        <v>-7802</v>
      </c>
      <c r="N387" s="58">
        <v>1424</v>
      </c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62"/>
    </row>
    <row r="388" spans="1:27" ht="23.25" hidden="1" customHeight="1" x14ac:dyDescent="0.25">
      <c r="A388" s="97">
        <v>387</v>
      </c>
      <c r="B388" s="98" t="s">
        <v>495</v>
      </c>
      <c r="C388" s="260" t="s">
        <v>1101</v>
      </c>
      <c r="D388" s="98"/>
      <c r="E388" s="58" t="s">
        <v>1101</v>
      </c>
      <c r="F388" s="98">
        <v>1</v>
      </c>
      <c r="G388" s="58"/>
      <c r="H388" s="98" t="s">
        <v>1983</v>
      </c>
      <c r="I388" s="98" t="s">
        <v>1984</v>
      </c>
      <c r="J388" s="58">
        <v>0</v>
      </c>
      <c r="K388" s="58">
        <v>0</v>
      </c>
      <c r="L388" s="57"/>
      <c r="M388" s="58">
        <v>0</v>
      </c>
      <c r="N388" s="58">
        <v>-1168</v>
      </c>
      <c r="O388" s="57"/>
      <c r="P388" s="57"/>
      <c r="Q388" s="57"/>
      <c r="R388" s="57"/>
      <c r="S388" s="57"/>
      <c r="T388" s="57"/>
      <c r="U388" s="57"/>
      <c r="V388" s="57"/>
      <c r="W388" s="59"/>
      <c r="X388" s="59"/>
      <c r="Y388" s="57"/>
      <c r="Z388" s="60"/>
      <c r="AA388" s="56"/>
    </row>
    <row r="389" spans="1:27" ht="23.25" hidden="1" customHeight="1" x14ac:dyDescent="0.25">
      <c r="A389" s="97">
        <v>388</v>
      </c>
      <c r="B389" s="98" t="s">
        <v>496</v>
      </c>
      <c r="C389" s="260" t="s">
        <v>1101</v>
      </c>
      <c r="D389" s="98" t="s">
        <v>3394</v>
      </c>
      <c r="E389" s="58" t="s">
        <v>1101</v>
      </c>
      <c r="F389" s="98">
        <v>2</v>
      </c>
      <c r="G389" s="58"/>
      <c r="H389" s="98" t="s">
        <v>1986</v>
      </c>
      <c r="I389" s="98" t="s">
        <v>1987</v>
      </c>
      <c r="J389" s="58">
        <v>0</v>
      </c>
      <c r="K389" s="58">
        <v>0</v>
      </c>
      <c r="L389" s="57"/>
      <c r="M389" s="58">
        <v>0</v>
      </c>
      <c r="N389" s="58">
        <v>0</v>
      </c>
      <c r="O389" s="57"/>
      <c r="P389" s="57"/>
      <c r="Q389" s="57"/>
      <c r="R389" s="57"/>
      <c r="S389" s="57"/>
      <c r="T389" s="57"/>
      <c r="U389" s="57"/>
      <c r="V389" s="57"/>
      <c r="W389" s="59"/>
      <c r="X389" s="59"/>
      <c r="Y389" s="57"/>
      <c r="Z389" s="60"/>
      <c r="AA389" s="56"/>
    </row>
    <row r="390" spans="1:27" ht="23.25" hidden="1" customHeight="1" x14ac:dyDescent="0.25">
      <c r="A390" s="97">
        <v>389</v>
      </c>
      <c r="B390" s="98" t="s">
        <v>497</v>
      </c>
      <c r="C390" s="260" t="s">
        <v>1101</v>
      </c>
      <c r="D390" s="98" t="s">
        <v>3395</v>
      </c>
      <c r="E390" s="58" t="s">
        <v>1101</v>
      </c>
      <c r="F390" s="98">
        <v>2</v>
      </c>
      <c r="G390" s="58"/>
      <c r="H390" s="98" t="s">
        <v>1989</v>
      </c>
      <c r="I390" s="98" t="s">
        <v>1990</v>
      </c>
      <c r="J390" s="58">
        <v>0</v>
      </c>
      <c r="K390" s="58">
        <v>0</v>
      </c>
      <c r="L390" s="57"/>
      <c r="M390" s="58">
        <v>0</v>
      </c>
      <c r="N390" s="58">
        <v>0</v>
      </c>
      <c r="O390" s="57"/>
      <c r="P390" s="57"/>
      <c r="Q390" s="57"/>
      <c r="R390" s="57"/>
      <c r="S390" s="57"/>
      <c r="T390" s="57"/>
      <c r="U390" s="57"/>
      <c r="V390" s="57"/>
      <c r="W390" s="59"/>
      <c r="X390" s="59"/>
      <c r="Y390" s="57"/>
      <c r="Z390" s="60"/>
      <c r="AA390" s="56"/>
    </row>
    <row r="391" spans="1:27" ht="23.25" hidden="1" customHeight="1" x14ac:dyDescent="0.25">
      <c r="A391" s="97">
        <v>390</v>
      </c>
      <c r="B391" s="98" t="s">
        <v>498</v>
      </c>
      <c r="C391" s="260" t="s">
        <v>1101</v>
      </c>
      <c r="D391" s="98" t="s">
        <v>3396</v>
      </c>
      <c r="E391" s="58" t="s">
        <v>1101</v>
      </c>
      <c r="F391" s="98">
        <v>2</v>
      </c>
      <c r="G391" s="58"/>
      <c r="H391" s="98" t="s">
        <v>1996</v>
      </c>
      <c r="I391" s="98" t="s">
        <v>186</v>
      </c>
      <c r="J391" s="58">
        <v>0</v>
      </c>
      <c r="K391" s="58">
        <v>0</v>
      </c>
      <c r="L391" s="57"/>
      <c r="M391" s="58">
        <v>0</v>
      </c>
      <c r="N391" s="58">
        <v>0</v>
      </c>
      <c r="O391" s="57"/>
      <c r="P391" s="57"/>
      <c r="Q391" s="57"/>
      <c r="R391" s="57"/>
      <c r="S391" s="57"/>
      <c r="T391" s="57"/>
      <c r="U391" s="57"/>
      <c r="V391" s="57"/>
      <c r="W391" s="59"/>
      <c r="X391" s="59"/>
      <c r="Y391" s="57"/>
      <c r="Z391" s="60"/>
      <c r="AA391" s="56"/>
    </row>
    <row r="392" spans="1:27" ht="23.25" hidden="1" customHeight="1" x14ac:dyDescent="0.25">
      <c r="A392" s="97">
        <v>391</v>
      </c>
      <c r="B392" s="98" t="s">
        <v>499</v>
      </c>
      <c r="C392" s="260" t="s">
        <v>1101</v>
      </c>
      <c r="D392" s="98" t="s">
        <v>3397</v>
      </c>
      <c r="E392" s="58" t="s">
        <v>1101</v>
      </c>
      <c r="F392" s="98">
        <v>2</v>
      </c>
      <c r="G392" s="58"/>
      <c r="H392" s="98" t="s">
        <v>1998</v>
      </c>
      <c r="I392" s="98" t="s">
        <v>186</v>
      </c>
      <c r="J392" s="58">
        <v>0</v>
      </c>
      <c r="K392" s="58">
        <v>0</v>
      </c>
      <c r="L392" s="57"/>
      <c r="M392" s="58">
        <v>0</v>
      </c>
      <c r="N392" s="58">
        <v>1558</v>
      </c>
      <c r="O392" s="57"/>
      <c r="P392" s="57"/>
      <c r="Q392" s="57"/>
      <c r="R392" s="57"/>
      <c r="S392" s="57"/>
      <c r="T392" s="57"/>
      <c r="U392" s="57"/>
      <c r="V392" s="57"/>
      <c r="W392" s="59"/>
      <c r="X392" s="59"/>
      <c r="Y392" s="57"/>
      <c r="Z392" s="60"/>
      <c r="AA392" s="56"/>
    </row>
    <row r="393" spans="1:27" s="110" customFormat="1" ht="23.25" hidden="1" customHeight="1" x14ac:dyDescent="0.25">
      <c r="A393" s="97">
        <v>392</v>
      </c>
      <c r="B393" s="98" t="s">
        <v>500</v>
      </c>
      <c r="C393" s="260" t="s">
        <v>1101</v>
      </c>
      <c r="D393" s="98" t="s">
        <v>3398</v>
      </c>
      <c r="E393" s="58" t="s">
        <v>1101</v>
      </c>
      <c r="F393" s="98">
        <v>2</v>
      </c>
      <c r="G393" s="58"/>
      <c r="H393" s="98" t="s">
        <v>2000</v>
      </c>
      <c r="I393" s="98" t="s">
        <v>2001</v>
      </c>
      <c r="J393" s="58">
        <v>0</v>
      </c>
      <c r="K393" s="58">
        <v>0</v>
      </c>
      <c r="L393" s="57"/>
      <c r="M393" s="58">
        <v>-6685</v>
      </c>
      <c r="N393" s="58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88"/>
    </row>
    <row r="394" spans="1:27" s="61" customFormat="1" ht="23.25" hidden="1" customHeight="1" x14ac:dyDescent="0.25">
      <c r="A394" s="97">
        <v>393</v>
      </c>
      <c r="B394" s="98" t="s">
        <v>501</v>
      </c>
      <c r="C394" s="260" t="s">
        <v>1101</v>
      </c>
      <c r="D394" s="98" t="s">
        <v>3399</v>
      </c>
      <c r="E394" s="58" t="s">
        <v>1101</v>
      </c>
      <c r="F394" s="98">
        <v>1</v>
      </c>
      <c r="G394" s="58"/>
      <c r="H394" s="98" t="s">
        <v>2003</v>
      </c>
      <c r="I394" s="98" t="s">
        <v>1990</v>
      </c>
      <c r="J394" s="58">
        <v>0</v>
      </c>
      <c r="K394" s="58">
        <v>0</v>
      </c>
      <c r="L394" s="57"/>
      <c r="M394" s="58">
        <v>0</v>
      </c>
      <c r="N394" s="58">
        <v>0</v>
      </c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8"/>
    </row>
    <row r="395" spans="1:27" ht="23.25" hidden="1" customHeight="1" x14ac:dyDescent="0.25">
      <c r="A395" s="97">
        <v>394</v>
      </c>
      <c r="B395" s="98" t="s">
        <v>502</v>
      </c>
      <c r="C395" s="260" t="s">
        <v>1101</v>
      </c>
      <c r="D395" s="98" t="s">
        <v>3325</v>
      </c>
      <c r="E395" s="58" t="s">
        <v>1101</v>
      </c>
      <c r="F395" s="98">
        <v>1</v>
      </c>
      <c r="G395" s="58"/>
      <c r="H395" s="98" t="s">
        <v>2005</v>
      </c>
      <c r="I395" s="98" t="s">
        <v>1968</v>
      </c>
      <c r="J395" s="58">
        <v>0</v>
      </c>
      <c r="K395" s="58">
        <v>0</v>
      </c>
      <c r="L395" s="57"/>
      <c r="M395" s="58">
        <v>0</v>
      </c>
      <c r="N395" s="58">
        <v>-2350</v>
      </c>
      <c r="O395" s="57"/>
      <c r="P395" s="57"/>
      <c r="Q395" s="57"/>
      <c r="R395" s="57"/>
      <c r="S395" s="57"/>
      <c r="T395" s="57"/>
      <c r="U395" s="57"/>
      <c r="V395" s="57"/>
      <c r="W395" s="57"/>
      <c r="X395" s="59"/>
      <c r="Y395" s="57"/>
      <c r="Z395" s="60"/>
      <c r="AA395" s="56"/>
    </row>
    <row r="396" spans="1:27" ht="23.25" hidden="1" customHeight="1" x14ac:dyDescent="0.25">
      <c r="A396" s="97">
        <v>395</v>
      </c>
      <c r="B396" s="98" t="s">
        <v>503</v>
      </c>
      <c r="C396" s="260" t="s">
        <v>1101</v>
      </c>
      <c r="D396" s="98" t="s">
        <v>3400</v>
      </c>
      <c r="E396" s="58" t="s">
        <v>1101</v>
      </c>
      <c r="F396" s="98">
        <v>2</v>
      </c>
      <c r="G396" s="58"/>
      <c r="H396" s="98" t="s">
        <v>2007</v>
      </c>
      <c r="I396" s="98" t="s">
        <v>1410</v>
      </c>
      <c r="J396" s="58">
        <v>0</v>
      </c>
      <c r="K396" s="58">
        <v>0</v>
      </c>
      <c r="L396" s="57"/>
      <c r="M396" s="58">
        <v>0</v>
      </c>
      <c r="N396" s="58">
        <v>-460</v>
      </c>
      <c r="O396" s="57"/>
      <c r="P396" s="57"/>
      <c r="Q396" s="57"/>
      <c r="R396" s="57"/>
      <c r="S396" s="57"/>
      <c r="T396" s="57"/>
      <c r="U396" s="57"/>
      <c r="V396" s="57"/>
      <c r="W396" s="59"/>
      <c r="X396" s="59"/>
      <c r="Y396" s="57"/>
      <c r="Z396" s="60"/>
      <c r="AA396" s="56"/>
    </row>
    <row r="397" spans="1:27" ht="23.25" hidden="1" customHeight="1" x14ac:dyDescent="0.25">
      <c r="A397" s="97">
        <v>396</v>
      </c>
      <c r="B397" s="98" t="s">
        <v>504</v>
      </c>
      <c r="C397" s="260" t="s">
        <v>1101</v>
      </c>
      <c r="D397" s="98" t="s">
        <v>3396</v>
      </c>
      <c r="E397" s="58" t="s">
        <v>1101</v>
      </c>
      <c r="F397" s="98">
        <v>2</v>
      </c>
      <c r="G397" s="58"/>
      <c r="H397" s="98" t="s">
        <v>2009</v>
      </c>
      <c r="I397" s="98" t="s">
        <v>184</v>
      </c>
      <c r="J397" s="58">
        <v>0</v>
      </c>
      <c r="K397" s="58">
        <v>0</v>
      </c>
      <c r="L397" s="57"/>
      <c r="M397" s="58">
        <v>0</v>
      </c>
      <c r="N397" s="58">
        <v>-3927</v>
      </c>
      <c r="O397" s="57"/>
      <c r="P397" s="57"/>
      <c r="Q397" s="57"/>
      <c r="R397" s="57"/>
      <c r="S397" s="57"/>
      <c r="T397" s="57"/>
      <c r="U397" s="57"/>
      <c r="V397" s="57"/>
      <c r="W397" s="59"/>
      <c r="X397" s="59"/>
      <c r="Y397" s="57"/>
      <c r="Z397" s="60"/>
      <c r="AA397" s="56"/>
    </row>
    <row r="398" spans="1:27" ht="23.25" hidden="1" customHeight="1" x14ac:dyDescent="0.25">
      <c r="A398" s="97">
        <v>397</v>
      </c>
      <c r="B398" s="98" t="s">
        <v>858</v>
      </c>
      <c r="C398" s="260" t="s">
        <v>966</v>
      </c>
      <c r="D398" s="98" t="s">
        <v>3361</v>
      </c>
      <c r="E398" s="58" t="s">
        <v>966</v>
      </c>
      <c r="F398" s="98">
        <v>1</v>
      </c>
      <c r="G398" s="58"/>
      <c r="H398" s="98" t="s">
        <v>2011</v>
      </c>
      <c r="I398" s="98" t="s">
        <v>1990</v>
      </c>
      <c r="J398" s="58">
        <v>0</v>
      </c>
      <c r="K398" s="58">
        <v>0</v>
      </c>
      <c r="L398" s="58"/>
      <c r="M398" s="58">
        <v>0</v>
      </c>
      <c r="N398" s="58">
        <v>-1965</v>
      </c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62"/>
    </row>
    <row r="399" spans="1:27" ht="23.25" hidden="1" customHeight="1" x14ac:dyDescent="0.25">
      <c r="A399" s="97">
        <v>398</v>
      </c>
      <c r="B399" s="98" t="s">
        <v>505</v>
      </c>
      <c r="C399" s="260" t="s">
        <v>1101</v>
      </c>
      <c r="D399" s="98" t="s">
        <v>3401</v>
      </c>
      <c r="E399" s="58" t="s">
        <v>1101</v>
      </c>
      <c r="F399" s="98">
        <v>2</v>
      </c>
      <c r="G399" s="58"/>
      <c r="H399" s="98" t="s">
        <v>2013</v>
      </c>
      <c r="I399" s="98" t="s">
        <v>1410</v>
      </c>
      <c r="J399" s="58">
        <v>0</v>
      </c>
      <c r="K399" s="58">
        <v>0</v>
      </c>
      <c r="L399" s="57"/>
      <c r="M399" s="58">
        <v>0</v>
      </c>
      <c r="N399" s="58">
        <v>-8220</v>
      </c>
      <c r="O399" s="57"/>
      <c r="P399" s="57"/>
      <c r="Q399" s="57"/>
      <c r="R399" s="57"/>
      <c r="S399" s="57"/>
      <c r="T399" s="57"/>
      <c r="U399" s="57"/>
      <c r="V399" s="57"/>
      <c r="W399" s="59"/>
      <c r="X399" s="59"/>
      <c r="Y399" s="57"/>
      <c r="Z399" s="60"/>
      <c r="AA399" s="56"/>
    </row>
    <row r="400" spans="1:27" ht="23.25" hidden="1" customHeight="1" x14ac:dyDescent="0.25">
      <c r="A400" s="97">
        <v>399</v>
      </c>
      <c r="B400" s="98" t="s">
        <v>506</v>
      </c>
      <c r="C400" s="260" t="s">
        <v>1101</v>
      </c>
      <c r="D400" s="98" t="s">
        <v>3402</v>
      </c>
      <c r="E400" s="58" t="s">
        <v>1101</v>
      </c>
      <c r="F400" s="98">
        <v>2</v>
      </c>
      <c r="G400" s="58"/>
      <c r="H400" s="98" t="s">
        <v>2015</v>
      </c>
      <c r="I400" s="98" t="s">
        <v>1968</v>
      </c>
      <c r="J400" s="58">
        <v>0</v>
      </c>
      <c r="K400" s="58">
        <v>0</v>
      </c>
      <c r="L400" s="57"/>
      <c r="M400" s="58">
        <v>0</v>
      </c>
      <c r="N400" s="58">
        <v>-4864</v>
      </c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62"/>
    </row>
    <row r="401" spans="1:27" s="56" customFormat="1" ht="23.25" hidden="1" customHeight="1" x14ac:dyDescent="0.25">
      <c r="A401" s="97">
        <v>400</v>
      </c>
      <c r="B401" s="98" t="s">
        <v>507</v>
      </c>
      <c r="C401" s="260" t="s">
        <v>1101</v>
      </c>
      <c r="D401" s="98" t="s">
        <v>3403</v>
      </c>
      <c r="E401" s="58" t="s">
        <v>1101</v>
      </c>
      <c r="F401" s="98">
        <v>2</v>
      </c>
      <c r="G401" s="58"/>
      <c r="H401" s="98" t="s">
        <v>2025</v>
      </c>
      <c r="I401" s="98" t="s">
        <v>181</v>
      </c>
      <c r="J401" s="58">
        <v>0</v>
      </c>
      <c r="K401" s="58">
        <v>0</v>
      </c>
      <c r="L401" s="57"/>
      <c r="M401" s="58">
        <v>0</v>
      </c>
      <c r="N401" s="58">
        <v>0</v>
      </c>
      <c r="O401" s="57"/>
      <c r="P401" s="57"/>
      <c r="Q401" s="57"/>
      <c r="R401" s="57"/>
      <c r="S401" s="57"/>
      <c r="T401" s="57"/>
      <c r="U401" s="57"/>
      <c r="V401" s="57"/>
      <c r="W401" s="57"/>
      <c r="X401" s="59"/>
      <c r="Y401" s="57"/>
      <c r="Z401" s="60"/>
    </row>
    <row r="402" spans="1:27" ht="23.25" hidden="1" customHeight="1" x14ac:dyDescent="0.25">
      <c r="A402" s="97">
        <v>401</v>
      </c>
      <c r="B402" s="98" t="s">
        <v>508</v>
      </c>
      <c r="C402" s="260" t="s">
        <v>1101</v>
      </c>
      <c r="D402" s="98" t="s">
        <v>3404</v>
      </c>
      <c r="E402" s="58" t="s">
        <v>1101</v>
      </c>
      <c r="F402" s="98">
        <v>2</v>
      </c>
      <c r="G402" s="58"/>
      <c r="H402" s="98" t="s">
        <v>2027</v>
      </c>
      <c r="I402" s="98" t="s">
        <v>2028</v>
      </c>
      <c r="J402" s="58">
        <v>0</v>
      </c>
      <c r="K402" s="58">
        <v>0</v>
      </c>
      <c r="L402" s="57"/>
      <c r="M402" s="58">
        <v>0</v>
      </c>
      <c r="N402" s="58">
        <v>8120</v>
      </c>
      <c r="O402" s="57"/>
      <c r="P402" s="57"/>
      <c r="Q402" s="57"/>
      <c r="R402" s="57"/>
      <c r="S402" s="57"/>
      <c r="T402" s="57"/>
      <c r="U402" s="57"/>
      <c r="V402" s="57"/>
      <c r="W402" s="57"/>
      <c r="X402" s="59"/>
      <c r="Y402" s="57"/>
      <c r="Z402" s="60"/>
      <c r="AA402" s="56"/>
    </row>
    <row r="403" spans="1:27" ht="23.25" hidden="1" customHeight="1" x14ac:dyDescent="0.25">
      <c r="A403" s="97">
        <v>402</v>
      </c>
      <c r="B403" s="98" t="s">
        <v>510</v>
      </c>
      <c r="C403" s="260" t="s">
        <v>1101</v>
      </c>
      <c r="D403" s="98" t="s">
        <v>3405</v>
      </c>
      <c r="E403" s="58" t="s">
        <v>1101</v>
      </c>
      <c r="F403" s="98">
        <v>3</v>
      </c>
      <c r="G403" s="58"/>
      <c r="H403" s="98" t="s">
        <v>2031</v>
      </c>
      <c r="I403" s="98" t="s">
        <v>2032</v>
      </c>
      <c r="J403" s="58">
        <v>0</v>
      </c>
      <c r="K403" s="58">
        <v>0</v>
      </c>
      <c r="L403" s="57"/>
      <c r="M403" s="58">
        <v>0</v>
      </c>
      <c r="N403" s="58">
        <v>-10088</v>
      </c>
      <c r="O403" s="57"/>
      <c r="P403" s="57"/>
      <c r="Q403" s="57"/>
      <c r="R403" s="57"/>
      <c r="S403" s="57"/>
      <c r="T403" s="57"/>
      <c r="U403" s="57"/>
      <c r="V403" s="57"/>
      <c r="W403" s="59"/>
      <c r="X403" s="59"/>
      <c r="Y403" s="57"/>
      <c r="Z403" s="60"/>
      <c r="AA403" s="56"/>
    </row>
    <row r="404" spans="1:27" ht="23.25" hidden="1" customHeight="1" x14ac:dyDescent="0.25">
      <c r="A404" s="97">
        <v>403</v>
      </c>
      <c r="B404" s="98" t="s">
        <v>512</v>
      </c>
      <c r="C404" s="260" t="s">
        <v>1101</v>
      </c>
      <c r="D404" s="98" t="s">
        <v>3406</v>
      </c>
      <c r="E404" s="58" t="s">
        <v>1101</v>
      </c>
      <c r="F404" s="98">
        <v>2</v>
      </c>
      <c r="G404" s="58"/>
      <c r="H404" s="98" t="s">
        <v>2035</v>
      </c>
      <c r="I404" s="98" t="s">
        <v>2036</v>
      </c>
      <c r="J404" s="58">
        <v>0</v>
      </c>
      <c r="K404" s="58">
        <v>0</v>
      </c>
      <c r="L404" s="57"/>
      <c r="M404" s="58">
        <v>0</v>
      </c>
      <c r="N404" s="58">
        <v>-1776</v>
      </c>
      <c r="O404" s="57"/>
      <c r="P404" s="57"/>
      <c r="Q404" s="57"/>
      <c r="R404" s="57"/>
      <c r="S404" s="57"/>
      <c r="T404" s="57"/>
      <c r="U404" s="57"/>
      <c r="V404" s="57"/>
      <c r="W404" s="59"/>
      <c r="X404" s="59"/>
      <c r="Y404" s="57"/>
      <c r="Z404" s="60"/>
      <c r="AA404" s="56"/>
    </row>
    <row r="405" spans="1:27" ht="23.25" hidden="1" customHeight="1" x14ac:dyDescent="0.25">
      <c r="A405" s="97">
        <v>404</v>
      </c>
      <c r="B405" s="98" t="s">
        <v>513</v>
      </c>
      <c r="C405" s="260" t="s">
        <v>1101</v>
      </c>
      <c r="D405" s="98" t="s">
        <v>3407</v>
      </c>
      <c r="E405" s="58" t="s">
        <v>1101</v>
      </c>
      <c r="F405" s="98">
        <v>2</v>
      </c>
      <c r="G405" s="58"/>
      <c r="H405" s="98" t="s">
        <v>2038</v>
      </c>
      <c r="I405" s="98" t="s">
        <v>2039</v>
      </c>
      <c r="J405" s="58">
        <v>0</v>
      </c>
      <c r="K405" s="58">
        <v>0</v>
      </c>
      <c r="L405" s="57"/>
      <c r="M405" s="58">
        <v>0</v>
      </c>
      <c r="N405" s="58">
        <v>-3735</v>
      </c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62"/>
    </row>
    <row r="406" spans="1:27" s="56" customFormat="1" ht="23.25" hidden="1" customHeight="1" x14ac:dyDescent="0.25">
      <c r="A406" s="97">
        <v>405</v>
      </c>
      <c r="B406" s="98" t="s">
        <v>515</v>
      </c>
      <c r="C406" s="260" t="s">
        <v>1101</v>
      </c>
      <c r="D406" s="98" t="s">
        <v>3408</v>
      </c>
      <c r="E406" s="58" t="s">
        <v>1101</v>
      </c>
      <c r="F406" s="98">
        <v>1</v>
      </c>
      <c r="G406" s="58"/>
      <c r="H406" s="98" t="s">
        <v>2041</v>
      </c>
      <c r="I406" s="98" t="s">
        <v>2042</v>
      </c>
      <c r="J406" s="58">
        <v>0</v>
      </c>
      <c r="K406" s="58">
        <v>0</v>
      </c>
      <c r="L406" s="57"/>
      <c r="M406" s="58">
        <v>0</v>
      </c>
      <c r="N406" s="58">
        <v>0</v>
      </c>
      <c r="O406" s="57"/>
      <c r="P406" s="57"/>
      <c r="Q406" s="57"/>
      <c r="R406" s="57"/>
      <c r="S406" s="57"/>
      <c r="T406" s="57"/>
      <c r="U406" s="57"/>
      <c r="V406" s="57"/>
      <c r="W406" s="59"/>
      <c r="X406" s="59"/>
      <c r="Y406" s="57"/>
      <c r="Z406" s="60"/>
    </row>
    <row r="407" spans="1:27" ht="23.25" customHeight="1" x14ac:dyDescent="0.25">
      <c r="A407" s="97">
        <v>406</v>
      </c>
      <c r="B407" s="57" t="s">
        <v>17</v>
      </c>
      <c r="C407" s="262" t="s">
        <v>358</v>
      </c>
      <c r="D407" s="57" t="s">
        <v>3409</v>
      </c>
      <c r="E407" s="252" t="s">
        <v>11</v>
      </c>
      <c r="F407" s="197">
        <v>1</v>
      </c>
      <c r="G407" s="252" t="s">
        <v>18</v>
      </c>
      <c r="H407" s="197" t="s">
        <v>187</v>
      </c>
      <c r="I407" s="197" t="s">
        <v>188</v>
      </c>
      <c r="J407" s="252">
        <v>615</v>
      </c>
      <c r="K407" s="252">
        <v>644</v>
      </c>
      <c r="L407" s="197"/>
      <c r="M407" s="58">
        <v>-4060</v>
      </c>
      <c r="N407" s="58">
        <v>782</v>
      </c>
      <c r="O407" s="57">
        <v>1100</v>
      </c>
      <c r="P407" s="57">
        <v>29</v>
      </c>
      <c r="Q407" s="57">
        <v>15</v>
      </c>
      <c r="R407" s="57">
        <v>0</v>
      </c>
      <c r="S407" s="57">
        <f>SUBTOTAL(9,N407:R407)</f>
        <v>1926</v>
      </c>
      <c r="T407" s="57">
        <v>0</v>
      </c>
      <c r="U407" s="57"/>
      <c r="V407" s="57">
        <v>1926</v>
      </c>
      <c r="W407" s="59">
        <v>2134</v>
      </c>
      <c r="X407" s="59">
        <v>0</v>
      </c>
      <c r="Y407" s="57">
        <f>M407+V407</f>
        <v>-2134</v>
      </c>
      <c r="Z407" s="60"/>
      <c r="AA407" s="56"/>
    </row>
    <row r="408" spans="1:27" s="56" customFormat="1" ht="23.25" customHeight="1" x14ac:dyDescent="0.25">
      <c r="A408" s="97">
        <v>407</v>
      </c>
      <c r="B408" s="98" t="s">
        <v>19</v>
      </c>
      <c r="C408" s="260" t="s">
        <v>11</v>
      </c>
      <c r="D408" s="98">
        <v>0</v>
      </c>
      <c r="E408" s="58" t="s">
        <v>11</v>
      </c>
      <c r="F408" s="98">
        <v>1</v>
      </c>
      <c r="G408" s="58" t="s">
        <v>18</v>
      </c>
      <c r="H408" s="98" t="s">
        <v>189</v>
      </c>
      <c r="I408" s="98" t="s">
        <v>190</v>
      </c>
      <c r="J408" s="58">
        <v>1191</v>
      </c>
      <c r="K408" s="58">
        <v>1250</v>
      </c>
      <c r="L408" s="57"/>
      <c r="M408" s="58">
        <v>0</v>
      </c>
      <c r="N408" s="58">
        <v>1054</v>
      </c>
      <c r="O408" s="57"/>
      <c r="P408" s="57"/>
      <c r="Q408" s="57"/>
      <c r="R408" s="57"/>
      <c r="S408" s="57"/>
      <c r="T408" s="57"/>
      <c r="U408" s="57"/>
      <c r="V408" s="57"/>
      <c r="W408" s="59"/>
      <c r="X408" s="59"/>
      <c r="Y408" s="57"/>
      <c r="Z408" s="60"/>
    </row>
    <row r="409" spans="1:27" ht="23.25" hidden="1" customHeight="1" x14ac:dyDescent="0.25">
      <c r="A409" s="97">
        <v>408</v>
      </c>
      <c r="B409" s="98" t="s">
        <v>517</v>
      </c>
      <c r="C409" s="260" t="s">
        <v>1101</v>
      </c>
      <c r="D409" s="98" t="s">
        <v>3410</v>
      </c>
      <c r="E409" s="58" t="s">
        <v>1101</v>
      </c>
      <c r="F409" s="98">
        <v>2</v>
      </c>
      <c r="G409" s="58"/>
      <c r="H409" s="98" t="s">
        <v>2046</v>
      </c>
      <c r="I409" s="98" t="s">
        <v>2047</v>
      </c>
      <c r="J409" s="58">
        <v>0</v>
      </c>
      <c r="K409" s="58">
        <v>0</v>
      </c>
      <c r="L409" s="58"/>
      <c r="M409" s="58">
        <v>0</v>
      </c>
      <c r="N409" s="58">
        <v>4336</v>
      </c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62"/>
    </row>
    <row r="410" spans="1:27" ht="23.25" hidden="1" customHeight="1" x14ac:dyDescent="0.25">
      <c r="A410" s="97">
        <v>409</v>
      </c>
      <c r="B410" s="98" t="s">
        <v>519</v>
      </c>
      <c r="C410" s="260" t="s">
        <v>1101</v>
      </c>
      <c r="D410" s="98" t="s">
        <v>3357</v>
      </c>
      <c r="E410" s="58" t="s">
        <v>1101</v>
      </c>
      <c r="F410" s="98">
        <v>2</v>
      </c>
      <c r="G410" s="58"/>
      <c r="H410" s="98" t="s">
        <v>2050</v>
      </c>
      <c r="I410" s="98" t="s">
        <v>2051</v>
      </c>
      <c r="J410" s="58">
        <v>0</v>
      </c>
      <c r="K410" s="58">
        <v>0</v>
      </c>
      <c r="L410" s="57"/>
      <c r="M410" s="58">
        <v>0</v>
      </c>
      <c r="N410" s="58">
        <v>201</v>
      </c>
      <c r="O410" s="57"/>
      <c r="P410" s="57"/>
      <c r="Q410" s="57"/>
      <c r="R410" s="57"/>
      <c r="S410" s="57"/>
      <c r="T410" s="57"/>
      <c r="U410" s="57"/>
      <c r="V410" s="57"/>
      <c r="W410" s="57"/>
      <c r="X410" s="59"/>
      <c r="Y410" s="57"/>
      <c r="Z410" s="60"/>
      <c r="AA410" s="56"/>
    </row>
    <row r="411" spans="1:27" ht="23.25" hidden="1" customHeight="1" x14ac:dyDescent="0.25">
      <c r="A411" s="97">
        <v>410</v>
      </c>
      <c r="B411" s="98" t="s">
        <v>520</v>
      </c>
      <c r="C411" s="260" t="s">
        <v>1101</v>
      </c>
      <c r="D411" s="98" t="s">
        <v>3411</v>
      </c>
      <c r="E411" s="58" t="s">
        <v>1101</v>
      </c>
      <c r="F411" s="98">
        <v>2</v>
      </c>
      <c r="G411" s="58"/>
      <c r="H411" s="98" t="s">
        <v>2058</v>
      </c>
      <c r="I411" s="98" t="s">
        <v>2059</v>
      </c>
      <c r="J411" s="58">
        <v>0</v>
      </c>
      <c r="K411" s="58">
        <v>0</v>
      </c>
      <c r="L411" s="57"/>
      <c r="M411" s="58">
        <v>0</v>
      </c>
      <c r="N411" s="58">
        <v>-6835</v>
      </c>
      <c r="O411" s="57"/>
      <c r="P411" s="57"/>
      <c r="Q411" s="57"/>
      <c r="R411" s="57"/>
      <c r="S411" s="57"/>
      <c r="T411" s="57"/>
      <c r="U411" s="57"/>
      <c r="V411" s="57"/>
      <c r="W411" s="57"/>
      <c r="X411" s="59"/>
      <c r="Y411" s="57"/>
      <c r="Z411" s="60"/>
      <c r="AA411" s="56"/>
    </row>
    <row r="412" spans="1:27" ht="23.25" hidden="1" customHeight="1" x14ac:dyDescent="0.25">
      <c r="A412" s="97">
        <v>411</v>
      </c>
      <c r="B412" s="98" t="s">
        <v>521</v>
      </c>
      <c r="C412" s="260" t="s">
        <v>1101</v>
      </c>
      <c r="D412" s="98" t="s">
        <v>3412</v>
      </c>
      <c r="E412" s="58" t="s">
        <v>1101</v>
      </c>
      <c r="F412" s="98">
        <v>2</v>
      </c>
      <c r="G412" s="58"/>
      <c r="H412" s="98" t="s">
        <v>2061</v>
      </c>
      <c r="I412" s="98" t="s">
        <v>2062</v>
      </c>
      <c r="J412" s="58">
        <v>0</v>
      </c>
      <c r="K412" s="58">
        <v>0</v>
      </c>
      <c r="L412" s="57"/>
      <c r="M412" s="58">
        <v>0</v>
      </c>
      <c r="N412" s="58">
        <v>0</v>
      </c>
      <c r="O412" s="57"/>
      <c r="P412" s="57"/>
      <c r="Q412" s="57"/>
      <c r="R412" s="57"/>
      <c r="S412" s="57"/>
      <c r="T412" s="57"/>
      <c r="U412" s="57"/>
      <c r="V412" s="57"/>
      <c r="W412" s="57"/>
      <c r="X412" s="59"/>
      <c r="Y412" s="57"/>
      <c r="Z412" s="60"/>
      <c r="AA412" s="56"/>
    </row>
    <row r="413" spans="1:27" ht="23.25" hidden="1" customHeight="1" x14ac:dyDescent="0.25">
      <c r="A413" s="97">
        <v>412</v>
      </c>
      <c r="B413" s="98" t="s">
        <v>522</v>
      </c>
      <c r="C413" s="260" t="s">
        <v>1101</v>
      </c>
      <c r="D413" s="98" t="s">
        <v>3413</v>
      </c>
      <c r="E413" s="58" t="s">
        <v>1101</v>
      </c>
      <c r="F413" s="98">
        <v>2</v>
      </c>
      <c r="G413" s="58"/>
      <c r="H413" s="98" t="s">
        <v>2065</v>
      </c>
      <c r="I413" s="98" t="s">
        <v>2066</v>
      </c>
      <c r="J413" s="58">
        <v>0</v>
      </c>
      <c r="K413" s="58">
        <v>0</v>
      </c>
      <c r="L413" s="57"/>
      <c r="M413" s="58">
        <v>0</v>
      </c>
      <c r="N413" s="58">
        <v>0</v>
      </c>
      <c r="O413" s="57"/>
      <c r="P413" s="57"/>
      <c r="Q413" s="57"/>
      <c r="R413" s="57"/>
      <c r="S413" s="57"/>
      <c r="T413" s="57"/>
      <c r="U413" s="57"/>
      <c r="V413" s="57"/>
      <c r="W413" s="59"/>
      <c r="X413" s="59"/>
      <c r="Y413" s="57"/>
      <c r="Z413" s="60"/>
      <c r="AA413" s="56"/>
    </row>
    <row r="414" spans="1:27" ht="23.25" hidden="1" customHeight="1" x14ac:dyDescent="0.25">
      <c r="A414" s="97">
        <v>413</v>
      </c>
      <c r="B414" s="98" t="s">
        <v>523</v>
      </c>
      <c r="C414" s="260" t="s">
        <v>1101</v>
      </c>
      <c r="D414" s="98" t="s">
        <v>3393</v>
      </c>
      <c r="E414" s="58" t="s">
        <v>1101</v>
      </c>
      <c r="F414" s="98">
        <v>2</v>
      </c>
      <c r="G414" s="58"/>
      <c r="H414" s="98" t="s">
        <v>2068</v>
      </c>
      <c r="I414" s="98" t="s">
        <v>2069</v>
      </c>
      <c r="J414" s="58">
        <v>0</v>
      </c>
      <c r="K414" s="58">
        <v>0</v>
      </c>
      <c r="L414" s="57"/>
      <c r="M414" s="58">
        <v>0</v>
      </c>
      <c r="N414" s="58">
        <v>0</v>
      </c>
      <c r="O414" s="57"/>
      <c r="P414" s="57"/>
      <c r="Q414" s="57"/>
      <c r="R414" s="57"/>
      <c r="S414" s="57"/>
      <c r="T414" s="57"/>
      <c r="U414" s="57"/>
      <c r="V414" s="57"/>
      <c r="W414" s="59"/>
      <c r="X414" s="59"/>
      <c r="Y414" s="57"/>
      <c r="Z414" s="60"/>
      <c r="AA414" s="56"/>
    </row>
    <row r="415" spans="1:27" ht="23.25" hidden="1" customHeight="1" x14ac:dyDescent="0.25">
      <c r="A415" s="97">
        <v>414</v>
      </c>
      <c r="B415" s="98" t="s">
        <v>525</v>
      </c>
      <c r="C415" s="260" t="s">
        <v>1101</v>
      </c>
      <c r="D415" s="98" t="s">
        <v>3382</v>
      </c>
      <c r="E415" s="58" t="s">
        <v>1101</v>
      </c>
      <c r="F415" s="98">
        <v>1</v>
      </c>
      <c r="G415" s="58"/>
      <c r="H415" s="98" t="s">
        <v>2072</v>
      </c>
      <c r="I415" s="98" t="s">
        <v>2073</v>
      </c>
      <c r="J415" s="58">
        <v>0</v>
      </c>
      <c r="K415" s="58">
        <v>0</v>
      </c>
      <c r="L415" s="57"/>
      <c r="M415" s="58">
        <v>0</v>
      </c>
      <c r="N415" s="58">
        <v>0</v>
      </c>
      <c r="O415" s="57"/>
      <c r="P415" s="57"/>
      <c r="Q415" s="57"/>
      <c r="R415" s="57"/>
      <c r="S415" s="57"/>
      <c r="T415" s="57"/>
      <c r="U415" s="57"/>
      <c r="V415" s="57"/>
      <c r="W415" s="57"/>
      <c r="X415" s="59"/>
      <c r="Y415" s="57"/>
      <c r="Z415" s="60"/>
      <c r="AA415" s="56"/>
    </row>
    <row r="416" spans="1:27" ht="23.25" hidden="1" customHeight="1" x14ac:dyDescent="0.25">
      <c r="A416" s="97">
        <v>415</v>
      </c>
      <c r="B416" s="98" t="s">
        <v>526</v>
      </c>
      <c r="C416" s="260" t="s">
        <v>1101</v>
      </c>
      <c r="D416" s="98" t="s">
        <v>3414</v>
      </c>
      <c r="E416" s="58" t="s">
        <v>1101</v>
      </c>
      <c r="F416" s="98">
        <v>1</v>
      </c>
      <c r="G416" s="58"/>
      <c r="H416" s="98" t="s">
        <v>2076</v>
      </c>
      <c r="I416" s="98" t="s">
        <v>2077</v>
      </c>
      <c r="J416" s="58">
        <v>0</v>
      </c>
      <c r="K416" s="58">
        <v>0</v>
      </c>
      <c r="L416" s="57"/>
      <c r="M416" s="58">
        <v>0</v>
      </c>
      <c r="N416" s="58">
        <v>0</v>
      </c>
      <c r="O416" s="57"/>
      <c r="P416" s="57"/>
      <c r="Q416" s="57"/>
      <c r="R416" s="57"/>
      <c r="S416" s="57"/>
      <c r="T416" s="57"/>
      <c r="U416" s="57"/>
      <c r="V416" s="57"/>
      <c r="W416" s="57"/>
      <c r="X416" s="59"/>
      <c r="Y416" s="57"/>
      <c r="Z416" s="60"/>
      <c r="AA416" s="56"/>
    </row>
    <row r="417" spans="1:27" ht="23.25" hidden="1" customHeight="1" x14ac:dyDescent="0.25">
      <c r="A417" s="97">
        <v>416</v>
      </c>
      <c r="B417" s="98" t="s">
        <v>527</v>
      </c>
      <c r="C417" s="260" t="s">
        <v>1101</v>
      </c>
      <c r="D417" s="98" t="s">
        <v>3415</v>
      </c>
      <c r="E417" s="58" t="s">
        <v>1101</v>
      </c>
      <c r="F417" s="98">
        <v>2</v>
      </c>
      <c r="G417" s="58"/>
      <c r="H417" s="98" t="s">
        <v>2079</v>
      </c>
      <c r="I417" s="98" t="s">
        <v>2080</v>
      </c>
      <c r="J417" s="58">
        <v>0</v>
      </c>
      <c r="K417" s="58">
        <v>0</v>
      </c>
      <c r="L417" s="57"/>
      <c r="M417" s="58">
        <v>0</v>
      </c>
      <c r="N417" s="58">
        <v>0</v>
      </c>
      <c r="O417" s="57"/>
      <c r="P417" s="57"/>
      <c r="Q417" s="57"/>
      <c r="R417" s="57"/>
      <c r="S417" s="57"/>
      <c r="T417" s="57"/>
      <c r="U417" s="57"/>
      <c r="V417" s="57"/>
      <c r="W417" s="59"/>
      <c r="X417" s="59"/>
      <c r="Y417" s="57"/>
      <c r="Z417" s="60"/>
      <c r="AA417" s="56"/>
    </row>
    <row r="418" spans="1:27" s="56" customFormat="1" ht="23.25" customHeight="1" x14ac:dyDescent="0.25">
      <c r="A418" s="97">
        <v>417</v>
      </c>
      <c r="B418" s="98" t="s">
        <v>20</v>
      </c>
      <c r="C418" s="260" t="s">
        <v>11</v>
      </c>
      <c r="D418" s="98"/>
      <c r="E418" s="58" t="s">
        <v>11</v>
      </c>
      <c r="F418" s="98">
        <v>2</v>
      </c>
      <c r="G418" s="58" t="s">
        <v>21</v>
      </c>
      <c r="H418" s="98" t="s">
        <v>191</v>
      </c>
      <c r="I418" s="98" t="s">
        <v>192</v>
      </c>
      <c r="J418" s="58">
        <v>424</v>
      </c>
      <c r="K418" s="58">
        <v>572</v>
      </c>
      <c r="L418" s="57"/>
      <c r="M418" s="58">
        <v>-8120</v>
      </c>
      <c r="N418" s="58">
        <v>-855</v>
      </c>
      <c r="O418" s="57"/>
      <c r="P418" s="57"/>
      <c r="Q418" s="57"/>
      <c r="R418" s="57"/>
      <c r="S418" s="57"/>
      <c r="T418" s="57"/>
      <c r="U418" s="57"/>
      <c r="V418" s="57"/>
      <c r="W418" s="59"/>
      <c r="X418" s="59"/>
      <c r="Y418" s="57"/>
      <c r="Z418" s="60"/>
    </row>
    <row r="419" spans="1:27" s="56" customFormat="1" ht="23.25" customHeight="1" x14ac:dyDescent="0.25">
      <c r="A419" s="97">
        <v>418</v>
      </c>
      <c r="B419" s="98" t="s">
        <v>22</v>
      </c>
      <c r="C419" s="260" t="s">
        <v>11</v>
      </c>
      <c r="D419" s="98"/>
      <c r="E419" s="58" t="s">
        <v>11</v>
      </c>
      <c r="F419" s="98">
        <v>3</v>
      </c>
      <c r="G419" s="58" t="s">
        <v>23</v>
      </c>
      <c r="H419" s="98" t="s">
        <v>193</v>
      </c>
      <c r="I419" s="98" t="s">
        <v>194</v>
      </c>
      <c r="J419" s="58">
        <v>4632</v>
      </c>
      <c r="K419" s="58">
        <v>5174</v>
      </c>
      <c r="L419" s="57"/>
      <c r="M419" s="58">
        <v>-12180</v>
      </c>
      <c r="N419" s="58">
        <v>9552</v>
      </c>
      <c r="O419" s="57"/>
      <c r="P419" s="57"/>
      <c r="Q419" s="57"/>
      <c r="R419" s="57"/>
      <c r="S419" s="57"/>
      <c r="T419" s="57"/>
      <c r="U419" s="57"/>
      <c r="V419" s="57"/>
      <c r="W419" s="57"/>
      <c r="X419" s="59"/>
      <c r="Y419" s="57"/>
      <c r="Z419" s="60"/>
    </row>
    <row r="420" spans="1:27" s="56" customFormat="1" ht="23.25" hidden="1" customHeight="1" x14ac:dyDescent="0.25">
      <c r="A420" s="97">
        <v>419</v>
      </c>
      <c r="B420" s="98" t="s">
        <v>529</v>
      </c>
      <c r="C420" s="260" t="s">
        <v>1101</v>
      </c>
      <c r="D420" s="98" t="s">
        <v>3416</v>
      </c>
      <c r="E420" s="58" t="s">
        <v>1101</v>
      </c>
      <c r="F420" s="98">
        <v>2</v>
      </c>
      <c r="G420" s="58"/>
      <c r="H420" s="98" t="s">
        <v>2084</v>
      </c>
      <c r="I420" s="98" t="s">
        <v>2085</v>
      </c>
      <c r="J420" s="58">
        <v>0</v>
      </c>
      <c r="K420" s="58">
        <v>0</v>
      </c>
      <c r="L420" s="58"/>
      <c r="M420" s="58">
        <v>0</v>
      </c>
      <c r="N420" s="58">
        <v>0</v>
      </c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62"/>
      <c r="AA420" s="55"/>
    </row>
    <row r="421" spans="1:27" s="56" customFormat="1" ht="23.25" hidden="1" customHeight="1" x14ac:dyDescent="0.25">
      <c r="A421" s="97">
        <v>420</v>
      </c>
      <c r="B421" s="98" t="s">
        <v>531</v>
      </c>
      <c r="C421" s="260" t="s">
        <v>1101</v>
      </c>
      <c r="D421" s="98" t="s">
        <v>3417</v>
      </c>
      <c r="E421" s="58" t="s">
        <v>1101</v>
      </c>
      <c r="F421" s="98">
        <v>1</v>
      </c>
      <c r="G421" s="58"/>
      <c r="H421" s="98" t="s">
        <v>2092</v>
      </c>
      <c r="I421" s="98" t="s">
        <v>2093</v>
      </c>
      <c r="J421" s="58">
        <v>0</v>
      </c>
      <c r="K421" s="58">
        <v>0</v>
      </c>
      <c r="L421" s="58"/>
      <c r="M421" s="58">
        <v>0</v>
      </c>
      <c r="N421" s="58">
        <v>-26</v>
      </c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62"/>
      <c r="AA421" s="55"/>
    </row>
    <row r="422" spans="1:27" s="56" customFormat="1" ht="23.25" hidden="1" customHeight="1" x14ac:dyDescent="0.25">
      <c r="A422" s="97">
        <v>421</v>
      </c>
      <c r="B422" s="98" t="s">
        <v>533</v>
      </c>
      <c r="C422" s="260" t="s">
        <v>1101</v>
      </c>
      <c r="D422" s="98" t="s">
        <v>3418</v>
      </c>
      <c r="E422" s="58" t="s">
        <v>1101</v>
      </c>
      <c r="F422" s="98">
        <v>2</v>
      </c>
      <c r="G422" s="58"/>
      <c r="H422" s="98" t="s">
        <v>2096</v>
      </c>
      <c r="I422" s="98" t="s">
        <v>2097</v>
      </c>
      <c r="J422" s="58">
        <v>0</v>
      </c>
      <c r="K422" s="58">
        <v>0</v>
      </c>
      <c r="L422" s="57"/>
      <c r="M422" s="58">
        <v>0</v>
      </c>
      <c r="N422" s="58">
        <v>-7596</v>
      </c>
      <c r="O422" s="57"/>
      <c r="P422" s="57"/>
      <c r="Q422" s="57"/>
      <c r="R422" s="57"/>
      <c r="S422" s="57"/>
      <c r="T422" s="57"/>
      <c r="U422" s="57"/>
      <c r="V422" s="57"/>
      <c r="W422" s="57"/>
      <c r="X422" s="59"/>
      <c r="Y422" s="57"/>
      <c r="Z422" s="60"/>
    </row>
    <row r="423" spans="1:27" s="56" customFormat="1" ht="23.25" hidden="1" customHeight="1" x14ac:dyDescent="0.25">
      <c r="A423" s="97">
        <v>422</v>
      </c>
      <c r="B423" s="98" t="s">
        <v>534</v>
      </c>
      <c r="C423" s="260" t="s">
        <v>1101</v>
      </c>
      <c r="D423" s="98" t="s">
        <v>3419</v>
      </c>
      <c r="E423" s="58" t="s">
        <v>1101</v>
      </c>
      <c r="F423" s="98">
        <v>2</v>
      </c>
      <c r="G423" s="58"/>
      <c r="H423" s="98" t="s">
        <v>2100</v>
      </c>
      <c r="I423" s="98" t="s">
        <v>2101</v>
      </c>
      <c r="J423" s="58">
        <v>0</v>
      </c>
      <c r="K423" s="58">
        <v>0</v>
      </c>
      <c r="L423" s="57"/>
      <c r="M423" s="58">
        <v>0</v>
      </c>
      <c r="N423" s="58">
        <v>-6131</v>
      </c>
      <c r="O423" s="57"/>
      <c r="P423" s="57"/>
      <c r="Q423" s="57"/>
      <c r="R423" s="57"/>
      <c r="S423" s="57"/>
      <c r="T423" s="57"/>
      <c r="U423" s="57"/>
      <c r="V423" s="57"/>
      <c r="W423" s="57"/>
      <c r="X423" s="59"/>
      <c r="Y423" s="57"/>
      <c r="Z423" s="60"/>
    </row>
    <row r="424" spans="1:27" s="56" customFormat="1" ht="23.25" hidden="1" customHeight="1" x14ac:dyDescent="0.25">
      <c r="A424" s="97">
        <v>423</v>
      </c>
      <c r="B424" s="98" t="s">
        <v>536</v>
      </c>
      <c r="C424" s="260" t="s">
        <v>1101</v>
      </c>
      <c r="D424" s="98" t="s">
        <v>3420</v>
      </c>
      <c r="E424" s="58" t="s">
        <v>1101</v>
      </c>
      <c r="F424" s="98">
        <v>2</v>
      </c>
      <c r="G424" s="58"/>
      <c r="H424" s="98" t="s">
        <v>2103</v>
      </c>
      <c r="I424" s="98" t="s">
        <v>2059</v>
      </c>
      <c r="J424" s="58">
        <v>0</v>
      </c>
      <c r="K424" s="58">
        <v>0</v>
      </c>
      <c r="L424" s="57"/>
      <c r="M424" s="58">
        <v>0</v>
      </c>
      <c r="N424" s="58">
        <v>-7436</v>
      </c>
      <c r="O424" s="57"/>
      <c r="P424" s="57"/>
      <c r="Q424" s="57"/>
      <c r="R424" s="57"/>
      <c r="S424" s="57"/>
      <c r="T424" s="57"/>
      <c r="U424" s="57"/>
      <c r="V424" s="57"/>
      <c r="W424" s="57"/>
      <c r="X424" s="59"/>
      <c r="Y424" s="57"/>
      <c r="Z424" s="60"/>
    </row>
    <row r="425" spans="1:27" s="56" customFormat="1" ht="23.25" customHeight="1" x14ac:dyDescent="0.25">
      <c r="A425" s="97">
        <v>424</v>
      </c>
      <c r="B425" s="98" t="s">
        <v>24</v>
      </c>
      <c r="C425" s="260" t="s">
        <v>358</v>
      </c>
      <c r="D425" s="98" t="s">
        <v>3421</v>
      </c>
      <c r="E425" s="58" t="s">
        <v>11</v>
      </c>
      <c r="F425" s="98">
        <v>2</v>
      </c>
      <c r="G425" s="58" t="s">
        <v>25</v>
      </c>
      <c r="H425" s="98" t="s">
        <v>195</v>
      </c>
      <c r="I425" s="98" t="s">
        <v>196</v>
      </c>
      <c r="J425" s="58">
        <v>0</v>
      </c>
      <c r="K425" s="58">
        <v>0</v>
      </c>
      <c r="L425" s="57"/>
      <c r="M425" s="58">
        <v>0</v>
      </c>
      <c r="N425" s="58">
        <v>12945</v>
      </c>
      <c r="O425" s="57"/>
      <c r="P425" s="57"/>
      <c r="Q425" s="57"/>
      <c r="R425" s="57"/>
      <c r="S425" s="57"/>
      <c r="T425" s="57"/>
      <c r="U425" s="57"/>
      <c r="V425" s="57"/>
      <c r="W425" s="57"/>
      <c r="X425" s="59"/>
      <c r="Y425" s="57"/>
      <c r="Z425" s="60"/>
    </row>
    <row r="426" spans="1:27" s="56" customFormat="1" ht="23.25" hidden="1" customHeight="1" x14ac:dyDescent="0.25">
      <c r="A426" s="97">
        <v>425</v>
      </c>
      <c r="B426" s="98" t="s">
        <v>537</v>
      </c>
      <c r="C426" s="260" t="s">
        <v>1101</v>
      </c>
      <c r="D426" s="98" t="s">
        <v>3306</v>
      </c>
      <c r="E426" s="58" t="s">
        <v>1101</v>
      </c>
      <c r="F426" s="98">
        <v>1</v>
      </c>
      <c r="G426" s="58"/>
      <c r="H426" s="98" t="s">
        <v>2107</v>
      </c>
      <c r="I426" s="98" t="s">
        <v>2108</v>
      </c>
      <c r="J426" s="58">
        <v>0</v>
      </c>
      <c r="K426" s="58">
        <v>0</v>
      </c>
      <c r="L426" s="57"/>
      <c r="M426" s="58">
        <v>0</v>
      </c>
      <c r="N426" s="58">
        <v>0</v>
      </c>
      <c r="O426" s="57"/>
      <c r="P426" s="57"/>
      <c r="Q426" s="57"/>
      <c r="R426" s="57"/>
      <c r="S426" s="57"/>
      <c r="T426" s="57"/>
      <c r="U426" s="57"/>
      <c r="V426" s="57"/>
      <c r="W426" s="57"/>
      <c r="X426" s="59"/>
      <c r="Y426" s="57"/>
      <c r="Z426" s="60"/>
    </row>
    <row r="427" spans="1:27" ht="23.25" hidden="1" customHeight="1" x14ac:dyDescent="0.25">
      <c r="A427" s="97">
        <v>426</v>
      </c>
      <c r="B427" s="98" t="s">
        <v>859</v>
      </c>
      <c r="C427" s="260" t="s">
        <v>966</v>
      </c>
      <c r="D427" s="98" t="s">
        <v>3422</v>
      </c>
      <c r="E427" s="58" t="s">
        <v>966</v>
      </c>
      <c r="F427" s="98">
        <v>1</v>
      </c>
      <c r="G427" s="58"/>
      <c r="H427" s="98" t="s">
        <v>2110</v>
      </c>
      <c r="I427" s="98" t="s">
        <v>2111</v>
      </c>
      <c r="J427" s="58">
        <v>0</v>
      </c>
      <c r="K427" s="58">
        <v>0</v>
      </c>
      <c r="L427" s="57"/>
      <c r="M427" s="58">
        <v>0</v>
      </c>
      <c r="N427" s="58">
        <v>-1054</v>
      </c>
      <c r="O427" s="57"/>
      <c r="P427" s="57"/>
      <c r="Q427" s="57"/>
      <c r="R427" s="57"/>
      <c r="S427" s="57"/>
      <c r="T427" s="57"/>
      <c r="U427" s="57"/>
      <c r="V427" s="57"/>
      <c r="W427" s="59"/>
      <c r="X427" s="59"/>
      <c r="Y427" s="57"/>
      <c r="Z427" s="60"/>
      <c r="AA427" s="56"/>
    </row>
    <row r="428" spans="1:27" ht="23.25" hidden="1" customHeight="1" x14ac:dyDescent="0.25">
      <c r="A428" s="97">
        <v>427</v>
      </c>
      <c r="B428" s="98" t="s">
        <v>538</v>
      </c>
      <c r="C428" s="260" t="s">
        <v>1101</v>
      </c>
      <c r="D428" s="98" t="s">
        <v>3423</v>
      </c>
      <c r="E428" s="58" t="s">
        <v>1101</v>
      </c>
      <c r="F428" s="98">
        <v>1</v>
      </c>
      <c r="G428" s="58"/>
      <c r="H428" s="98" t="s">
        <v>2113</v>
      </c>
      <c r="I428" s="98" t="s">
        <v>2036</v>
      </c>
      <c r="J428" s="58">
        <v>0</v>
      </c>
      <c r="K428" s="58">
        <v>0</v>
      </c>
      <c r="L428" s="57"/>
      <c r="M428" s="58">
        <v>0</v>
      </c>
      <c r="N428" s="58">
        <v>-2712</v>
      </c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62"/>
    </row>
    <row r="429" spans="1:27" ht="23.25" customHeight="1" x14ac:dyDescent="0.25">
      <c r="A429" s="97">
        <v>428</v>
      </c>
      <c r="B429" s="98" t="s">
        <v>26</v>
      </c>
      <c r="C429" s="260" t="s">
        <v>11</v>
      </c>
      <c r="D429" s="98"/>
      <c r="E429" s="58" t="s">
        <v>11</v>
      </c>
      <c r="F429" s="98">
        <v>2</v>
      </c>
      <c r="G429" s="58" t="s">
        <v>27</v>
      </c>
      <c r="H429" s="98" t="s">
        <v>198</v>
      </c>
      <c r="I429" s="98" t="s">
        <v>199</v>
      </c>
      <c r="J429" s="58">
        <v>671</v>
      </c>
      <c r="K429" s="58">
        <v>714</v>
      </c>
      <c r="L429" s="57"/>
      <c r="M429" s="58">
        <v>-8120</v>
      </c>
      <c r="N429" s="58">
        <v>1198</v>
      </c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62"/>
    </row>
    <row r="430" spans="1:27" ht="23.25" hidden="1" customHeight="1" x14ac:dyDescent="0.25">
      <c r="A430" s="97">
        <v>429</v>
      </c>
      <c r="B430" s="98" t="s">
        <v>539</v>
      </c>
      <c r="C430" s="260" t="s">
        <v>1101</v>
      </c>
      <c r="D430" s="98" t="s">
        <v>3424</v>
      </c>
      <c r="E430" s="58" t="s">
        <v>1101</v>
      </c>
      <c r="F430" s="98">
        <v>2</v>
      </c>
      <c r="G430" s="58"/>
      <c r="H430" s="98" t="s">
        <v>2116</v>
      </c>
      <c r="I430" s="98" t="s">
        <v>2117</v>
      </c>
      <c r="J430" s="58">
        <v>0</v>
      </c>
      <c r="K430" s="58">
        <v>0</v>
      </c>
      <c r="L430" s="57"/>
      <c r="M430" s="58">
        <v>0</v>
      </c>
      <c r="N430" s="58">
        <v>-3482</v>
      </c>
      <c r="O430" s="57"/>
      <c r="P430" s="57"/>
      <c r="Q430" s="57"/>
      <c r="R430" s="57"/>
      <c r="S430" s="57"/>
      <c r="T430" s="57"/>
      <c r="U430" s="57"/>
      <c r="V430" s="57"/>
      <c r="W430" s="59"/>
      <c r="X430" s="59"/>
      <c r="Y430" s="57"/>
      <c r="Z430" s="60"/>
      <c r="AA430" s="56"/>
    </row>
    <row r="431" spans="1:27" ht="23.25" hidden="1" customHeight="1" x14ac:dyDescent="0.25">
      <c r="A431" s="97">
        <v>430</v>
      </c>
      <c r="B431" s="98" t="s">
        <v>541</v>
      </c>
      <c r="C431" s="260" t="s">
        <v>1101</v>
      </c>
      <c r="D431" s="98" t="s">
        <v>3374</v>
      </c>
      <c r="E431" s="58" t="s">
        <v>1101</v>
      </c>
      <c r="F431" s="98">
        <v>2</v>
      </c>
      <c r="G431" s="58"/>
      <c r="H431" s="98" t="s">
        <v>2124</v>
      </c>
      <c r="I431" s="98" t="s">
        <v>2125</v>
      </c>
      <c r="J431" s="58">
        <v>0</v>
      </c>
      <c r="K431" s="58">
        <v>0</v>
      </c>
      <c r="L431" s="57"/>
      <c r="M431" s="58">
        <v>0</v>
      </c>
      <c r="N431" s="58">
        <v>0</v>
      </c>
      <c r="O431" s="57"/>
      <c r="P431" s="57"/>
      <c r="Q431" s="57"/>
      <c r="R431" s="57"/>
      <c r="S431" s="57"/>
      <c r="T431" s="57"/>
      <c r="U431" s="57"/>
      <c r="V431" s="57"/>
      <c r="W431" s="57"/>
      <c r="X431" s="59"/>
      <c r="Y431" s="57"/>
      <c r="Z431" s="60"/>
      <c r="AA431" s="56"/>
    </row>
    <row r="432" spans="1:27" ht="23.25" hidden="1" customHeight="1" x14ac:dyDescent="0.25">
      <c r="A432" s="97">
        <v>431</v>
      </c>
      <c r="B432" s="98" t="s">
        <v>542</v>
      </c>
      <c r="C432" s="260" t="s">
        <v>1101</v>
      </c>
      <c r="D432" s="98" t="s">
        <v>3425</v>
      </c>
      <c r="E432" s="58" t="s">
        <v>1101</v>
      </c>
      <c r="F432" s="98">
        <v>1</v>
      </c>
      <c r="G432" s="58"/>
      <c r="H432" s="98" t="s">
        <v>2128</v>
      </c>
      <c r="I432" s="98" t="s">
        <v>2036</v>
      </c>
      <c r="J432" s="58">
        <v>0</v>
      </c>
      <c r="K432" s="58">
        <v>0</v>
      </c>
      <c r="L432" s="58"/>
      <c r="M432" s="58">
        <v>0</v>
      </c>
      <c r="N432" s="58">
        <v>0</v>
      </c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62"/>
    </row>
    <row r="433" spans="1:27" s="56" customFormat="1" ht="23.25" hidden="1" customHeight="1" x14ac:dyDescent="0.25">
      <c r="A433" s="97">
        <v>432</v>
      </c>
      <c r="B433" s="98" t="s">
        <v>543</v>
      </c>
      <c r="C433" s="260" t="s">
        <v>1101</v>
      </c>
      <c r="D433" s="98" t="s">
        <v>3426</v>
      </c>
      <c r="E433" s="58" t="s">
        <v>1101</v>
      </c>
      <c r="F433" s="98">
        <v>2</v>
      </c>
      <c r="G433" s="58"/>
      <c r="H433" s="98" t="s">
        <v>2130</v>
      </c>
      <c r="I433" s="98" t="s">
        <v>2059</v>
      </c>
      <c r="J433" s="58">
        <v>0</v>
      </c>
      <c r="K433" s="58">
        <v>0</v>
      </c>
      <c r="L433" s="57"/>
      <c r="M433" s="58">
        <v>0</v>
      </c>
      <c r="N433" s="58">
        <v>0</v>
      </c>
      <c r="O433" s="57"/>
      <c r="P433" s="57"/>
      <c r="Q433" s="57"/>
      <c r="R433" s="57"/>
      <c r="S433" s="57"/>
      <c r="T433" s="57"/>
      <c r="U433" s="57"/>
      <c r="V433" s="57"/>
      <c r="W433" s="57"/>
      <c r="X433" s="59"/>
      <c r="Y433" s="57"/>
      <c r="Z433" s="60"/>
    </row>
    <row r="434" spans="1:27" s="56" customFormat="1" ht="23.25" customHeight="1" x14ac:dyDescent="0.25">
      <c r="A434" s="97">
        <v>433</v>
      </c>
      <c r="B434" s="98" t="s">
        <v>28</v>
      </c>
      <c r="C434" s="260" t="s">
        <v>11</v>
      </c>
      <c r="D434" s="98"/>
      <c r="E434" s="58" t="s">
        <v>11</v>
      </c>
      <c r="F434" s="98">
        <v>1</v>
      </c>
      <c r="G434" s="58" t="s">
        <v>29</v>
      </c>
      <c r="H434" s="98" t="s">
        <v>200</v>
      </c>
      <c r="I434" s="98" t="s">
        <v>201</v>
      </c>
      <c r="J434" s="58">
        <v>1134</v>
      </c>
      <c r="K434" s="58">
        <v>1221</v>
      </c>
      <c r="L434" s="57"/>
      <c r="M434" s="58">
        <v>-4060</v>
      </c>
      <c r="N434" s="58">
        <v>234</v>
      </c>
      <c r="O434" s="57"/>
      <c r="P434" s="57"/>
      <c r="Q434" s="57"/>
      <c r="R434" s="57"/>
      <c r="S434" s="57"/>
      <c r="T434" s="57"/>
      <c r="U434" s="57"/>
      <c r="V434" s="57"/>
      <c r="W434" s="57"/>
      <c r="X434" s="59"/>
      <c r="Y434" s="57"/>
      <c r="Z434" s="60"/>
    </row>
    <row r="435" spans="1:27" s="56" customFormat="1" ht="23.25" hidden="1" customHeight="1" x14ac:dyDescent="0.25">
      <c r="A435" s="97">
        <v>434</v>
      </c>
      <c r="B435" s="98" t="s">
        <v>544</v>
      </c>
      <c r="C435" s="260" t="s">
        <v>1101</v>
      </c>
      <c r="D435" s="98" t="s">
        <v>3427</v>
      </c>
      <c r="E435" s="58" t="s">
        <v>1101</v>
      </c>
      <c r="F435" s="98">
        <v>2</v>
      </c>
      <c r="G435" s="58"/>
      <c r="H435" s="98" t="s">
        <v>2134</v>
      </c>
      <c r="I435" s="98" t="s">
        <v>2135</v>
      </c>
      <c r="J435" s="58">
        <v>0</v>
      </c>
      <c r="K435" s="58">
        <v>0</v>
      </c>
      <c r="L435" s="57"/>
      <c r="M435" s="58">
        <v>-2857</v>
      </c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9"/>
      <c r="Y435" s="57"/>
      <c r="Z435" s="60"/>
    </row>
    <row r="436" spans="1:27" s="56" customFormat="1" ht="23.25" customHeight="1" x14ac:dyDescent="0.25">
      <c r="A436" s="97">
        <v>435</v>
      </c>
      <c r="B436" s="98" t="s">
        <v>30</v>
      </c>
      <c r="C436" s="260" t="s">
        <v>11</v>
      </c>
      <c r="D436" s="98"/>
      <c r="E436" s="58" t="s">
        <v>11</v>
      </c>
      <c r="F436" s="98">
        <v>2</v>
      </c>
      <c r="G436" s="58" t="s">
        <v>31</v>
      </c>
      <c r="H436" s="98" t="s">
        <v>202</v>
      </c>
      <c r="I436" s="98" t="s">
        <v>203</v>
      </c>
      <c r="J436" s="58">
        <v>1487</v>
      </c>
      <c r="K436" s="58">
        <v>1616</v>
      </c>
      <c r="L436" s="57"/>
      <c r="M436" s="58">
        <v>-8120</v>
      </c>
      <c r="N436" s="58">
        <v>5650</v>
      </c>
      <c r="O436" s="57"/>
      <c r="P436" s="57"/>
      <c r="Q436" s="57"/>
      <c r="R436" s="57"/>
      <c r="S436" s="57"/>
      <c r="T436" s="57"/>
      <c r="U436" s="57"/>
      <c r="V436" s="57"/>
      <c r="W436" s="57"/>
      <c r="X436" s="59"/>
      <c r="Y436" s="57"/>
      <c r="Z436" s="60"/>
    </row>
    <row r="437" spans="1:27" s="56" customFormat="1" ht="23.25" hidden="1" customHeight="1" x14ac:dyDescent="0.25">
      <c r="A437" s="97">
        <v>436</v>
      </c>
      <c r="B437" s="98" t="s">
        <v>546</v>
      </c>
      <c r="C437" s="260" t="s">
        <v>1101</v>
      </c>
      <c r="D437" s="98" t="s">
        <v>3354</v>
      </c>
      <c r="E437" s="58" t="s">
        <v>1101</v>
      </c>
      <c r="F437" s="98">
        <v>1</v>
      </c>
      <c r="G437" s="58"/>
      <c r="H437" s="98" t="s">
        <v>2139</v>
      </c>
      <c r="I437" s="98" t="s">
        <v>2036</v>
      </c>
      <c r="J437" s="58">
        <v>0</v>
      </c>
      <c r="K437" s="58">
        <v>0</v>
      </c>
      <c r="L437" s="57"/>
      <c r="M437" s="58">
        <v>-1804</v>
      </c>
      <c r="N437" s="58">
        <v>0</v>
      </c>
      <c r="O437" s="57"/>
      <c r="P437" s="57"/>
      <c r="Q437" s="57"/>
      <c r="R437" s="57"/>
      <c r="S437" s="57"/>
      <c r="T437" s="57"/>
      <c r="U437" s="57"/>
      <c r="V437" s="57"/>
      <c r="W437" s="57"/>
      <c r="X437" s="59"/>
      <c r="Y437" s="57"/>
      <c r="Z437" s="60"/>
    </row>
    <row r="438" spans="1:27" s="56" customFormat="1" ht="23.25" hidden="1" customHeight="1" x14ac:dyDescent="0.25">
      <c r="A438" s="97">
        <v>437</v>
      </c>
      <c r="B438" s="98" t="s">
        <v>548</v>
      </c>
      <c r="C438" s="260" t="s">
        <v>1101</v>
      </c>
      <c r="D438" s="98" t="s">
        <v>3415</v>
      </c>
      <c r="E438" s="58" t="s">
        <v>1101</v>
      </c>
      <c r="F438" s="98">
        <v>2</v>
      </c>
      <c r="G438" s="58"/>
      <c r="H438" s="98" t="s">
        <v>2141</v>
      </c>
      <c r="I438" s="98" t="s">
        <v>2066</v>
      </c>
      <c r="J438" s="58">
        <v>0</v>
      </c>
      <c r="K438" s="58">
        <v>0</v>
      </c>
      <c r="L438" s="57"/>
      <c r="M438" s="58">
        <v>-5163</v>
      </c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9"/>
      <c r="Y438" s="57"/>
      <c r="Z438" s="60"/>
    </row>
    <row r="439" spans="1:27" s="56" customFormat="1" ht="23.25" hidden="1" customHeight="1" x14ac:dyDescent="0.25">
      <c r="A439" s="97">
        <v>438</v>
      </c>
      <c r="B439" s="98" t="s">
        <v>550</v>
      </c>
      <c r="C439" s="260" t="s">
        <v>1101</v>
      </c>
      <c r="D439" s="98" t="s">
        <v>3427</v>
      </c>
      <c r="E439" s="58" t="s">
        <v>1101</v>
      </c>
      <c r="F439" s="98">
        <v>2</v>
      </c>
      <c r="G439" s="58"/>
      <c r="H439" s="98" t="s">
        <v>2143</v>
      </c>
      <c r="I439" s="98" t="s">
        <v>2144</v>
      </c>
      <c r="J439" s="58">
        <v>0</v>
      </c>
      <c r="K439" s="58">
        <v>0</v>
      </c>
      <c r="L439" s="57"/>
      <c r="M439" s="58">
        <v>-2334</v>
      </c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9"/>
      <c r="Y439" s="57"/>
      <c r="Z439" s="60"/>
    </row>
    <row r="440" spans="1:27" s="56" customFormat="1" ht="23.25" hidden="1" customHeight="1" x14ac:dyDescent="0.25">
      <c r="A440" s="97">
        <v>439</v>
      </c>
      <c r="B440" s="98" t="s">
        <v>552</v>
      </c>
      <c r="C440" s="260" t="s">
        <v>1101</v>
      </c>
      <c r="D440" s="98"/>
      <c r="E440" s="58" t="s">
        <v>1101</v>
      </c>
      <c r="F440" s="98">
        <v>2</v>
      </c>
      <c r="G440" s="58"/>
      <c r="H440" s="98" t="s">
        <v>2147</v>
      </c>
      <c r="I440" s="98" t="s">
        <v>2148</v>
      </c>
      <c r="J440" s="58">
        <v>0</v>
      </c>
      <c r="K440" s="58">
        <v>0</v>
      </c>
      <c r="L440" s="57"/>
      <c r="M440" s="58">
        <v>-8120</v>
      </c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62"/>
      <c r="AA440" s="55"/>
    </row>
    <row r="441" spans="1:27" s="56" customFormat="1" ht="23.25" hidden="1" customHeight="1" x14ac:dyDescent="0.25">
      <c r="A441" s="97">
        <v>440</v>
      </c>
      <c r="B441" s="98" t="s">
        <v>553</v>
      </c>
      <c r="C441" s="260" t="s">
        <v>1101</v>
      </c>
      <c r="D441" s="98" t="s">
        <v>3428</v>
      </c>
      <c r="E441" s="58" t="s">
        <v>1101</v>
      </c>
      <c r="F441" s="98">
        <v>2</v>
      </c>
      <c r="G441" s="58"/>
      <c r="H441" s="98" t="s">
        <v>2154</v>
      </c>
      <c r="I441" s="98" t="s">
        <v>2036</v>
      </c>
      <c r="J441" s="58">
        <v>0</v>
      </c>
      <c r="K441" s="58">
        <v>0</v>
      </c>
      <c r="L441" s="57"/>
      <c r="M441" s="58">
        <v>-5380</v>
      </c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62"/>
      <c r="AA441" s="55"/>
    </row>
    <row r="442" spans="1:27" s="56" customFormat="1" ht="23.25" hidden="1" customHeight="1" x14ac:dyDescent="0.25">
      <c r="A442" s="97">
        <v>441</v>
      </c>
      <c r="B442" s="98" t="s">
        <v>555</v>
      </c>
      <c r="C442" s="260" t="s">
        <v>1101</v>
      </c>
      <c r="D442" s="98">
        <v>22</v>
      </c>
      <c r="E442" s="58" t="s">
        <v>1101</v>
      </c>
      <c r="F442" s="98">
        <v>1</v>
      </c>
      <c r="G442" s="58"/>
      <c r="H442" s="98" t="s">
        <v>2156</v>
      </c>
      <c r="I442" s="98" t="s">
        <v>2157</v>
      </c>
      <c r="J442" s="58">
        <v>0</v>
      </c>
      <c r="K442" s="58">
        <v>0</v>
      </c>
      <c r="L442" s="57"/>
      <c r="M442" s="58">
        <v>-277</v>
      </c>
      <c r="N442" s="58"/>
      <c r="O442" s="57"/>
      <c r="P442" s="57"/>
      <c r="Q442" s="57"/>
      <c r="R442" s="57"/>
      <c r="S442" s="57"/>
      <c r="T442" s="57"/>
      <c r="U442" s="57"/>
      <c r="V442" s="57"/>
      <c r="W442" s="59"/>
      <c r="X442" s="59"/>
      <c r="Y442" s="57"/>
      <c r="Z442" s="60"/>
    </row>
    <row r="443" spans="1:27" s="56" customFormat="1" ht="23.25" hidden="1" customHeight="1" x14ac:dyDescent="0.25">
      <c r="A443" s="97">
        <v>442</v>
      </c>
      <c r="B443" s="98" t="s">
        <v>557</v>
      </c>
      <c r="C443" s="260" t="s">
        <v>1101</v>
      </c>
      <c r="D443" s="98" t="s">
        <v>3429</v>
      </c>
      <c r="E443" s="58" t="s">
        <v>1101</v>
      </c>
      <c r="F443" s="98">
        <v>2</v>
      </c>
      <c r="G443" s="58"/>
      <c r="H443" s="98" t="s">
        <v>2159</v>
      </c>
      <c r="I443" s="98" t="s">
        <v>203</v>
      </c>
      <c r="J443" s="58">
        <v>0</v>
      </c>
      <c r="K443" s="58">
        <v>0</v>
      </c>
      <c r="L443" s="58"/>
      <c r="M443" s="58">
        <v>-5161</v>
      </c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62"/>
      <c r="AA443" s="55"/>
    </row>
    <row r="444" spans="1:27" s="56" customFormat="1" ht="23.25" hidden="1" customHeight="1" x14ac:dyDescent="0.25">
      <c r="A444" s="97">
        <v>443</v>
      </c>
      <c r="B444" s="98" t="s">
        <v>558</v>
      </c>
      <c r="C444" s="260" t="s">
        <v>1101</v>
      </c>
      <c r="D444" s="98" t="s">
        <v>3429</v>
      </c>
      <c r="E444" s="58" t="s">
        <v>1101</v>
      </c>
      <c r="F444" s="98">
        <v>1</v>
      </c>
      <c r="G444" s="58"/>
      <c r="H444" s="98" t="s">
        <v>2161</v>
      </c>
      <c r="I444" s="98" t="s">
        <v>2077</v>
      </c>
      <c r="J444" s="58">
        <v>0</v>
      </c>
      <c r="K444" s="58">
        <v>0</v>
      </c>
      <c r="L444" s="57"/>
      <c r="M444" s="58">
        <v>-2198</v>
      </c>
      <c r="N444" s="58"/>
      <c r="O444" s="57"/>
      <c r="P444" s="57"/>
      <c r="Q444" s="57"/>
      <c r="R444" s="57"/>
      <c r="S444" s="57"/>
      <c r="T444" s="57"/>
      <c r="U444" s="57"/>
      <c r="V444" s="57"/>
      <c r="W444" s="59"/>
      <c r="X444" s="59"/>
      <c r="Y444" s="57"/>
      <c r="Z444" s="60"/>
    </row>
    <row r="445" spans="1:27" s="56" customFormat="1" ht="23.25" hidden="1" customHeight="1" x14ac:dyDescent="0.25">
      <c r="A445" s="97">
        <v>444</v>
      </c>
      <c r="B445" s="98" t="s">
        <v>560</v>
      </c>
      <c r="C445" s="260" t="s">
        <v>1101</v>
      </c>
      <c r="D445" s="98" t="s">
        <v>3430</v>
      </c>
      <c r="E445" s="58" t="s">
        <v>1101</v>
      </c>
      <c r="F445" s="98">
        <v>1</v>
      </c>
      <c r="G445" s="58"/>
      <c r="H445" s="98" t="s">
        <v>2163</v>
      </c>
      <c r="I445" s="98" t="s">
        <v>2036</v>
      </c>
      <c r="J445" s="58">
        <v>0</v>
      </c>
      <c r="K445" s="58">
        <v>0</v>
      </c>
      <c r="L445" s="57"/>
      <c r="M445" s="58">
        <v>-4060</v>
      </c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9"/>
      <c r="Y445" s="57"/>
      <c r="Z445" s="60"/>
    </row>
    <row r="446" spans="1:27" s="56" customFormat="1" ht="23.25" hidden="1" customHeight="1" x14ac:dyDescent="0.25">
      <c r="A446" s="97">
        <v>445</v>
      </c>
      <c r="B446" s="98" t="s">
        <v>562</v>
      </c>
      <c r="C446" s="260" t="s">
        <v>1101</v>
      </c>
      <c r="D446" s="98" t="s">
        <v>3431</v>
      </c>
      <c r="E446" s="58" t="s">
        <v>1101</v>
      </c>
      <c r="F446" s="98">
        <v>5</v>
      </c>
      <c r="G446" s="58"/>
      <c r="H446" s="98" t="s">
        <v>2166</v>
      </c>
      <c r="I446" s="98" t="s">
        <v>2167</v>
      </c>
      <c r="J446" s="58">
        <v>0</v>
      </c>
      <c r="K446" s="58">
        <v>0</v>
      </c>
      <c r="L446" s="57"/>
      <c r="M446" s="58">
        <v>0</v>
      </c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9"/>
      <c r="Y446" s="57"/>
      <c r="Z446" s="60"/>
    </row>
    <row r="447" spans="1:27" s="56" customFormat="1" ht="23.25" hidden="1" customHeight="1" x14ac:dyDescent="0.25">
      <c r="A447" s="97">
        <v>446</v>
      </c>
      <c r="B447" s="98" t="s">
        <v>563</v>
      </c>
      <c r="C447" s="260" t="s">
        <v>1101</v>
      </c>
      <c r="D447" s="98" t="s">
        <v>3432</v>
      </c>
      <c r="E447" s="58" t="s">
        <v>1101</v>
      </c>
      <c r="F447" s="98">
        <v>2</v>
      </c>
      <c r="G447" s="58"/>
      <c r="H447" s="98" t="s">
        <v>2170</v>
      </c>
      <c r="I447" s="98" t="s">
        <v>188</v>
      </c>
      <c r="J447" s="58">
        <v>0</v>
      </c>
      <c r="K447" s="58">
        <v>0</v>
      </c>
      <c r="L447" s="57"/>
      <c r="M447" s="58">
        <v>0</v>
      </c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9"/>
      <c r="Y447" s="57"/>
      <c r="Z447" s="60"/>
    </row>
    <row r="448" spans="1:27" s="56" customFormat="1" ht="23.25" hidden="1" customHeight="1" x14ac:dyDescent="0.25">
      <c r="A448" s="97">
        <v>447</v>
      </c>
      <c r="B448" s="98" t="s">
        <v>565</v>
      </c>
      <c r="C448" s="260" t="s">
        <v>1101</v>
      </c>
      <c r="D448" s="98" t="s">
        <v>3331</v>
      </c>
      <c r="E448" s="58" t="s">
        <v>1101</v>
      </c>
      <c r="F448" s="98">
        <v>1</v>
      </c>
      <c r="G448" s="58"/>
      <c r="H448" s="98" t="s">
        <v>2172</v>
      </c>
      <c r="I448" s="98" t="s">
        <v>2085</v>
      </c>
      <c r="J448" s="58">
        <v>0</v>
      </c>
      <c r="K448" s="58">
        <v>0</v>
      </c>
      <c r="L448" s="57"/>
      <c r="M448" s="58">
        <v>0</v>
      </c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62"/>
      <c r="AA448" s="55"/>
    </row>
    <row r="449" spans="1:27" s="56" customFormat="1" ht="23.25" hidden="1" customHeight="1" x14ac:dyDescent="0.25">
      <c r="A449" s="97">
        <v>448</v>
      </c>
      <c r="B449" s="98" t="s">
        <v>860</v>
      </c>
      <c r="C449" s="260" t="s">
        <v>966</v>
      </c>
      <c r="D449" s="98" t="s">
        <v>3325</v>
      </c>
      <c r="E449" s="58" t="s">
        <v>966</v>
      </c>
      <c r="F449" s="98">
        <v>1</v>
      </c>
      <c r="G449" s="58"/>
      <c r="H449" s="98" t="s">
        <v>2174</v>
      </c>
      <c r="I449" s="98" t="s">
        <v>2036</v>
      </c>
      <c r="J449" s="58">
        <v>0</v>
      </c>
      <c r="K449" s="58">
        <v>0</v>
      </c>
      <c r="L449" s="57"/>
      <c r="M449" s="58">
        <v>-3952</v>
      </c>
      <c r="N449" s="58"/>
      <c r="O449" s="57"/>
      <c r="P449" s="57"/>
      <c r="Q449" s="57"/>
      <c r="R449" s="57"/>
      <c r="S449" s="57"/>
      <c r="T449" s="84"/>
      <c r="U449" s="57"/>
      <c r="V449" s="57"/>
      <c r="W449" s="59"/>
      <c r="X449" s="59"/>
      <c r="Y449" s="57"/>
      <c r="Z449" s="60"/>
    </row>
    <row r="450" spans="1:27" s="56" customFormat="1" ht="23.25" hidden="1" customHeight="1" x14ac:dyDescent="0.25">
      <c r="A450" s="97">
        <v>449</v>
      </c>
      <c r="B450" s="98" t="s">
        <v>567</v>
      </c>
      <c r="C450" s="260" t="s">
        <v>1101</v>
      </c>
      <c r="D450" s="98" t="s">
        <v>3433</v>
      </c>
      <c r="E450" s="58" t="s">
        <v>1101</v>
      </c>
      <c r="F450" s="98">
        <v>1</v>
      </c>
      <c r="G450" s="58"/>
      <c r="H450" s="98" t="s">
        <v>2176</v>
      </c>
      <c r="I450" s="98" t="s">
        <v>2177</v>
      </c>
      <c r="J450" s="58">
        <v>0</v>
      </c>
      <c r="K450" s="58">
        <v>0</v>
      </c>
      <c r="L450" s="57"/>
      <c r="M450" s="58">
        <v>-637</v>
      </c>
      <c r="N450" s="58"/>
      <c r="O450" s="57"/>
      <c r="P450" s="57"/>
      <c r="Q450" s="57"/>
      <c r="R450" s="57"/>
      <c r="S450" s="57"/>
      <c r="T450" s="57"/>
      <c r="U450" s="57"/>
      <c r="V450" s="57"/>
      <c r="W450" s="59"/>
      <c r="X450" s="59"/>
      <c r="Y450" s="57"/>
      <c r="Z450" s="60"/>
    </row>
    <row r="451" spans="1:27" s="56" customFormat="1" ht="23.25" hidden="1" customHeight="1" x14ac:dyDescent="0.25">
      <c r="A451" s="97">
        <v>450</v>
      </c>
      <c r="B451" s="98" t="s">
        <v>569</v>
      </c>
      <c r="C451" s="260" t="s">
        <v>1101</v>
      </c>
      <c r="D451" s="98" t="s">
        <v>3434</v>
      </c>
      <c r="E451" s="58" t="s">
        <v>1101</v>
      </c>
      <c r="F451" s="98">
        <v>1</v>
      </c>
      <c r="G451" s="58"/>
      <c r="H451" s="98" t="s">
        <v>2183</v>
      </c>
      <c r="I451" s="98" t="s">
        <v>199</v>
      </c>
      <c r="J451" s="58">
        <v>0</v>
      </c>
      <c r="K451" s="58">
        <v>0</v>
      </c>
      <c r="L451" s="57"/>
      <c r="M451" s="58">
        <v>-1580</v>
      </c>
      <c r="N451" s="58"/>
      <c r="O451" s="57"/>
      <c r="P451" s="57"/>
      <c r="Q451" s="57"/>
      <c r="R451" s="57"/>
      <c r="S451" s="57"/>
      <c r="T451" s="57"/>
      <c r="U451" s="57"/>
      <c r="V451" s="57"/>
      <c r="W451" s="59"/>
      <c r="X451" s="59"/>
      <c r="Y451" s="57"/>
      <c r="Z451" s="60"/>
    </row>
    <row r="452" spans="1:27" s="56" customFormat="1" ht="23.25" hidden="1" customHeight="1" x14ac:dyDescent="0.25">
      <c r="A452" s="97">
        <v>451</v>
      </c>
      <c r="B452" s="98" t="s">
        <v>570</v>
      </c>
      <c r="C452" s="260" t="s">
        <v>1101</v>
      </c>
      <c r="D452" s="253">
        <v>44743</v>
      </c>
      <c r="E452" s="58" t="s">
        <v>1101</v>
      </c>
      <c r="F452" s="98">
        <v>2</v>
      </c>
      <c r="G452" s="58"/>
      <c r="H452" s="98" t="s">
        <v>2185</v>
      </c>
      <c r="I452" s="98" t="s">
        <v>2186</v>
      </c>
      <c r="J452" s="58">
        <v>0</v>
      </c>
      <c r="K452" s="58">
        <v>0</v>
      </c>
      <c r="L452" s="57"/>
      <c r="M452" s="58">
        <v>-4989</v>
      </c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62"/>
      <c r="AA452" s="55"/>
    </row>
    <row r="453" spans="1:27" s="56" customFormat="1" ht="23.25" hidden="1" customHeight="1" x14ac:dyDescent="0.25">
      <c r="A453" s="97">
        <v>452</v>
      </c>
      <c r="B453" s="98" t="s">
        <v>571</v>
      </c>
      <c r="C453" s="260" t="s">
        <v>1101</v>
      </c>
      <c r="D453" s="98" t="s">
        <v>3435</v>
      </c>
      <c r="E453" s="58" t="s">
        <v>1101</v>
      </c>
      <c r="F453" s="98">
        <v>10</v>
      </c>
      <c r="G453" s="58"/>
      <c r="H453" s="98" t="s">
        <v>287</v>
      </c>
      <c r="I453" s="98" t="s">
        <v>211</v>
      </c>
      <c r="J453" s="58">
        <v>0</v>
      </c>
      <c r="K453" s="58">
        <v>0</v>
      </c>
      <c r="L453" s="57"/>
      <c r="M453" s="58">
        <v>-19731</v>
      </c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9"/>
      <c r="Y453" s="57"/>
      <c r="Z453" s="60"/>
    </row>
    <row r="454" spans="1:27" s="56" customFormat="1" ht="23.25" hidden="1" customHeight="1" x14ac:dyDescent="0.25">
      <c r="A454" s="97">
        <v>453</v>
      </c>
      <c r="B454" s="98" t="s">
        <v>573</v>
      </c>
      <c r="C454" s="260" t="s">
        <v>1101</v>
      </c>
      <c r="D454" s="98">
        <v>0</v>
      </c>
      <c r="E454" s="58" t="s">
        <v>1101</v>
      </c>
      <c r="F454" s="98">
        <v>1</v>
      </c>
      <c r="G454" s="58"/>
      <c r="H454" s="98" t="s">
        <v>2190</v>
      </c>
      <c r="I454" s="98" t="s">
        <v>222</v>
      </c>
      <c r="J454" s="58">
        <v>0</v>
      </c>
      <c r="K454" s="58">
        <v>0</v>
      </c>
      <c r="L454" s="58"/>
      <c r="M454" s="58">
        <v>0</v>
      </c>
      <c r="N454" s="58">
        <v>0</v>
      </c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62"/>
      <c r="AA454" s="55"/>
    </row>
    <row r="455" spans="1:27" s="56" customFormat="1" ht="23.25" customHeight="1" x14ac:dyDescent="0.25">
      <c r="A455" s="97">
        <v>454</v>
      </c>
      <c r="B455" s="98" t="s">
        <v>32</v>
      </c>
      <c r="C455" s="260" t="s">
        <v>11</v>
      </c>
      <c r="D455" s="98"/>
      <c r="E455" s="58" t="s">
        <v>11</v>
      </c>
      <c r="F455" s="98">
        <v>2</v>
      </c>
      <c r="G455" s="58" t="s">
        <v>33</v>
      </c>
      <c r="H455" s="98" t="s">
        <v>204</v>
      </c>
      <c r="I455" s="98" t="s">
        <v>205</v>
      </c>
      <c r="J455" s="58">
        <v>853</v>
      </c>
      <c r="K455" s="58">
        <v>899</v>
      </c>
      <c r="L455" s="57"/>
      <c r="M455" s="58">
        <v>-8120</v>
      </c>
      <c r="N455" s="58">
        <v>-207</v>
      </c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7"/>
      <c r="Z455" s="88"/>
      <c r="AA455" s="61">
        <v>3412</v>
      </c>
    </row>
    <row r="456" spans="1:27" s="56" customFormat="1" ht="23.25" hidden="1" customHeight="1" x14ac:dyDescent="0.25">
      <c r="A456" s="97">
        <v>455</v>
      </c>
      <c r="B456" s="98" t="s">
        <v>575</v>
      </c>
      <c r="C456" s="260" t="s">
        <v>1101</v>
      </c>
      <c r="D456" s="98" t="s">
        <v>3405</v>
      </c>
      <c r="E456" s="58" t="s">
        <v>1101</v>
      </c>
      <c r="F456" s="98">
        <v>1</v>
      </c>
      <c r="G456" s="58"/>
      <c r="H456" s="98" t="s">
        <v>2193</v>
      </c>
      <c r="I456" s="98" t="s">
        <v>2194</v>
      </c>
      <c r="J456" s="58">
        <v>0</v>
      </c>
      <c r="K456" s="58">
        <v>0</v>
      </c>
      <c r="L456" s="57"/>
      <c r="M456" s="58">
        <v>-1307</v>
      </c>
      <c r="N456" s="58"/>
      <c r="O456" s="57"/>
      <c r="P456" s="57"/>
      <c r="Q456" s="57"/>
      <c r="R456" s="57"/>
      <c r="S456" s="57"/>
      <c r="T456" s="57"/>
      <c r="U456" s="57"/>
      <c r="V456" s="57"/>
      <c r="W456" s="59"/>
      <c r="X456" s="59"/>
      <c r="Y456" s="57"/>
      <c r="Z456" s="60"/>
    </row>
    <row r="457" spans="1:27" s="56" customFormat="1" ht="23.25" hidden="1" customHeight="1" x14ac:dyDescent="0.25">
      <c r="A457" s="97">
        <v>456</v>
      </c>
      <c r="B457" s="98" t="s">
        <v>577</v>
      </c>
      <c r="C457" s="260" t="s">
        <v>1101</v>
      </c>
      <c r="D457" s="98" t="s">
        <v>3436</v>
      </c>
      <c r="E457" s="58" t="s">
        <v>1101</v>
      </c>
      <c r="F457" s="98">
        <v>1</v>
      </c>
      <c r="G457" s="58"/>
      <c r="H457" s="98" t="s">
        <v>2196</v>
      </c>
      <c r="I457" s="98" t="s">
        <v>2197</v>
      </c>
      <c r="J457" s="58">
        <v>0</v>
      </c>
      <c r="K457" s="58">
        <v>0</v>
      </c>
      <c r="L457" s="57"/>
      <c r="M457" s="58">
        <v>-997</v>
      </c>
      <c r="N457" s="58">
        <v>0</v>
      </c>
      <c r="O457" s="57"/>
      <c r="P457" s="57"/>
      <c r="Q457" s="57"/>
      <c r="R457" s="57"/>
      <c r="S457" s="57"/>
      <c r="T457" s="57"/>
      <c r="U457" s="57"/>
      <c r="V457" s="57"/>
      <c r="W457" s="59"/>
      <c r="X457" s="59"/>
      <c r="Y457" s="57"/>
      <c r="Z457" s="60"/>
    </row>
    <row r="458" spans="1:27" s="56" customFormat="1" ht="23.25" hidden="1" customHeight="1" x14ac:dyDescent="0.25">
      <c r="A458" s="97">
        <v>457</v>
      </c>
      <c r="B458" s="98" t="s">
        <v>578</v>
      </c>
      <c r="C458" s="260" t="s">
        <v>1101</v>
      </c>
      <c r="D458" s="98" t="s">
        <v>3437</v>
      </c>
      <c r="E458" s="58" t="s">
        <v>1101</v>
      </c>
      <c r="F458" s="98">
        <v>1</v>
      </c>
      <c r="G458" s="58"/>
      <c r="H458" s="98" t="s">
        <v>2199</v>
      </c>
      <c r="I458" s="98" t="s">
        <v>2200</v>
      </c>
      <c r="J458" s="58">
        <v>0</v>
      </c>
      <c r="K458" s="58">
        <v>0</v>
      </c>
      <c r="L458" s="57"/>
      <c r="M458" s="58">
        <v>-3001</v>
      </c>
      <c r="N458" s="58">
        <v>0</v>
      </c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62"/>
      <c r="AA458" s="55"/>
    </row>
    <row r="459" spans="1:27" s="56" customFormat="1" ht="23.25" hidden="1" customHeight="1" x14ac:dyDescent="0.25">
      <c r="A459" s="97">
        <v>458</v>
      </c>
      <c r="B459" s="98" t="s">
        <v>579</v>
      </c>
      <c r="C459" s="260" t="s">
        <v>1101</v>
      </c>
      <c r="D459" s="98" t="s">
        <v>3438</v>
      </c>
      <c r="E459" s="58" t="s">
        <v>1101</v>
      </c>
      <c r="F459" s="98">
        <v>2</v>
      </c>
      <c r="G459" s="58"/>
      <c r="H459" s="98" t="s">
        <v>2202</v>
      </c>
      <c r="I459" s="98" t="s">
        <v>2203</v>
      </c>
      <c r="J459" s="58">
        <v>0</v>
      </c>
      <c r="K459" s="58">
        <v>0</v>
      </c>
      <c r="L459" s="57"/>
      <c r="M459" s="58">
        <v>0</v>
      </c>
      <c r="N459" s="58">
        <v>0</v>
      </c>
      <c r="O459" s="57"/>
      <c r="P459" s="57"/>
      <c r="Q459" s="57"/>
      <c r="R459" s="57"/>
      <c r="S459" s="57"/>
      <c r="T459" s="57"/>
      <c r="U459" s="57"/>
      <c r="V459" s="57"/>
      <c r="W459" s="57"/>
      <c r="X459" s="59"/>
      <c r="Y459" s="57"/>
      <c r="Z459" s="60"/>
    </row>
    <row r="460" spans="1:27" s="56" customFormat="1" ht="23.25" hidden="1" customHeight="1" x14ac:dyDescent="0.25">
      <c r="A460" s="97">
        <v>459</v>
      </c>
      <c r="B460" s="98" t="s">
        <v>580</v>
      </c>
      <c r="C460" s="260" t="s">
        <v>1101</v>
      </c>
      <c r="D460" s="98" t="s">
        <v>3439</v>
      </c>
      <c r="E460" s="58" t="s">
        <v>1101</v>
      </c>
      <c r="F460" s="98">
        <v>1</v>
      </c>
      <c r="G460" s="58"/>
      <c r="H460" s="98" t="s">
        <v>2205</v>
      </c>
      <c r="I460" s="98" t="s">
        <v>2206</v>
      </c>
      <c r="J460" s="58">
        <v>0</v>
      </c>
      <c r="K460" s="58">
        <v>0</v>
      </c>
      <c r="L460" s="57"/>
      <c r="M460" s="58">
        <v>0</v>
      </c>
      <c r="N460" s="58">
        <v>0</v>
      </c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62"/>
      <c r="AA460" s="55"/>
    </row>
    <row r="461" spans="1:27" s="56" customFormat="1" ht="23.25" customHeight="1" x14ac:dyDescent="0.25">
      <c r="A461" s="97">
        <v>460</v>
      </c>
      <c r="B461" s="98" t="s">
        <v>34</v>
      </c>
      <c r="C461" s="260" t="s">
        <v>11</v>
      </c>
      <c r="D461" s="98"/>
      <c r="E461" s="58" t="s">
        <v>11</v>
      </c>
      <c r="F461" s="98">
        <v>2</v>
      </c>
      <c r="G461" s="58" t="s">
        <v>35</v>
      </c>
      <c r="H461" s="98" t="s">
        <v>206</v>
      </c>
      <c r="I461" s="98" t="s">
        <v>207</v>
      </c>
      <c r="J461" s="58">
        <v>1075</v>
      </c>
      <c r="K461" s="58">
        <v>1097</v>
      </c>
      <c r="L461" s="57"/>
      <c r="M461" s="58">
        <v>-8242</v>
      </c>
      <c r="N461" s="58">
        <v>1548</v>
      </c>
      <c r="O461" s="57"/>
      <c r="P461" s="57"/>
      <c r="Q461" s="57"/>
      <c r="R461" s="57"/>
      <c r="S461" s="57"/>
      <c r="T461" s="57"/>
      <c r="U461" s="57"/>
      <c r="V461" s="57"/>
      <c r="W461" s="57"/>
      <c r="X461" s="59"/>
      <c r="Y461" s="57"/>
      <c r="Z461" s="60"/>
    </row>
    <row r="462" spans="1:27" s="56" customFormat="1" ht="23.25" hidden="1" customHeight="1" x14ac:dyDescent="0.25">
      <c r="A462" s="97">
        <v>461</v>
      </c>
      <c r="B462" s="98" t="s">
        <v>581</v>
      </c>
      <c r="C462" s="260" t="s">
        <v>1101</v>
      </c>
      <c r="D462" s="98" t="s">
        <v>3414</v>
      </c>
      <c r="E462" s="58" t="s">
        <v>1101</v>
      </c>
      <c r="F462" s="98">
        <v>2</v>
      </c>
      <c r="G462" s="58"/>
      <c r="H462" s="98" t="s">
        <v>2212</v>
      </c>
      <c r="I462" s="98" t="s">
        <v>296</v>
      </c>
      <c r="J462" s="58">
        <v>0</v>
      </c>
      <c r="K462" s="58">
        <v>0</v>
      </c>
      <c r="L462" s="57"/>
      <c r="M462" s="58">
        <v>0</v>
      </c>
      <c r="N462" s="58">
        <v>-2809</v>
      </c>
      <c r="O462" s="57"/>
      <c r="P462" s="57"/>
      <c r="Q462" s="57"/>
      <c r="R462" s="57"/>
      <c r="S462" s="57"/>
      <c r="T462" s="57"/>
      <c r="U462" s="57"/>
      <c r="V462" s="57"/>
      <c r="W462" s="57"/>
      <c r="X462" s="59"/>
      <c r="Y462" s="57"/>
      <c r="Z462" s="60"/>
    </row>
    <row r="463" spans="1:27" s="56" customFormat="1" ht="23.25" hidden="1" customHeight="1" x14ac:dyDescent="0.25">
      <c r="A463" s="97">
        <v>462</v>
      </c>
      <c r="B463" s="98" t="s">
        <v>583</v>
      </c>
      <c r="C463" s="260" t="s">
        <v>1101</v>
      </c>
      <c r="D463" s="98" t="s">
        <v>3440</v>
      </c>
      <c r="E463" s="58" t="s">
        <v>1101</v>
      </c>
      <c r="F463" s="98">
        <v>2</v>
      </c>
      <c r="G463" s="58"/>
      <c r="H463" s="98" t="s">
        <v>2214</v>
      </c>
      <c r="I463" s="98" t="s">
        <v>222</v>
      </c>
      <c r="J463" s="58">
        <v>0</v>
      </c>
      <c r="K463" s="58">
        <v>0</v>
      </c>
      <c r="L463" s="57"/>
      <c r="M463" s="58">
        <v>0</v>
      </c>
      <c r="N463" s="58">
        <v>-2205</v>
      </c>
      <c r="O463" s="57"/>
      <c r="P463" s="57"/>
      <c r="Q463" s="57"/>
      <c r="R463" s="57"/>
      <c r="S463" s="57"/>
      <c r="T463" s="57"/>
      <c r="U463" s="57"/>
      <c r="V463" s="57"/>
      <c r="W463" s="57"/>
      <c r="X463" s="59"/>
      <c r="Y463" s="57"/>
      <c r="Z463" s="60"/>
    </row>
    <row r="464" spans="1:27" s="56" customFormat="1" ht="23.25" hidden="1" customHeight="1" x14ac:dyDescent="0.25">
      <c r="A464" s="97">
        <v>463</v>
      </c>
      <c r="B464" s="98" t="s">
        <v>585</v>
      </c>
      <c r="C464" s="260" t="s">
        <v>1101</v>
      </c>
      <c r="D464" s="98" t="s">
        <v>3407</v>
      </c>
      <c r="E464" s="58" t="s">
        <v>1101</v>
      </c>
      <c r="F464" s="98">
        <v>2</v>
      </c>
      <c r="G464" s="58"/>
      <c r="H464" s="98" t="s">
        <v>2216</v>
      </c>
      <c r="I464" s="98" t="s">
        <v>222</v>
      </c>
      <c r="J464" s="58">
        <v>0</v>
      </c>
      <c r="K464" s="58">
        <v>0</v>
      </c>
      <c r="L464" s="57"/>
      <c r="M464" s="58">
        <v>0</v>
      </c>
      <c r="N464" s="58">
        <v>0</v>
      </c>
      <c r="O464" s="57"/>
      <c r="P464" s="57"/>
      <c r="Q464" s="57"/>
      <c r="R464" s="57"/>
      <c r="S464" s="57"/>
      <c r="T464" s="57"/>
      <c r="U464" s="57"/>
      <c r="V464" s="57"/>
      <c r="W464" s="59"/>
      <c r="X464" s="59"/>
      <c r="Y464" s="57"/>
      <c r="Z464" s="60"/>
    </row>
    <row r="465" spans="1:27" s="56" customFormat="1" ht="23.25" customHeight="1" x14ac:dyDescent="0.25">
      <c r="A465" s="97">
        <v>464</v>
      </c>
      <c r="B465" s="98" t="s">
        <v>36</v>
      </c>
      <c r="C465" s="260" t="s">
        <v>11</v>
      </c>
      <c r="D465" s="98"/>
      <c r="E465" s="58" t="s">
        <v>11</v>
      </c>
      <c r="F465" s="98">
        <v>1</v>
      </c>
      <c r="G465" s="58" t="s">
        <v>37</v>
      </c>
      <c r="H465" s="98" t="s">
        <v>208</v>
      </c>
      <c r="I465" s="98" t="s">
        <v>209</v>
      </c>
      <c r="J465" s="58">
        <v>75</v>
      </c>
      <c r="K465" s="58">
        <v>80</v>
      </c>
      <c r="L465" s="58"/>
      <c r="M465" s="58">
        <v>-4121</v>
      </c>
      <c r="N465" s="58">
        <v>334</v>
      </c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62"/>
      <c r="AA465" s="55"/>
    </row>
    <row r="466" spans="1:27" s="56" customFormat="1" ht="23.25" customHeight="1" x14ac:dyDescent="0.25">
      <c r="A466" s="97">
        <v>465</v>
      </c>
      <c r="B466" s="98" t="s">
        <v>38</v>
      </c>
      <c r="C466" s="260" t="s">
        <v>11</v>
      </c>
      <c r="D466" s="98"/>
      <c r="E466" s="58" t="s">
        <v>11</v>
      </c>
      <c r="F466" s="98">
        <v>2</v>
      </c>
      <c r="G466" s="58" t="s">
        <v>39</v>
      </c>
      <c r="H466" s="98" t="s">
        <v>210</v>
      </c>
      <c r="I466" s="98" t="s">
        <v>211</v>
      </c>
      <c r="J466" s="58">
        <v>37</v>
      </c>
      <c r="K466" s="58">
        <v>409</v>
      </c>
      <c r="L466" s="57"/>
      <c r="M466" s="58">
        <v>-8242</v>
      </c>
      <c r="N466" s="58">
        <v>2004</v>
      </c>
      <c r="O466" s="57"/>
      <c r="P466" s="57"/>
      <c r="Q466" s="57"/>
      <c r="R466" s="57"/>
      <c r="S466" s="57"/>
      <c r="T466" s="57"/>
      <c r="U466" s="57"/>
      <c r="V466" s="57"/>
      <c r="W466" s="59"/>
      <c r="X466" s="59"/>
      <c r="Y466" s="57"/>
      <c r="Z466" s="60"/>
    </row>
    <row r="467" spans="1:27" s="56" customFormat="1" ht="23.25" customHeight="1" x14ac:dyDescent="0.25">
      <c r="A467" s="97">
        <v>466</v>
      </c>
      <c r="B467" s="98" t="s">
        <v>40</v>
      </c>
      <c r="C467" s="260" t="s">
        <v>11</v>
      </c>
      <c r="D467" s="98">
        <v>0</v>
      </c>
      <c r="E467" s="58" t="s">
        <v>1101</v>
      </c>
      <c r="F467" s="98">
        <v>1</v>
      </c>
      <c r="G467" s="58"/>
      <c r="H467" s="98" t="s">
        <v>2221</v>
      </c>
      <c r="I467" s="98" t="s">
        <v>227</v>
      </c>
      <c r="J467" s="58">
        <v>0</v>
      </c>
      <c r="K467" s="58">
        <v>0</v>
      </c>
      <c r="L467" s="57"/>
      <c r="M467" s="58">
        <v>-8242</v>
      </c>
      <c r="N467" s="58">
        <v>-18</v>
      </c>
      <c r="O467" s="57"/>
      <c r="P467" s="57"/>
      <c r="Q467" s="57"/>
      <c r="R467" s="57"/>
      <c r="S467" s="57"/>
      <c r="T467" s="57"/>
      <c r="U467" s="57"/>
      <c r="V467" s="57"/>
      <c r="W467" s="57"/>
      <c r="X467" s="59"/>
      <c r="Y467" s="57"/>
      <c r="Z467" s="60"/>
    </row>
    <row r="468" spans="1:27" s="56" customFormat="1" ht="23.25" hidden="1" customHeight="1" x14ac:dyDescent="0.25">
      <c r="A468" s="97">
        <v>467</v>
      </c>
      <c r="B468" s="98" t="s">
        <v>586</v>
      </c>
      <c r="C468" s="260" t="s">
        <v>1101</v>
      </c>
      <c r="D468" s="98" t="s">
        <v>3436</v>
      </c>
      <c r="E468" s="58" t="s">
        <v>1101</v>
      </c>
      <c r="F468" s="98">
        <v>1</v>
      </c>
      <c r="G468" s="58"/>
      <c r="H468" s="98" t="s">
        <v>2224</v>
      </c>
      <c r="I468" s="98" t="s">
        <v>296</v>
      </c>
      <c r="J468" s="58">
        <v>0</v>
      </c>
      <c r="K468" s="58">
        <v>0</v>
      </c>
      <c r="L468" s="57"/>
      <c r="M468" s="58">
        <v>0</v>
      </c>
      <c r="N468" s="58">
        <v>0</v>
      </c>
      <c r="O468" s="57"/>
      <c r="P468" s="57"/>
      <c r="Q468" s="57"/>
      <c r="R468" s="57"/>
      <c r="S468" s="57"/>
      <c r="T468" s="57"/>
      <c r="U468" s="57"/>
      <c r="V468" s="57"/>
      <c r="W468" s="57"/>
      <c r="X468" s="59"/>
      <c r="Y468" s="57"/>
      <c r="Z468" s="60"/>
    </row>
    <row r="469" spans="1:27" s="56" customFormat="1" ht="23.25" customHeight="1" x14ac:dyDescent="0.25">
      <c r="A469" s="97">
        <v>468</v>
      </c>
      <c r="B469" s="98" t="s">
        <v>42</v>
      </c>
      <c r="C469" s="260" t="s">
        <v>358</v>
      </c>
      <c r="D469" s="98" t="s">
        <v>3441</v>
      </c>
      <c r="E469" s="58" t="s">
        <v>11</v>
      </c>
      <c r="F469" s="98">
        <v>2</v>
      </c>
      <c r="G469" s="58" t="s">
        <v>41</v>
      </c>
      <c r="H469" s="98" t="s">
        <v>213</v>
      </c>
      <c r="I469" s="98" t="s">
        <v>214</v>
      </c>
      <c r="J469" s="58">
        <v>330</v>
      </c>
      <c r="K469" s="58">
        <v>331</v>
      </c>
      <c r="L469" s="57"/>
      <c r="M469" s="58">
        <v>0</v>
      </c>
      <c r="N469" s="58">
        <v>-4086</v>
      </c>
      <c r="O469" s="57"/>
      <c r="P469" s="57"/>
      <c r="Q469" s="57"/>
      <c r="R469" s="57"/>
      <c r="S469" s="57"/>
      <c r="T469" s="57"/>
      <c r="U469" s="57"/>
      <c r="V469" s="57"/>
      <c r="W469" s="59"/>
      <c r="X469" s="59"/>
      <c r="Y469" s="57"/>
      <c r="Z469" s="60"/>
    </row>
    <row r="470" spans="1:27" s="56" customFormat="1" ht="23.25" customHeight="1" x14ac:dyDescent="0.25">
      <c r="A470" s="97">
        <v>469</v>
      </c>
      <c r="B470" s="98" t="s">
        <v>43</v>
      </c>
      <c r="C470" s="260" t="s">
        <v>11</v>
      </c>
      <c r="D470" s="98"/>
      <c r="E470" s="58" t="s">
        <v>11</v>
      </c>
      <c r="F470" s="98">
        <v>1</v>
      </c>
      <c r="G470" s="58" t="s">
        <v>44</v>
      </c>
      <c r="H470" s="98" t="s">
        <v>215</v>
      </c>
      <c r="I470" s="98" t="s">
        <v>216</v>
      </c>
      <c r="J470" s="58">
        <v>91</v>
      </c>
      <c r="K470" s="58">
        <v>107</v>
      </c>
      <c r="L470" s="57"/>
      <c r="M470" s="58">
        <v>-4121</v>
      </c>
      <c r="N470" s="58">
        <v>-142</v>
      </c>
      <c r="O470" s="57"/>
      <c r="P470" s="57"/>
      <c r="Q470" s="57"/>
      <c r="R470" s="57"/>
      <c r="S470" s="57"/>
      <c r="T470" s="57"/>
      <c r="U470" s="57"/>
      <c r="V470" s="57"/>
      <c r="W470" s="59"/>
      <c r="X470" s="59"/>
      <c r="Y470" s="57"/>
      <c r="Z470" s="60"/>
    </row>
    <row r="471" spans="1:27" s="56" customFormat="1" ht="23.25" hidden="1" customHeight="1" x14ac:dyDescent="0.25">
      <c r="A471" s="97">
        <v>470</v>
      </c>
      <c r="B471" s="98" t="s">
        <v>588</v>
      </c>
      <c r="C471" s="260" t="s">
        <v>1101</v>
      </c>
      <c r="D471" s="98" t="s">
        <v>3340</v>
      </c>
      <c r="E471" s="58" t="s">
        <v>1101</v>
      </c>
      <c r="F471" s="98">
        <v>2</v>
      </c>
      <c r="G471" s="58"/>
      <c r="H471" s="98" t="s">
        <v>2232</v>
      </c>
      <c r="I471" s="98" t="s">
        <v>211</v>
      </c>
      <c r="J471" s="58">
        <v>0</v>
      </c>
      <c r="K471" s="58">
        <v>0</v>
      </c>
      <c r="L471" s="57"/>
      <c r="M471" s="58">
        <v>0</v>
      </c>
      <c r="N471" s="58">
        <v>-975</v>
      </c>
      <c r="O471" s="57"/>
      <c r="P471" s="57"/>
      <c r="Q471" s="57"/>
      <c r="R471" s="57"/>
      <c r="S471" s="57"/>
      <c r="T471" s="57"/>
      <c r="U471" s="57"/>
      <c r="V471" s="57"/>
      <c r="W471" s="57"/>
      <c r="X471" s="59"/>
      <c r="Y471" s="57"/>
      <c r="Z471" s="60"/>
    </row>
    <row r="472" spans="1:27" s="56" customFormat="1" ht="23.25" hidden="1" customHeight="1" x14ac:dyDescent="0.25">
      <c r="A472" s="97">
        <v>471</v>
      </c>
      <c r="B472" s="98" t="s">
        <v>590</v>
      </c>
      <c r="C472" s="260" t="s">
        <v>1101</v>
      </c>
      <c r="D472" s="98" t="s">
        <v>3354</v>
      </c>
      <c r="E472" s="58" t="s">
        <v>1101</v>
      </c>
      <c r="F472" s="98">
        <v>1</v>
      </c>
      <c r="G472" s="58"/>
      <c r="H472" s="98" t="s">
        <v>2234</v>
      </c>
      <c r="I472" s="98" t="s">
        <v>2235</v>
      </c>
      <c r="J472" s="58">
        <v>0</v>
      </c>
      <c r="K472" s="58">
        <v>0</v>
      </c>
      <c r="L472" s="57"/>
      <c r="M472" s="58">
        <v>0</v>
      </c>
      <c r="N472" s="58">
        <v>-2361</v>
      </c>
      <c r="O472" s="57"/>
      <c r="P472" s="57"/>
      <c r="Q472" s="57"/>
      <c r="R472" s="57"/>
      <c r="S472" s="57"/>
      <c r="T472" s="57"/>
      <c r="U472" s="57"/>
      <c r="V472" s="57"/>
      <c r="W472" s="57"/>
      <c r="X472" s="59"/>
      <c r="Y472" s="57"/>
      <c r="Z472" s="60"/>
    </row>
    <row r="473" spans="1:27" s="56" customFormat="1" ht="23.25" customHeight="1" x14ac:dyDescent="0.25">
      <c r="A473" s="97">
        <v>472</v>
      </c>
      <c r="B473" s="98" t="s">
        <v>45</v>
      </c>
      <c r="C473" s="260" t="s">
        <v>358</v>
      </c>
      <c r="D473" s="98" t="s">
        <v>3442</v>
      </c>
      <c r="E473" s="58" t="s">
        <v>11</v>
      </c>
      <c r="F473" s="98">
        <v>2</v>
      </c>
      <c r="G473" s="58" t="s">
        <v>46</v>
      </c>
      <c r="H473" s="98" t="s">
        <v>217</v>
      </c>
      <c r="I473" s="98" t="s">
        <v>207</v>
      </c>
      <c r="J473" s="58">
        <v>758</v>
      </c>
      <c r="K473" s="58">
        <v>887</v>
      </c>
      <c r="L473" s="57"/>
      <c r="M473" s="58">
        <v>-8242</v>
      </c>
      <c r="N473" s="58">
        <v>-4332</v>
      </c>
      <c r="O473" s="57"/>
      <c r="P473" s="57"/>
      <c r="Q473" s="57"/>
      <c r="R473" s="57"/>
      <c r="S473" s="57"/>
      <c r="T473" s="57"/>
      <c r="U473" s="57"/>
      <c r="V473" s="57"/>
      <c r="W473" s="59"/>
      <c r="X473" s="59"/>
      <c r="Y473" s="57"/>
      <c r="Z473" s="60"/>
    </row>
    <row r="474" spans="1:27" s="56" customFormat="1" ht="23.25" customHeight="1" x14ac:dyDescent="0.25">
      <c r="A474" s="97">
        <v>473</v>
      </c>
      <c r="B474" s="98" t="s">
        <v>47</v>
      </c>
      <c r="C474" s="260" t="s">
        <v>11</v>
      </c>
      <c r="D474" s="98"/>
      <c r="E474" s="58" t="s">
        <v>11</v>
      </c>
      <c r="F474" s="98">
        <v>2</v>
      </c>
      <c r="G474" s="58" t="s">
        <v>46</v>
      </c>
      <c r="H474" s="98" t="s">
        <v>218</v>
      </c>
      <c r="I474" s="98" t="s">
        <v>207</v>
      </c>
      <c r="J474" s="58">
        <v>2879</v>
      </c>
      <c r="K474" s="58">
        <v>2901</v>
      </c>
      <c r="L474" s="57"/>
      <c r="M474" s="58">
        <v>-8242</v>
      </c>
      <c r="N474" s="58">
        <v>687</v>
      </c>
      <c r="O474" s="57"/>
      <c r="P474" s="57"/>
      <c r="Q474" s="57"/>
      <c r="R474" s="57"/>
      <c r="S474" s="57"/>
      <c r="T474" s="57"/>
      <c r="U474" s="57"/>
      <c r="V474" s="57"/>
      <c r="W474" s="59"/>
      <c r="X474" s="59"/>
      <c r="Y474" s="57"/>
      <c r="Z474" s="60"/>
    </row>
    <row r="475" spans="1:27" s="56" customFormat="1" ht="23.25" customHeight="1" x14ac:dyDescent="0.25">
      <c r="A475" s="97">
        <v>474</v>
      </c>
      <c r="B475" s="98" t="s">
        <v>48</v>
      </c>
      <c r="C475" s="260" t="s">
        <v>11</v>
      </c>
      <c r="D475" s="98"/>
      <c r="E475" s="58" t="s">
        <v>11</v>
      </c>
      <c r="F475" s="98">
        <v>2</v>
      </c>
      <c r="G475" s="58" t="s">
        <v>49</v>
      </c>
      <c r="H475" s="98" t="s">
        <v>219</v>
      </c>
      <c r="I475" s="98" t="s">
        <v>207</v>
      </c>
      <c r="J475" s="58">
        <v>356</v>
      </c>
      <c r="K475" s="58">
        <v>410</v>
      </c>
      <c r="L475" s="57"/>
      <c r="M475" s="58">
        <v>-8242</v>
      </c>
      <c r="N475" s="58">
        <v>3894</v>
      </c>
      <c r="O475" s="57"/>
      <c r="P475" s="57"/>
      <c r="Q475" s="57"/>
      <c r="R475" s="57"/>
      <c r="S475" s="57"/>
      <c r="T475" s="57"/>
      <c r="U475" s="57"/>
      <c r="V475" s="57"/>
      <c r="W475" s="59"/>
      <c r="X475" s="59"/>
      <c r="Y475" s="57"/>
      <c r="Z475" s="60"/>
    </row>
    <row r="476" spans="1:27" s="56" customFormat="1" ht="23.25" hidden="1" customHeight="1" x14ac:dyDescent="0.25">
      <c r="A476" s="97">
        <v>475</v>
      </c>
      <c r="B476" s="98" t="s">
        <v>591</v>
      </c>
      <c r="C476" s="260" t="s">
        <v>1101</v>
      </c>
      <c r="D476" s="98" t="s">
        <v>3443</v>
      </c>
      <c r="E476" s="58" t="s">
        <v>1101</v>
      </c>
      <c r="F476" s="98">
        <v>2</v>
      </c>
      <c r="G476" s="58"/>
      <c r="H476" s="98" t="s">
        <v>2240</v>
      </c>
      <c r="I476" s="98" t="s">
        <v>227</v>
      </c>
      <c r="J476" s="58">
        <v>0</v>
      </c>
      <c r="K476" s="58">
        <v>0</v>
      </c>
      <c r="L476" s="58"/>
      <c r="M476" s="58">
        <v>-8242</v>
      </c>
      <c r="N476" s="58">
        <v>0</v>
      </c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62"/>
      <c r="AA476" s="55"/>
    </row>
    <row r="477" spans="1:27" s="56" customFormat="1" ht="23.25" customHeight="1" x14ac:dyDescent="0.25">
      <c r="A477" s="97">
        <v>476</v>
      </c>
      <c r="B477" s="98" t="s">
        <v>50</v>
      </c>
      <c r="C477" s="260" t="s">
        <v>11</v>
      </c>
      <c r="D477" s="98"/>
      <c r="E477" s="58" t="s">
        <v>11</v>
      </c>
      <c r="F477" s="98">
        <v>2</v>
      </c>
      <c r="G477" s="58" t="s">
        <v>51</v>
      </c>
      <c r="H477" s="98" t="s">
        <v>220</v>
      </c>
      <c r="I477" s="98" t="s">
        <v>207</v>
      </c>
      <c r="J477" s="58">
        <v>780</v>
      </c>
      <c r="K477" s="58">
        <v>869</v>
      </c>
      <c r="L477" s="57"/>
      <c r="M477" s="58">
        <v>-8242</v>
      </c>
      <c r="N477" s="58">
        <v>1929</v>
      </c>
      <c r="O477" s="57"/>
      <c r="P477" s="57"/>
      <c r="Q477" s="57"/>
      <c r="R477" s="57"/>
      <c r="S477" s="57"/>
      <c r="T477" s="57"/>
      <c r="U477" s="57"/>
      <c r="V477" s="57"/>
      <c r="W477" s="57"/>
      <c r="X477" s="59"/>
      <c r="Y477" s="57"/>
      <c r="Z477" s="60"/>
    </row>
    <row r="478" spans="1:27" s="56" customFormat="1" ht="23.25" customHeight="1" x14ac:dyDescent="0.25">
      <c r="A478" s="97">
        <v>477</v>
      </c>
      <c r="B478" s="98" t="s">
        <v>52</v>
      </c>
      <c r="C478" s="260" t="s">
        <v>11</v>
      </c>
      <c r="D478" s="98"/>
      <c r="E478" s="58" t="s">
        <v>11</v>
      </c>
      <c r="F478" s="98">
        <v>2</v>
      </c>
      <c r="G478" s="58" t="s">
        <v>53</v>
      </c>
      <c r="H478" s="98" t="s">
        <v>221</v>
      </c>
      <c r="I478" s="98" t="s">
        <v>222</v>
      </c>
      <c r="J478" s="58">
        <v>167</v>
      </c>
      <c r="K478" s="58">
        <v>176</v>
      </c>
      <c r="L478" s="57"/>
      <c r="M478" s="58">
        <v>-8242</v>
      </c>
      <c r="N478" s="58">
        <v>-355</v>
      </c>
      <c r="O478" s="57"/>
      <c r="P478" s="57"/>
      <c r="Q478" s="57"/>
      <c r="R478" s="57"/>
      <c r="S478" s="57"/>
      <c r="T478" s="57"/>
      <c r="U478" s="57"/>
      <c r="V478" s="57"/>
      <c r="W478" s="57"/>
      <c r="X478" s="59"/>
      <c r="Y478" s="57"/>
      <c r="Z478" s="60"/>
    </row>
    <row r="479" spans="1:27" s="56" customFormat="1" ht="23.25" customHeight="1" x14ac:dyDescent="0.25">
      <c r="A479" s="97">
        <v>478</v>
      </c>
      <c r="B479" s="98" t="s">
        <v>54</v>
      </c>
      <c r="C479" s="260" t="s">
        <v>11</v>
      </c>
      <c r="D479" s="98"/>
      <c r="E479" s="58" t="s">
        <v>11</v>
      </c>
      <c r="F479" s="98">
        <v>1</v>
      </c>
      <c r="G479" s="58" t="s">
        <v>53</v>
      </c>
      <c r="H479" s="98" t="s">
        <v>223</v>
      </c>
      <c r="I479" s="98" t="s">
        <v>216</v>
      </c>
      <c r="J479" s="58">
        <v>319</v>
      </c>
      <c r="K479" s="58">
        <v>443</v>
      </c>
      <c r="L479" s="57"/>
      <c r="M479" s="58">
        <v>-4120</v>
      </c>
      <c r="N479" s="58">
        <v>-4382</v>
      </c>
      <c r="O479" s="57"/>
      <c r="P479" s="57"/>
      <c r="Q479" s="57"/>
      <c r="R479" s="57"/>
      <c r="S479" s="57"/>
      <c r="T479" s="57"/>
      <c r="U479" s="57"/>
      <c r="V479" s="57"/>
      <c r="W479" s="57"/>
      <c r="X479" s="59"/>
      <c r="Y479" s="57"/>
      <c r="Z479" s="60"/>
    </row>
    <row r="480" spans="1:27" s="56" customFormat="1" ht="23.25" hidden="1" customHeight="1" x14ac:dyDescent="0.25">
      <c r="A480" s="97">
        <v>479</v>
      </c>
      <c r="B480" s="98" t="s">
        <v>593</v>
      </c>
      <c r="C480" s="260" t="s">
        <v>1101</v>
      </c>
      <c r="D480" s="98" t="s">
        <v>3444</v>
      </c>
      <c r="E480" s="58" t="s">
        <v>1101</v>
      </c>
      <c r="F480" s="98">
        <v>1</v>
      </c>
      <c r="G480" s="58"/>
      <c r="H480" s="98" t="s">
        <v>2245</v>
      </c>
      <c r="I480" s="98" t="s">
        <v>222</v>
      </c>
      <c r="J480" s="58">
        <v>0</v>
      </c>
      <c r="K480" s="58">
        <v>0</v>
      </c>
      <c r="L480" s="57"/>
      <c r="M480" s="58">
        <v>0</v>
      </c>
      <c r="N480" s="58">
        <v>-3208</v>
      </c>
      <c r="O480" s="57"/>
      <c r="P480" s="57"/>
      <c r="Q480" s="57"/>
      <c r="R480" s="57"/>
      <c r="S480" s="57"/>
      <c r="T480" s="57"/>
      <c r="U480" s="57"/>
      <c r="V480" s="57"/>
      <c r="W480" s="57"/>
      <c r="X480" s="59"/>
      <c r="Y480" s="57"/>
      <c r="Z480" s="60"/>
    </row>
    <row r="481" spans="1:27" s="56" customFormat="1" ht="23.25" hidden="1" customHeight="1" x14ac:dyDescent="0.25">
      <c r="A481" s="97">
        <v>480</v>
      </c>
      <c r="B481" s="98" t="s">
        <v>595</v>
      </c>
      <c r="C481" s="260" t="s">
        <v>1101</v>
      </c>
      <c r="D481" s="98" t="s">
        <v>3445</v>
      </c>
      <c r="E481" s="58" t="s">
        <v>1101</v>
      </c>
      <c r="F481" s="98">
        <v>2</v>
      </c>
      <c r="G481" s="58"/>
      <c r="H481" s="98" t="s">
        <v>2251</v>
      </c>
      <c r="I481" s="98" t="s">
        <v>227</v>
      </c>
      <c r="J481" s="58">
        <v>0</v>
      </c>
      <c r="K481" s="58">
        <v>0</v>
      </c>
      <c r="L481" s="57"/>
      <c r="M481" s="58">
        <v>0</v>
      </c>
      <c r="N481" s="58">
        <v>-5213</v>
      </c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62"/>
      <c r="AA481" s="55"/>
    </row>
    <row r="482" spans="1:27" s="56" customFormat="1" ht="23.25" customHeight="1" x14ac:dyDescent="0.25">
      <c r="A482" s="97">
        <v>481</v>
      </c>
      <c r="B482" s="98" t="s">
        <v>55</v>
      </c>
      <c r="C482" s="260" t="s">
        <v>11</v>
      </c>
      <c r="D482" s="98"/>
      <c r="E482" s="58" t="s">
        <v>11</v>
      </c>
      <c r="F482" s="98">
        <v>2</v>
      </c>
      <c r="G482" s="58" t="s">
        <v>56</v>
      </c>
      <c r="H482" s="98" t="s">
        <v>224</v>
      </c>
      <c r="I482" s="98" t="s">
        <v>225</v>
      </c>
      <c r="J482" s="58">
        <v>387</v>
      </c>
      <c r="K482" s="58">
        <v>454</v>
      </c>
      <c r="L482" s="57"/>
      <c r="M482" s="58">
        <v>-7460</v>
      </c>
      <c r="N482" s="58">
        <v>287</v>
      </c>
      <c r="O482" s="57"/>
      <c r="P482" s="57"/>
      <c r="Q482" s="57"/>
      <c r="R482" s="57"/>
      <c r="S482" s="57"/>
      <c r="T482" s="57"/>
      <c r="U482" s="57"/>
      <c r="V482" s="57"/>
      <c r="W482" s="57"/>
      <c r="X482" s="59"/>
      <c r="Y482" s="57"/>
      <c r="Z482" s="60"/>
    </row>
    <row r="483" spans="1:27" s="56" customFormat="1" ht="23.25" customHeight="1" x14ac:dyDescent="0.25">
      <c r="A483" s="97">
        <v>482</v>
      </c>
      <c r="B483" s="98" t="s">
        <v>57</v>
      </c>
      <c r="C483" s="260" t="s">
        <v>11</v>
      </c>
      <c r="D483" s="98"/>
      <c r="E483" s="58" t="s">
        <v>11</v>
      </c>
      <c r="F483" s="98">
        <v>2</v>
      </c>
      <c r="G483" s="58" t="s">
        <v>56</v>
      </c>
      <c r="H483" s="98" t="s">
        <v>226</v>
      </c>
      <c r="I483" s="98" t="s">
        <v>227</v>
      </c>
      <c r="J483" s="58">
        <v>303</v>
      </c>
      <c r="K483" s="58">
        <v>376</v>
      </c>
      <c r="L483" s="57"/>
      <c r="M483" s="58">
        <v>-8242</v>
      </c>
      <c r="N483" s="58">
        <v>-921</v>
      </c>
      <c r="O483" s="57"/>
      <c r="P483" s="57"/>
      <c r="Q483" s="57"/>
      <c r="R483" s="57"/>
      <c r="S483" s="57"/>
      <c r="T483" s="84"/>
      <c r="U483" s="57"/>
      <c r="V483" s="57"/>
      <c r="W483" s="57"/>
      <c r="X483" s="59"/>
      <c r="Y483" s="57"/>
      <c r="Z483" s="60"/>
      <c r="AA483" s="56">
        <v>1547</v>
      </c>
    </row>
    <row r="484" spans="1:27" s="56" customFormat="1" ht="23.25" customHeight="1" x14ac:dyDescent="0.25">
      <c r="A484" s="97">
        <v>483</v>
      </c>
      <c r="B484" s="98" t="s">
        <v>58</v>
      </c>
      <c r="C484" s="260" t="s">
        <v>11</v>
      </c>
      <c r="D484" s="98"/>
      <c r="E484" s="58" t="s">
        <v>11</v>
      </c>
      <c r="F484" s="98">
        <v>2</v>
      </c>
      <c r="G484" s="58" t="s">
        <v>56</v>
      </c>
      <c r="H484" s="98" t="s">
        <v>228</v>
      </c>
      <c r="I484" s="98" t="s">
        <v>229</v>
      </c>
      <c r="J484" s="58">
        <v>892</v>
      </c>
      <c r="K484" s="58">
        <v>1024</v>
      </c>
      <c r="L484" s="57"/>
      <c r="M484" s="58">
        <v>-8242</v>
      </c>
      <c r="N484" s="58">
        <v>948</v>
      </c>
      <c r="O484" s="57"/>
      <c r="P484" s="57"/>
      <c r="Q484" s="57"/>
      <c r="R484" s="57"/>
      <c r="S484" s="57"/>
      <c r="T484" s="57"/>
      <c r="U484" s="57"/>
      <c r="V484" s="57"/>
      <c r="W484" s="57"/>
      <c r="X484" s="59"/>
      <c r="Y484" s="57"/>
      <c r="Z484" s="60"/>
    </row>
    <row r="485" spans="1:27" s="56" customFormat="1" ht="23.25" hidden="1" customHeight="1" x14ac:dyDescent="0.25">
      <c r="A485" s="97">
        <v>484</v>
      </c>
      <c r="B485" s="98" t="s">
        <v>596</v>
      </c>
      <c r="C485" s="260" t="s">
        <v>1101</v>
      </c>
      <c r="D485" s="98" t="s">
        <v>3432</v>
      </c>
      <c r="E485" s="58" t="s">
        <v>1101</v>
      </c>
      <c r="F485" s="98">
        <v>2</v>
      </c>
      <c r="G485" s="58"/>
      <c r="H485" s="98" t="s">
        <v>2256</v>
      </c>
      <c r="I485" s="98" t="s">
        <v>316</v>
      </c>
      <c r="J485" s="58">
        <v>0</v>
      </c>
      <c r="K485" s="58">
        <v>0</v>
      </c>
      <c r="L485" s="57"/>
      <c r="M485" s="58">
        <v>-2061</v>
      </c>
      <c r="N485" s="58">
        <v>0</v>
      </c>
      <c r="O485" s="57"/>
      <c r="P485" s="57"/>
      <c r="Q485" s="57"/>
      <c r="R485" s="57"/>
      <c r="S485" s="57"/>
      <c r="T485" s="57"/>
      <c r="U485" s="57"/>
      <c r="V485" s="57"/>
      <c r="W485" s="57"/>
      <c r="X485" s="59"/>
      <c r="Y485" s="57"/>
      <c r="Z485" s="60"/>
    </row>
    <row r="486" spans="1:27" s="56" customFormat="1" ht="23.25" hidden="1" customHeight="1" x14ac:dyDescent="0.25">
      <c r="A486" s="97">
        <v>485</v>
      </c>
      <c r="B486" s="98" t="s">
        <v>598</v>
      </c>
      <c r="C486" s="260" t="s">
        <v>1101</v>
      </c>
      <c r="D486" s="98" t="s">
        <v>3446</v>
      </c>
      <c r="E486" s="58" t="s">
        <v>1101</v>
      </c>
      <c r="F486" s="98">
        <v>2</v>
      </c>
      <c r="G486" s="58"/>
      <c r="H486" s="98" t="s">
        <v>2258</v>
      </c>
      <c r="I486" s="98" t="s">
        <v>211</v>
      </c>
      <c r="J486" s="58">
        <v>0</v>
      </c>
      <c r="K486" s="58">
        <v>0</v>
      </c>
      <c r="L486" s="57"/>
      <c r="M486" s="58">
        <v>0</v>
      </c>
      <c r="N486" s="58">
        <v>-4703</v>
      </c>
      <c r="O486" s="57"/>
      <c r="P486" s="57"/>
      <c r="Q486" s="57"/>
      <c r="R486" s="57"/>
      <c r="S486" s="57"/>
      <c r="T486" s="57"/>
      <c r="U486" s="57"/>
      <c r="V486" s="57"/>
      <c r="W486" s="57"/>
      <c r="X486" s="59"/>
      <c r="Y486" s="57"/>
      <c r="Z486" s="60"/>
    </row>
    <row r="487" spans="1:27" s="56" customFormat="1" ht="23.25" hidden="1" customHeight="1" x14ac:dyDescent="0.25">
      <c r="A487" s="97">
        <v>486</v>
      </c>
      <c r="B487" s="98" t="s">
        <v>600</v>
      </c>
      <c r="C487" s="260" t="s">
        <v>1101</v>
      </c>
      <c r="D487" s="98" t="s">
        <v>3340</v>
      </c>
      <c r="E487" s="58" t="s">
        <v>1101</v>
      </c>
      <c r="F487" s="98">
        <v>1</v>
      </c>
      <c r="G487" s="58"/>
      <c r="H487" s="98" t="s">
        <v>2261</v>
      </c>
      <c r="I487" s="98" t="s">
        <v>2262</v>
      </c>
      <c r="J487" s="58">
        <v>0</v>
      </c>
      <c r="K487" s="58">
        <v>0</v>
      </c>
      <c r="L487" s="58"/>
      <c r="M487" s="58">
        <v>0</v>
      </c>
      <c r="N487" s="58">
        <v>-1660</v>
      </c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62"/>
      <c r="AA487" s="55"/>
    </row>
    <row r="488" spans="1:27" s="56" customFormat="1" ht="23.25" customHeight="1" x14ac:dyDescent="0.25">
      <c r="A488" s="97">
        <v>487</v>
      </c>
      <c r="B488" s="98" t="s">
        <v>59</v>
      </c>
      <c r="C488" s="260" t="s">
        <v>11</v>
      </c>
      <c r="D488" s="98"/>
      <c r="E488" s="58" t="s">
        <v>11</v>
      </c>
      <c r="F488" s="98">
        <v>1</v>
      </c>
      <c r="G488" s="58" t="s">
        <v>60</v>
      </c>
      <c r="H488" s="98" t="s">
        <v>230</v>
      </c>
      <c r="I488" s="98" t="s">
        <v>222</v>
      </c>
      <c r="J488" s="58">
        <v>170</v>
      </c>
      <c r="K488" s="58">
        <v>220</v>
      </c>
      <c r="L488" s="57"/>
      <c r="M488" s="58">
        <v>-3730</v>
      </c>
      <c r="N488" s="58">
        <v>1478</v>
      </c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62"/>
      <c r="AA488" s="55"/>
    </row>
    <row r="489" spans="1:27" s="56" customFormat="1" ht="23.25" customHeight="1" x14ac:dyDescent="0.25">
      <c r="A489" s="97">
        <v>488</v>
      </c>
      <c r="B489" s="98" t="s">
        <v>61</v>
      </c>
      <c r="C489" s="260" t="s">
        <v>11</v>
      </c>
      <c r="D489" s="98"/>
      <c r="E489" s="58" t="s">
        <v>11</v>
      </c>
      <c r="F489" s="98">
        <v>1</v>
      </c>
      <c r="G489" s="58" t="s">
        <v>62</v>
      </c>
      <c r="H489" s="98" t="s">
        <v>231</v>
      </c>
      <c r="I489" s="98" t="s">
        <v>232</v>
      </c>
      <c r="J489" s="58">
        <v>86</v>
      </c>
      <c r="K489" s="58">
        <v>94</v>
      </c>
      <c r="L489" s="57"/>
      <c r="M489" s="58">
        <v>-3730</v>
      </c>
      <c r="N489" s="58">
        <v>-141</v>
      </c>
      <c r="O489" s="57"/>
      <c r="P489" s="57"/>
      <c r="Q489" s="57"/>
      <c r="R489" s="57"/>
      <c r="S489" s="57"/>
      <c r="T489" s="57"/>
      <c r="U489" s="57"/>
      <c r="V489" s="57"/>
      <c r="W489" s="57"/>
      <c r="X489" s="59"/>
      <c r="Y489" s="57"/>
      <c r="Z489" s="60"/>
    </row>
    <row r="490" spans="1:27" s="56" customFormat="1" ht="23.25" customHeight="1" x14ac:dyDescent="0.25">
      <c r="A490" s="97">
        <v>489</v>
      </c>
      <c r="B490" s="98" t="s">
        <v>923</v>
      </c>
      <c r="C490" s="260" t="s">
        <v>358</v>
      </c>
      <c r="D490" s="98" t="s">
        <v>3447</v>
      </c>
      <c r="E490" s="58" t="s">
        <v>11</v>
      </c>
      <c r="F490" s="98">
        <v>2</v>
      </c>
      <c r="G490" s="58"/>
      <c r="H490" s="98" t="s">
        <v>2267</v>
      </c>
      <c r="I490" s="98" t="s">
        <v>209</v>
      </c>
      <c r="J490" s="58">
        <v>0</v>
      </c>
      <c r="K490" s="58">
        <v>0</v>
      </c>
      <c r="L490" s="57"/>
      <c r="M490" s="58">
        <v>-4885</v>
      </c>
      <c r="N490" s="58">
        <v>0</v>
      </c>
      <c r="O490" s="57"/>
      <c r="P490" s="57"/>
      <c r="Q490" s="57"/>
      <c r="R490" s="57"/>
      <c r="S490" s="57"/>
      <c r="T490" s="57"/>
      <c r="U490" s="57"/>
      <c r="V490" s="57"/>
      <c r="W490" s="57"/>
      <c r="X490" s="59"/>
      <c r="Y490" s="57"/>
      <c r="Z490" s="60"/>
    </row>
    <row r="491" spans="1:27" s="56" customFormat="1" ht="23.25" hidden="1" customHeight="1" x14ac:dyDescent="0.25">
      <c r="A491" s="97">
        <v>490</v>
      </c>
      <c r="B491" s="98" t="s">
        <v>602</v>
      </c>
      <c r="C491" s="260" t="s">
        <v>1101</v>
      </c>
      <c r="D491" s="98" t="s">
        <v>3406</v>
      </c>
      <c r="E491" s="58" t="s">
        <v>1101</v>
      </c>
      <c r="F491" s="98">
        <v>1</v>
      </c>
      <c r="G491" s="58"/>
      <c r="H491" s="98" t="s">
        <v>2272</v>
      </c>
      <c r="I491" s="98" t="s">
        <v>216</v>
      </c>
      <c r="J491" s="58">
        <v>0</v>
      </c>
      <c r="K491" s="58">
        <v>0</v>
      </c>
      <c r="L491" s="57"/>
      <c r="M491" s="58">
        <v>0</v>
      </c>
      <c r="N491" s="58">
        <v>0</v>
      </c>
      <c r="O491" s="57"/>
      <c r="P491" s="57"/>
      <c r="Q491" s="57"/>
      <c r="R491" s="57"/>
      <c r="S491" s="57"/>
      <c r="T491" s="84"/>
      <c r="U491" s="57"/>
      <c r="V491" s="57"/>
      <c r="W491" s="57"/>
      <c r="X491" s="59"/>
      <c r="Y491" s="57"/>
      <c r="Z491" s="60"/>
    </row>
    <row r="492" spans="1:27" s="56" customFormat="1" ht="23.25" hidden="1" customHeight="1" x14ac:dyDescent="0.25">
      <c r="A492" s="97">
        <v>491</v>
      </c>
      <c r="B492" s="98" t="s">
        <v>604</v>
      </c>
      <c r="C492" s="260" t="s">
        <v>1101</v>
      </c>
      <c r="D492" s="98" t="s">
        <v>3448</v>
      </c>
      <c r="E492" s="58" t="s">
        <v>1101</v>
      </c>
      <c r="F492" s="98">
        <v>2</v>
      </c>
      <c r="G492" s="58"/>
      <c r="H492" s="98" t="s">
        <v>2274</v>
      </c>
      <c r="I492" s="98" t="s">
        <v>2275</v>
      </c>
      <c r="J492" s="58">
        <v>0</v>
      </c>
      <c r="K492" s="58">
        <v>0</v>
      </c>
      <c r="L492" s="57"/>
      <c r="M492" s="58">
        <v>0</v>
      </c>
      <c r="N492" s="58">
        <v>0</v>
      </c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62"/>
      <c r="AA492" s="55"/>
    </row>
    <row r="493" spans="1:27" s="56" customFormat="1" ht="23.25" customHeight="1" x14ac:dyDescent="0.25">
      <c r="A493" s="97">
        <v>492</v>
      </c>
      <c r="B493" s="98" t="s">
        <v>63</v>
      </c>
      <c r="C493" s="260" t="s">
        <v>11</v>
      </c>
      <c r="D493" s="98"/>
      <c r="E493" s="58" t="s">
        <v>11</v>
      </c>
      <c r="F493" s="98">
        <v>2</v>
      </c>
      <c r="G493" s="58" t="s">
        <v>64</v>
      </c>
      <c r="H493" s="98" t="s">
        <v>233</v>
      </c>
      <c r="I493" s="98" t="s">
        <v>207</v>
      </c>
      <c r="J493" s="58">
        <v>202</v>
      </c>
      <c r="K493" s="58">
        <v>242</v>
      </c>
      <c r="L493" s="57"/>
      <c r="M493" s="58">
        <v>-7460</v>
      </c>
      <c r="N493" s="58">
        <v>-720</v>
      </c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62"/>
      <c r="AA493" s="55"/>
    </row>
    <row r="494" spans="1:27" s="56" customFormat="1" ht="23.25" hidden="1" customHeight="1" x14ac:dyDescent="0.25">
      <c r="A494" s="97">
        <v>493</v>
      </c>
      <c r="B494" s="98" t="s">
        <v>606</v>
      </c>
      <c r="C494" s="260" t="s">
        <v>1101</v>
      </c>
      <c r="D494" s="98" t="s">
        <v>3449</v>
      </c>
      <c r="E494" s="58" t="s">
        <v>1101</v>
      </c>
      <c r="F494" s="98">
        <v>2</v>
      </c>
      <c r="G494" s="58"/>
      <c r="H494" s="98" t="s">
        <v>2278</v>
      </c>
      <c r="I494" s="98" t="s">
        <v>207</v>
      </c>
      <c r="J494" s="58">
        <v>0</v>
      </c>
      <c r="K494" s="58">
        <v>0</v>
      </c>
      <c r="L494" s="58"/>
      <c r="M494" s="58">
        <v>4619</v>
      </c>
      <c r="N494" s="58">
        <v>0</v>
      </c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62"/>
      <c r="AA494" s="55"/>
    </row>
    <row r="495" spans="1:27" s="56" customFormat="1" ht="23.25" customHeight="1" x14ac:dyDescent="0.25">
      <c r="A495" s="97">
        <v>494</v>
      </c>
      <c r="B495" s="98" t="s">
        <v>65</v>
      </c>
      <c r="C495" s="260" t="s">
        <v>11</v>
      </c>
      <c r="D495" s="98"/>
      <c r="E495" s="58" t="s">
        <v>11</v>
      </c>
      <c r="F495" s="98">
        <v>2</v>
      </c>
      <c r="G495" s="58" t="s">
        <v>66</v>
      </c>
      <c r="H495" s="98" t="s">
        <v>234</v>
      </c>
      <c r="I495" s="98" t="s">
        <v>207</v>
      </c>
      <c r="J495" s="58">
        <v>349</v>
      </c>
      <c r="K495" s="58">
        <v>360</v>
      </c>
      <c r="L495" s="57"/>
      <c r="M495" s="58">
        <v>-7460</v>
      </c>
      <c r="N495" s="58">
        <v>1264</v>
      </c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62"/>
      <c r="AA495" s="55"/>
    </row>
    <row r="496" spans="1:27" s="56" customFormat="1" ht="23.25" hidden="1" customHeight="1" x14ac:dyDescent="0.25">
      <c r="A496" s="97">
        <v>495</v>
      </c>
      <c r="B496" s="98" t="s">
        <v>607</v>
      </c>
      <c r="C496" s="260" t="s">
        <v>1101</v>
      </c>
      <c r="D496" s="98" t="s">
        <v>3360</v>
      </c>
      <c r="E496" s="58" t="s">
        <v>1101</v>
      </c>
      <c r="F496" s="98">
        <v>2</v>
      </c>
      <c r="G496" s="58"/>
      <c r="H496" s="98" t="s">
        <v>2281</v>
      </c>
      <c r="I496" s="98" t="s">
        <v>296</v>
      </c>
      <c r="J496" s="58">
        <v>0</v>
      </c>
      <c r="K496" s="58">
        <v>0</v>
      </c>
      <c r="L496" s="57"/>
      <c r="M496" s="58">
        <v>-4690</v>
      </c>
      <c r="N496" s="58">
        <v>0</v>
      </c>
      <c r="O496" s="57"/>
      <c r="P496" s="57"/>
      <c r="Q496" s="57"/>
      <c r="R496" s="57"/>
      <c r="S496" s="57"/>
      <c r="T496" s="84"/>
      <c r="U496" s="57"/>
      <c r="V496" s="57"/>
      <c r="W496" s="57"/>
      <c r="X496" s="59"/>
      <c r="Y496" s="57"/>
      <c r="Z496" s="60"/>
    </row>
    <row r="497" spans="1:27" s="56" customFormat="1" ht="23.25" customHeight="1" x14ac:dyDescent="0.25">
      <c r="A497" s="97">
        <v>496</v>
      </c>
      <c r="B497" s="98" t="s">
        <v>67</v>
      </c>
      <c r="C497" s="260" t="s">
        <v>11</v>
      </c>
      <c r="D497" s="98"/>
      <c r="E497" s="58" t="s">
        <v>11</v>
      </c>
      <c r="F497" s="98">
        <v>1</v>
      </c>
      <c r="G497" s="58" t="s">
        <v>68</v>
      </c>
      <c r="H497" s="98" t="s">
        <v>235</v>
      </c>
      <c r="I497" s="98" t="s">
        <v>236</v>
      </c>
      <c r="J497" s="58">
        <v>1441</v>
      </c>
      <c r="K497" s="58">
        <v>1505</v>
      </c>
      <c r="L497" s="57"/>
      <c r="M497" s="58">
        <v>-3730</v>
      </c>
      <c r="N497" s="58">
        <v>874</v>
      </c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62"/>
      <c r="AA497" s="55"/>
    </row>
    <row r="498" spans="1:27" s="56" customFormat="1" ht="23.25" hidden="1" customHeight="1" x14ac:dyDescent="0.25">
      <c r="A498" s="97">
        <v>497</v>
      </c>
      <c r="B498" s="98" t="s">
        <v>609</v>
      </c>
      <c r="C498" s="260" t="s">
        <v>1101</v>
      </c>
      <c r="D498" s="98" t="s">
        <v>3397</v>
      </c>
      <c r="E498" s="58" t="s">
        <v>1101</v>
      </c>
      <c r="F498" s="98">
        <v>2</v>
      </c>
      <c r="G498" s="58"/>
      <c r="H498" s="98" t="s">
        <v>2284</v>
      </c>
      <c r="I498" s="98" t="s">
        <v>2285</v>
      </c>
      <c r="J498" s="58">
        <v>0</v>
      </c>
      <c r="K498" s="58">
        <v>0</v>
      </c>
      <c r="L498" s="57"/>
      <c r="M498" s="58">
        <v>0</v>
      </c>
      <c r="N498" s="58">
        <v>-8964</v>
      </c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62"/>
      <c r="AA498" s="55"/>
    </row>
    <row r="499" spans="1:27" s="56" customFormat="1" ht="23.25" customHeight="1" x14ac:dyDescent="0.25">
      <c r="A499" s="97">
        <v>498</v>
      </c>
      <c r="B499" s="98" t="s">
        <v>69</v>
      </c>
      <c r="C499" s="260" t="s">
        <v>11</v>
      </c>
      <c r="D499" s="98"/>
      <c r="E499" s="58" t="s">
        <v>11</v>
      </c>
      <c r="F499" s="98">
        <v>1</v>
      </c>
      <c r="G499" s="58" t="s">
        <v>68</v>
      </c>
      <c r="H499" s="98" t="s">
        <v>237</v>
      </c>
      <c r="I499" s="98" t="s">
        <v>238</v>
      </c>
      <c r="J499" s="58">
        <v>409</v>
      </c>
      <c r="K499" s="58">
        <v>436</v>
      </c>
      <c r="L499" s="58"/>
      <c r="M499" s="58">
        <v>-3730</v>
      </c>
      <c r="N499" s="58">
        <v>5339</v>
      </c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62"/>
      <c r="AA499" s="55"/>
    </row>
    <row r="500" spans="1:27" s="56" customFormat="1" ht="23.25" customHeight="1" x14ac:dyDescent="0.25">
      <c r="A500" s="97">
        <v>499</v>
      </c>
      <c r="B500" s="98" t="s">
        <v>70</v>
      </c>
      <c r="C500" s="260" t="s">
        <v>11</v>
      </c>
      <c r="D500" s="98"/>
      <c r="E500" s="58" t="s">
        <v>11</v>
      </c>
      <c r="F500" s="98">
        <v>1</v>
      </c>
      <c r="G500" s="58" t="s">
        <v>68</v>
      </c>
      <c r="H500" s="98" t="s">
        <v>239</v>
      </c>
      <c r="I500" s="98" t="s">
        <v>240</v>
      </c>
      <c r="J500" s="58">
        <v>98</v>
      </c>
      <c r="K500" s="58">
        <v>112</v>
      </c>
      <c r="L500" s="57"/>
      <c r="M500" s="58">
        <v>-3730</v>
      </c>
      <c r="N500" s="58">
        <v>-343</v>
      </c>
      <c r="O500" s="57"/>
      <c r="P500" s="57"/>
      <c r="Q500" s="57"/>
      <c r="R500" s="57"/>
      <c r="S500" s="57"/>
      <c r="T500" s="57"/>
      <c r="U500" s="57"/>
      <c r="V500" s="57"/>
      <c r="W500" s="57"/>
      <c r="X500" s="59"/>
      <c r="Y500" s="57"/>
      <c r="Z500" s="60"/>
    </row>
    <row r="501" spans="1:27" s="56" customFormat="1" ht="23.25" customHeight="1" x14ac:dyDescent="0.25">
      <c r="A501" s="97">
        <v>500</v>
      </c>
      <c r="B501" s="98" t="s">
        <v>71</v>
      </c>
      <c r="C501" s="260" t="s">
        <v>11</v>
      </c>
      <c r="D501" s="98"/>
      <c r="E501" s="58" t="s">
        <v>11</v>
      </c>
      <c r="F501" s="98">
        <v>2</v>
      </c>
      <c r="G501" s="58" t="s">
        <v>68</v>
      </c>
      <c r="H501" s="98" t="s">
        <v>241</v>
      </c>
      <c r="I501" s="98" t="s">
        <v>242</v>
      </c>
      <c r="J501" s="58">
        <v>230</v>
      </c>
      <c r="K501" s="58">
        <v>259</v>
      </c>
      <c r="L501" s="57"/>
      <c r="M501" s="58">
        <v>-7460</v>
      </c>
      <c r="N501" s="58">
        <v>417</v>
      </c>
      <c r="O501" s="57"/>
      <c r="P501" s="57"/>
      <c r="Q501" s="57"/>
      <c r="R501" s="57"/>
      <c r="S501" s="57"/>
      <c r="T501" s="57"/>
      <c r="U501" s="57"/>
      <c r="V501" s="57"/>
      <c r="W501" s="57"/>
      <c r="X501" s="59"/>
      <c r="Y501" s="57"/>
      <c r="Z501" s="60"/>
    </row>
    <row r="502" spans="1:27" s="56" customFormat="1" ht="23.25" hidden="1" customHeight="1" x14ac:dyDescent="0.25">
      <c r="A502" s="97">
        <v>501</v>
      </c>
      <c r="B502" s="98" t="s">
        <v>611</v>
      </c>
      <c r="C502" s="260" t="s">
        <v>1101</v>
      </c>
      <c r="D502" s="98" t="s">
        <v>3450</v>
      </c>
      <c r="E502" s="58" t="s">
        <v>1101</v>
      </c>
      <c r="F502" s="98">
        <v>1</v>
      </c>
      <c r="G502" s="58"/>
      <c r="H502" s="98" t="s">
        <v>2299</v>
      </c>
      <c r="I502" s="98" t="s">
        <v>2300</v>
      </c>
      <c r="J502" s="58">
        <v>0</v>
      </c>
      <c r="K502" s="58">
        <v>0</v>
      </c>
      <c r="L502" s="57"/>
      <c r="M502" s="58">
        <v>0</v>
      </c>
      <c r="N502" s="58">
        <v>0</v>
      </c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62"/>
      <c r="AA502" s="55"/>
    </row>
    <row r="503" spans="1:27" s="56" customFormat="1" ht="23.25" customHeight="1" x14ac:dyDescent="0.25">
      <c r="A503" s="97">
        <v>502</v>
      </c>
      <c r="B503" s="98" t="s">
        <v>355</v>
      </c>
      <c r="C503" s="260" t="s">
        <v>358</v>
      </c>
      <c r="D503" s="98" t="s">
        <v>3460</v>
      </c>
      <c r="E503" s="58" t="s">
        <v>11</v>
      </c>
      <c r="F503" s="98">
        <v>2</v>
      </c>
      <c r="G503" s="58"/>
      <c r="H503" s="98" t="s">
        <v>2302</v>
      </c>
      <c r="I503" s="98" t="s">
        <v>2303</v>
      </c>
      <c r="J503" s="58">
        <v>58</v>
      </c>
      <c r="K503" s="58">
        <v>72</v>
      </c>
      <c r="L503" s="57"/>
      <c r="M503" s="58">
        <v>-7460</v>
      </c>
      <c r="N503" s="58">
        <v>6728</v>
      </c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62"/>
      <c r="AA503" s="55"/>
    </row>
    <row r="504" spans="1:27" s="56" customFormat="1" ht="23.25" customHeight="1" x14ac:dyDescent="0.25">
      <c r="A504" s="97">
        <v>503</v>
      </c>
      <c r="B504" s="98" t="s">
        <v>72</v>
      </c>
      <c r="C504" s="260" t="s">
        <v>11</v>
      </c>
      <c r="D504" s="98"/>
      <c r="E504" s="58" t="s">
        <v>11</v>
      </c>
      <c r="F504" s="98">
        <v>2</v>
      </c>
      <c r="G504" s="58" t="s">
        <v>73</v>
      </c>
      <c r="H504" s="98" t="s">
        <v>243</v>
      </c>
      <c r="I504" s="98" t="s">
        <v>244</v>
      </c>
      <c r="J504" s="58">
        <v>465</v>
      </c>
      <c r="K504" s="58">
        <v>508</v>
      </c>
      <c r="L504" s="57"/>
      <c r="M504" s="58">
        <v>-7460</v>
      </c>
      <c r="N504" s="58">
        <v>2205</v>
      </c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62"/>
      <c r="AA504" s="55"/>
    </row>
    <row r="505" spans="1:27" s="56" customFormat="1" ht="23.25" hidden="1" customHeight="1" x14ac:dyDescent="0.25">
      <c r="A505" s="97">
        <v>504</v>
      </c>
      <c r="B505" s="98" t="s">
        <v>2307</v>
      </c>
      <c r="C505" s="260" t="s">
        <v>1101</v>
      </c>
      <c r="D505" s="98" t="s">
        <v>3411</v>
      </c>
      <c r="E505" s="58" t="s">
        <v>1101</v>
      </c>
      <c r="F505" s="98">
        <v>1</v>
      </c>
      <c r="G505" s="58"/>
      <c r="H505" s="98" t="s">
        <v>2308</v>
      </c>
      <c r="I505" s="98" t="s">
        <v>2309</v>
      </c>
      <c r="J505" s="58">
        <v>0</v>
      </c>
      <c r="K505" s="58">
        <v>0</v>
      </c>
      <c r="L505" s="57"/>
      <c r="M505" s="58">
        <v>0</v>
      </c>
      <c r="N505" s="58">
        <v>-119</v>
      </c>
      <c r="O505" s="57"/>
      <c r="P505" s="57"/>
      <c r="Q505" s="57"/>
      <c r="R505" s="57"/>
      <c r="S505" s="57"/>
      <c r="T505" s="57"/>
      <c r="U505" s="57"/>
      <c r="V505" s="57"/>
      <c r="W505" s="57"/>
      <c r="X505" s="59"/>
      <c r="Y505" s="57"/>
      <c r="Z505" s="60"/>
    </row>
    <row r="506" spans="1:27" s="56" customFormat="1" ht="23.25" customHeight="1" x14ac:dyDescent="0.25">
      <c r="A506" s="97">
        <v>505</v>
      </c>
      <c r="B506" s="98" t="s">
        <v>74</v>
      </c>
      <c r="C506" s="260" t="s">
        <v>358</v>
      </c>
      <c r="D506" s="98" t="s">
        <v>3451</v>
      </c>
      <c r="E506" s="58" t="s">
        <v>11</v>
      </c>
      <c r="F506" s="98">
        <v>2</v>
      </c>
      <c r="G506" s="58" t="s">
        <v>75</v>
      </c>
      <c r="H506" s="98" t="s">
        <v>245</v>
      </c>
      <c r="I506" s="98" t="s">
        <v>246</v>
      </c>
      <c r="J506" s="58">
        <v>0</v>
      </c>
      <c r="K506" s="58">
        <v>0</v>
      </c>
      <c r="L506" s="57"/>
      <c r="M506" s="58">
        <v>0</v>
      </c>
      <c r="N506" s="58">
        <v>-4790</v>
      </c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62"/>
      <c r="AA506" s="55"/>
    </row>
    <row r="507" spans="1:27" s="56" customFormat="1" ht="23.25" customHeight="1" x14ac:dyDescent="0.25">
      <c r="A507" s="97">
        <v>506</v>
      </c>
      <c r="B507" s="98" t="s">
        <v>77</v>
      </c>
      <c r="C507" s="260" t="s">
        <v>11</v>
      </c>
      <c r="D507" s="98"/>
      <c r="E507" s="58" t="s">
        <v>11</v>
      </c>
      <c r="F507" s="98">
        <v>1</v>
      </c>
      <c r="G507" s="58" t="s">
        <v>78</v>
      </c>
      <c r="H507" s="98" t="s">
        <v>248</v>
      </c>
      <c r="I507" s="98" t="s">
        <v>249</v>
      </c>
      <c r="J507" s="58">
        <v>1274</v>
      </c>
      <c r="K507" s="58">
        <v>1456</v>
      </c>
      <c r="L507" s="57"/>
      <c r="M507" s="58">
        <v>-3730</v>
      </c>
      <c r="N507" s="58">
        <v>-75</v>
      </c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62"/>
      <c r="AA507" s="55"/>
    </row>
    <row r="508" spans="1:27" s="56" customFormat="1" ht="23.25" customHeight="1" x14ac:dyDescent="0.25">
      <c r="A508" s="97">
        <v>507</v>
      </c>
      <c r="B508" s="98" t="s">
        <v>79</v>
      </c>
      <c r="C508" s="260" t="s">
        <v>11</v>
      </c>
      <c r="D508" s="98"/>
      <c r="E508" s="58" t="s">
        <v>11</v>
      </c>
      <c r="F508" s="98">
        <v>1</v>
      </c>
      <c r="G508" s="58" t="s">
        <v>78</v>
      </c>
      <c r="H508" s="98" t="s">
        <v>250</v>
      </c>
      <c r="I508" s="98" t="s">
        <v>251</v>
      </c>
      <c r="J508" s="58">
        <v>63</v>
      </c>
      <c r="K508" s="58">
        <v>65</v>
      </c>
      <c r="L508" s="57"/>
      <c r="M508" s="58">
        <v>-3730</v>
      </c>
      <c r="N508" s="58">
        <v>-299</v>
      </c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62"/>
      <c r="AA508" s="55"/>
    </row>
    <row r="509" spans="1:27" s="56" customFormat="1" ht="23.25" customHeight="1" x14ac:dyDescent="0.25">
      <c r="A509" s="97">
        <v>508</v>
      </c>
      <c r="B509" s="98" t="s">
        <v>80</v>
      </c>
      <c r="C509" s="260" t="s">
        <v>11</v>
      </c>
      <c r="D509" s="98"/>
      <c r="E509" s="58" t="s">
        <v>11</v>
      </c>
      <c r="F509" s="98">
        <v>2</v>
      </c>
      <c r="G509" s="58" t="s">
        <v>78</v>
      </c>
      <c r="H509" s="98" t="s">
        <v>252</v>
      </c>
      <c r="I509" s="98" t="s">
        <v>253</v>
      </c>
      <c r="J509" s="58">
        <v>244</v>
      </c>
      <c r="K509" s="58">
        <v>286</v>
      </c>
      <c r="L509" s="57"/>
      <c r="M509" s="58">
        <v>-7460</v>
      </c>
      <c r="N509" s="58">
        <v>-245</v>
      </c>
      <c r="O509" s="57"/>
      <c r="P509" s="57"/>
      <c r="Q509" s="57"/>
      <c r="R509" s="57"/>
      <c r="S509" s="57"/>
      <c r="T509" s="57"/>
      <c r="U509" s="57"/>
      <c r="V509" s="57"/>
      <c r="W509" s="57"/>
      <c r="X509" s="59"/>
      <c r="Y509" s="57"/>
      <c r="Z509" s="60"/>
    </row>
    <row r="510" spans="1:27" ht="23.25" hidden="1" customHeight="1" x14ac:dyDescent="0.25">
      <c r="A510" s="97">
        <v>509</v>
      </c>
      <c r="B510" s="98" t="s">
        <v>614</v>
      </c>
      <c r="C510" s="260" t="s">
        <v>1101</v>
      </c>
      <c r="D510" s="98" t="s">
        <v>3436</v>
      </c>
      <c r="E510" s="58" t="s">
        <v>1101</v>
      </c>
      <c r="F510" s="98">
        <v>1</v>
      </c>
      <c r="G510" s="58"/>
      <c r="H510" s="98" t="s">
        <v>2316</v>
      </c>
      <c r="I510" s="98" t="s">
        <v>2317</v>
      </c>
      <c r="J510" s="58">
        <v>0</v>
      </c>
      <c r="K510" s="58">
        <v>0</v>
      </c>
      <c r="L510" s="58"/>
      <c r="M510" s="58">
        <v>0</v>
      </c>
      <c r="N510" s="58">
        <v>0</v>
      </c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62"/>
    </row>
    <row r="511" spans="1:27" s="56" customFormat="1" ht="23.25" customHeight="1" x14ac:dyDescent="0.25">
      <c r="A511" s="97">
        <v>510</v>
      </c>
      <c r="B511" s="98" t="s">
        <v>81</v>
      </c>
      <c r="C511" s="260" t="s">
        <v>11</v>
      </c>
      <c r="D511" s="98"/>
      <c r="E511" s="58" t="s">
        <v>11</v>
      </c>
      <c r="F511" s="98">
        <v>2</v>
      </c>
      <c r="G511" s="58" t="s">
        <v>82</v>
      </c>
      <c r="H511" s="98" t="s">
        <v>254</v>
      </c>
      <c r="I511" s="98" t="s">
        <v>255</v>
      </c>
      <c r="J511" s="58">
        <v>155</v>
      </c>
      <c r="K511" s="58">
        <v>187</v>
      </c>
      <c r="L511" s="57"/>
      <c r="M511" s="58">
        <v>-7460</v>
      </c>
      <c r="N511" s="58">
        <v>599</v>
      </c>
      <c r="O511" s="57"/>
      <c r="P511" s="57"/>
      <c r="Q511" s="57"/>
      <c r="R511" s="57"/>
      <c r="S511" s="57"/>
      <c r="T511" s="57"/>
      <c r="U511" s="57"/>
      <c r="V511" s="57"/>
      <c r="W511" s="57"/>
      <c r="X511" s="59"/>
      <c r="Y511" s="57"/>
      <c r="Z511" s="60"/>
    </row>
    <row r="512" spans="1:27" s="56" customFormat="1" ht="23.25" customHeight="1" x14ac:dyDescent="0.25">
      <c r="A512" s="97">
        <v>511</v>
      </c>
      <c r="B512" s="98" t="s">
        <v>83</v>
      </c>
      <c r="C512" s="260" t="s">
        <v>11</v>
      </c>
      <c r="D512" s="98"/>
      <c r="E512" s="58" t="s">
        <v>11</v>
      </c>
      <c r="F512" s="98">
        <v>2</v>
      </c>
      <c r="G512" s="58" t="s">
        <v>84</v>
      </c>
      <c r="H512" s="98" t="s">
        <v>256</v>
      </c>
      <c r="I512" s="98" t="s">
        <v>257</v>
      </c>
      <c r="J512" s="58">
        <v>118</v>
      </c>
      <c r="K512" s="58">
        <v>135</v>
      </c>
      <c r="L512" s="57"/>
      <c r="M512" s="58">
        <v>0</v>
      </c>
      <c r="N512" s="58">
        <v>-1186</v>
      </c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62"/>
      <c r="AA512" s="55"/>
    </row>
    <row r="513" spans="1:27" s="56" customFormat="1" ht="23.25" customHeight="1" x14ac:dyDescent="0.25">
      <c r="A513" s="97">
        <v>512</v>
      </c>
      <c r="B513" s="98" t="s">
        <v>85</v>
      </c>
      <c r="C513" s="260" t="s">
        <v>11</v>
      </c>
      <c r="D513" s="98"/>
      <c r="E513" s="58" t="s">
        <v>11</v>
      </c>
      <c r="F513" s="98">
        <v>1</v>
      </c>
      <c r="G513" s="58" t="s">
        <v>84</v>
      </c>
      <c r="H513" s="98" t="s">
        <v>258</v>
      </c>
      <c r="I513" s="98" t="s">
        <v>259</v>
      </c>
      <c r="J513" s="58">
        <v>1</v>
      </c>
      <c r="K513" s="58">
        <v>1</v>
      </c>
      <c r="L513" s="57"/>
      <c r="M513" s="58">
        <v>-3730</v>
      </c>
      <c r="N513" s="58">
        <v>-396</v>
      </c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62"/>
      <c r="AA513" s="55"/>
    </row>
    <row r="514" spans="1:27" s="56" customFormat="1" ht="23.25" hidden="1" customHeight="1" x14ac:dyDescent="0.25">
      <c r="A514" s="97">
        <v>513</v>
      </c>
      <c r="B514" s="98" t="s">
        <v>616</v>
      </c>
      <c r="C514" s="260" t="s">
        <v>1101</v>
      </c>
      <c r="D514" s="98" t="s">
        <v>3452</v>
      </c>
      <c r="E514" s="58" t="s">
        <v>1101</v>
      </c>
      <c r="F514" s="98">
        <v>2</v>
      </c>
      <c r="G514" s="58"/>
      <c r="H514" s="98" t="s">
        <v>2325</v>
      </c>
      <c r="I514" s="98" t="s">
        <v>2326</v>
      </c>
      <c r="J514" s="58">
        <v>0</v>
      </c>
      <c r="K514" s="58">
        <v>0</v>
      </c>
      <c r="L514" s="57"/>
      <c r="M514" s="58">
        <v>-7460</v>
      </c>
      <c r="N514" s="58">
        <v>-1266</v>
      </c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62"/>
      <c r="AA514" s="55"/>
    </row>
    <row r="515" spans="1:27" ht="23.25" customHeight="1" x14ac:dyDescent="0.25">
      <c r="A515" s="97">
        <v>514</v>
      </c>
      <c r="B515" s="98" t="s">
        <v>87</v>
      </c>
      <c r="C515" s="260" t="s">
        <v>11</v>
      </c>
      <c r="D515" s="98"/>
      <c r="E515" s="58" t="s">
        <v>11</v>
      </c>
      <c r="F515" s="98">
        <v>2</v>
      </c>
      <c r="G515" s="58" t="s">
        <v>84</v>
      </c>
      <c r="H515" s="98" t="s">
        <v>260</v>
      </c>
      <c r="I515" s="98" t="s">
        <v>261</v>
      </c>
      <c r="J515" s="58">
        <v>25</v>
      </c>
      <c r="K515" s="58">
        <v>25</v>
      </c>
      <c r="L515" s="57"/>
      <c r="M515" s="58">
        <v>-7460</v>
      </c>
      <c r="N515" s="58">
        <v>-728</v>
      </c>
      <c r="O515" s="57"/>
      <c r="P515" s="57"/>
      <c r="Q515" s="57"/>
      <c r="R515" s="57"/>
      <c r="S515" s="57"/>
      <c r="T515" s="57"/>
      <c r="U515" s="57"/>
      <c r="V515" s="57"/>
      <c r="W515" s="57"/>
      <c r="X515" s="59"/>
      <c r="Y515" s="57"/>
      <c r="Z515" s="60"/>
      <c r="AA515" s="56"/>
    </row>
    <row r="516" spans="1:27" s="56" customFormat="1" ht="23.25" customHeight="1" x14ac:dyDescent="0.25">
      <c r="A516" s="97">
        <v>515</v>
      </c>
      <c r="B516" s="98" t="s">
        <v>88</v>
      </c>
      <c r="C516" s="260" t="s">
        <v>11</v>
      </c>
      <c r="D516" s="98"/>
      <c r="E516" s="58" t="s">
        <v>11</v>
      </c>
      <c r="F516" s="98">
        <v>2</v>
      </c>
      <c r="G516" s="58" t="s">
        <v>84</v>
      </c>
      <c r="H516" s="98" t="s">
        <v>262</v>
      </c>
      <c r="I516" s="98" t="s">
        <v>263</v>
      </c>
      <c r="J516" s="58">
        <v>232</v>
      </c>
      <c r="K516" s="58">
        <v>265</v>
      </c>
      <c r="L516" s="57"/>
      <c r="M516" s="58">
        <v>-7460</v>
      </c>
      <c r="N516" s="58">
        <v>-284</v>
      </c>
      <c r="O516" s="57"/>
      <c r="P516" s="57"/>
      <c r="Q516" s="57"/>
      <c r="R516" s="57"/>
      <c r="S516" s="57"/>
      <c r="T516" s="57"/>
      <c r="U516" s="57"/>
      <c r="V516" s="57"/>
      <c r="W516" s="57"/>
      <c r="X516" s="59"/>
      <c r="Y516" s="57"/>
      <c r="Z516" s="60"/>
    </row>
    <row r="517" spans="1:27" s="56" customFormat="1" ht="23.25" customHeight="1" x14ac:dyDescent="0.25">
      <c r="A517" s="97">
        <v>516</v>
      </c>
      <c r="B517" s="98" t="s">
        <v>89</v>
      </c>
      <c r="C517" s="260" t="s">
        <v>11</v>
      </c>
      <c r="D517" s="98"/>
      <c r="E517" s="58" t="s">
        <v>11</v>
      </c>
      <c r="F517" s="98">
        <v>2</v>
      </c>
      <c r="G517" s="58" t="s">
        <v>84</v>
      </c>
      <c r="H517" s="98" t="s">
        <v>264</v>
      </c>
      <c r="I517" s="98" t="s">
        <v>265</v>
      </c>
      <c r="J517" s="58">
        <v>286</v>
      </c>
      <c r="K517" s="58">
        <v>331</v>
      </c>
      <c r="L517" s="57"/>
      <c r="M517" s="58">
        <v>-7460</v>
      </c>
      <c r="N517" s="58">
        <v>-515</v>
      </c>
      <c r="O517" s="57"/>
      <c r="P517" s="57"/>
      <c r="Q517" s="57"/>
      <c r="R517" s="57"/>
      <c r="S517" s="57"/>
      <c r="T517" s="57"/>
      <c r="U517" s="57"/>
      <c r="V517" s="57"/>
      <c r="W517" s="57"/>
      <c r="X517" s="59"/>
      <c r="Y517" s="57"/>
      <c r="Z517" s="60"/>
    </row>
    <row r="518" spans="1:27" s="56" customFormat="1" ht="23.25" customHeight="1" x14ac:dyDescent="0.25">
      <c r="A518" s="97">
        <v>517</v>
      </c>
      <c r="B518" s="98" t="s">
        <v>90</v>
      </c>
      <c r="C518" s="260" t="s">
        <v>11</v>
      </c>
      <c r="D518" s="98"/>
      <c r="E518" s="58" t="s">
        <v>11</v>
      </c>
      <c r="F518" s="98">
        <v>1</v>
      </c>
      <c r="G518" s="58" t="s">
        <v>84</v>
      </c>
      <c r="H518" s="98" t="s">
        <v>266</v>
      </c>
      <c r="I518" s="98" t="s">
        <v>267</v>
      </c>
      <c r="J518" s="58">
        <v>392</v>
      </c>
      <c r="K518" s="58">
        <v>517</v>
      </c>
      <c r="L518" s="57"/>
      <c r="M518" s="58">
        <v>-3730</v>
      </c>
      <c r="N518" s="58">
        <v>-2332</v>
      </c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62"/>
      <c r="AA518" s="55"/>
    </row>
    <row r="519" spans="1:27" s="56" customFormat="1" ht="23.25" customHeight="1" x14ac:dyDescent="0.25">
      <c r="A519" s="97">
        <v>518</v>
      </c>
      <c r="B519" s="98" t="s">
        <v>91</v>
      </c>
      <c r="C519" s="260" t="s">
        <v>11</v>
      </c>
      <c r="D519" s="98"/>
      <c r="E519" s="58" t="s">
        <v>11</v>
      </c>
      <c r="F519" s="98">
        <v>2</v>
      </c>
      <c r="G519" s="58" t="s">
        <v>92</v>
      </c>
      <c r="H519" s="98" t="s">
        <v>268</v>
      </c>
      <c r="I519" s="98" t="s">
        <v>269</v>
      </c>
      <c r="J519" s="58">
        <v>99</v>
      </c>
      <c r="K519" s="58">
        <v>129</v>
      </c>
      <c r="L519" s="57"/>
      <c r="M519" s="58">
        <v>-7460</v>
      </c>
      <c r="N519" s="58">
        <v>871</v>
      </c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62"/>
      <c r="AA519" s="55"/>
    </row>
    <row r="520" spans="1:27" ht="23.25" hidden="1" customHeight="1" x14ac:dyDescent="0.25">
      <c r="A520" s="97">
        <v>519</v>
      </c>
      <c r="B520" s="98" t="s">
        <v>618</v>
      </c>
      <c r="C520" s="260" t="s">
        <v>1101</v>
      </c>
      <c r="D520" s="98" t="s">
        <v>3453</v>
      </c>
      <c r="E520" s="58" t="s">
        <v>1101</v>
      </c>
      <c r="F520" s="98">
        <v>2</v>
      </c>
      <c r="G520" s="58"/>
      <c r="H520" s="98" t="s">
        <v>324</v>
      </c>
      <c r="I520" s="98" t="s">
        <v>2334</v>
      </c>
      <c r="J520" s="58">
        <v>0</v>
      </c>
      <c r="K520" s="58">
        <v>0</v>
      </c>
      <c r="L520" s="57"/>
      <c r="M520" s="58">
        <v>-4181</v>
      </c>
      <c r="N520" s="58">
        <v>0</v>
      </c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62"/>
    </row>
    <row r="521" spans="1:27" s="56" customFormat="1" ht="23.25" customHeight="1" x14ac:dyDescent="0.25">
      <c r="A521" s="97">
        <v>520</v>
      </c>
      <c r="B521" s="98" t="s">
        <v>93</v>
      </c>
      <c r="C521" s="260" t="s">
        <v>11</v>
      </c>
      <c r="D521" s="98"/>
      <c r="E521" s="58" t="s">
        <v>11</v>
      </c>
      <c r="F521" s="98">
        <v>2</v>
      </c>
      <c r="G521" s="58" t="s">
        <v>92</v>
      </c>
      <c r="H521" s="98" t="s">
        <v>270</v>
      </c>
      <c r="I521" s="98" t="s">
        <v>271</v>
      </c>
      <c r="J521" s="58">
        <v>834</v>
      </c>
      <c r="K521" s="58">
        <v>1111</v>
      </c>
      <c r="L521" s="58"/>
      <c r="M521" s="58">
        <v>-7460</v>
      </c>
      <c r="N521" s="58">
        <v>2554</v>
      </c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62"/>
      <c r="AA521" s="55"/>
    </row>
    <row r="522" spans="1:27" s="56" customFormat="1" ht="23.25" customHeight="1" x14ac:dyDescent="0.25">
      <c r="A522" s="97">
        <v>521</v>
      </c>
      <c r="B522" s="98" t="s">
        <v>94</v>
      </c>
      <c r="C522" s="260" t="s">
        <v>11</v>
      </c>
      <c r="D522" s="98"/>
      <c r="E522" s="58" t="s">
        <v>11</v>
      </c>
      <c r="F522" s="98">
        <v>2</v>
      </c>
      <c r="G522" s="58" t="s">
        <v>95</v>
      </c>
      <c r="H522" s="98" t="s">
        <v>272</v>
      </c>
      <c r="I522" s="98" t="s">
        <v>273</v>
      </c>
      <c r="J522" s="58">
        <v>287</v>
      </c>
      <c r="K522" s="58">
        <v>362</v>
      </c>
      <c r="L522" s="57"/>
      <c r="M522" s="58">
        <v>-7460</v>
      </c>
      <c r="N522" s="58">
        <v>958</v>
      </c>
      <c r="O522" s="57"/>
      <c r="P522" s="57"/>
      <c r="Q522" s="57"/>
      <c r="R522" s="57"/>
      <c r="S522" s="57"/>
      <c r="T522" s="57"/>
      <c r="U522" s="57"/>
      <c r="V522" s="57"/>
      <c r="W522" s="57"/>
      <c r="X522" s="59"/>
      <c r="Y522" s="57"/>
      <c r="Z522" s="60"/>
    </row>
    <row r="523" spans="1:27" s="56" customFormat="1" ht="23.25" customHeight="1" x14ac:dyDescent="0.25">
      <c r="A523" s="97">
        <v>522</v>
      </c>
      <c r="B523" s="98" t="s">
        <v>96</v>
      </c>
      <c r="C523" s="260" t="s">
        <v>11</v>
      </c>
      <c r="D523" s="98"/>
      <c r="E523" s="58" t="s">
        <v>11</v>
      </c>
      <c r="F523" s="98">
        <v>2</v>
      </c>
      <c r="G523" s="58" t="s">
        <v>97</v>
      </c>
      <c r="H523" s="98" t="s">
        <v>274</v>
      </c>
      <c r="I523" s="98" t="s">
        <v>275</v>
      </c>
      <c r="J523" s="58">
        <v>147</v>
      </c>
      <c r="K523" s="58">
        <v>182</v>
      </c>
      <c r="L523" s="57"/>
      <c r="M523" s="58">
        <v>-7460</v>
      </c>
      <c r="N523" s="58">
        <v>-2090</v>
      </c>
      <c r="O523" s="57"/>
      <c r="P523" s="57"/>
      <c r="Q523" s="57"/>
      <c r="R523" s="57"/>
      <c r="S523" s="57"/>
      <c r="T523" s="57"/>
      <c r="U523" s="57"/>
      <c r="V523" s="57"/>
      <c r="W523" s="57"/>
      <c r="X523" s="59"/>
      <c r="Y523" s="57"/>
      <c r="Z523" s="60"/>
    </row>
    <row r="524" spans="1:27" s="56" customFormat="1" ht="23.25" customHeight="1" x14ac:dyDescent="0.25">
      <c r="A524" s="97">
        <v>523</v>
      </c>
      <c r="B524" s="98" t="s">
        <v>98</v>
      </c>
      <c r="C524" s="260" t="s">
        <v>11</v>
      </c>
      <c r="D524" s="98"/>
      <c r="E524" s="58" t="s">
        <v>11</v>
      </c>
      <c r="F524" s="98">
        <v>2</v>
      </c>
      <c r="G524" s="58" t="s">
        <v>97</v>
      </c>
      <c r="H524" s="98" t="s">
        <v>276</v>
      </c>
      <c r="I524" s="98" t="s">
        <v>277</v>
      </c>
      <c r="J524" s="58">
        <v>80</v>
      </c>
      <c r="K524" s="58">
        <v>106</v>
      </c>
      <c r="L524" s="57"/>
      <c r="M524" s="58">
        <v>-7460</v>
      </c>
      <c r="N524" s="58">
        <v>-1114</v>
      </c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62"/>
      <c r="AA524" s="55"/>
    </row>
    <row r="525" spans="1:27" s="56" customFormat="1" ht="23.25" customHeight="1" x14ac:dyDescent="0.25">
      <c r="A525" s="97">
        <v>524</v>
      </c>
      <c r="B525" s="98" t="s">
        <v>99</v>
      </c>
      <c r="C525" s="260" t="s">
        <v>11</v>
      </c>
      <c r="D525" s="98"/>
      <c r="E525" s="58" t="s">
        <v>11</v>
      </c>
      <c r="F525" s="98">
        <v>2</v>
      </c>
      <c r="G525" s="58" t="s">
        <v>97</v>
      </c>
      <c r="H525" s="98" t="s">
        <v>278</v>
      </c>
      <c r="I525" s="98" t="s">
        <v>279</v>
      </c>
      <c r="J525" s="58">
        <v>2266</v>
      </c>
      <c r="K525" s="58">
        <v>2355</v>
      </c>
      <c r="L525" s="57"/>
      <c r="M525" s="58">
        <v>-7460</v>
      </c>
      <c r="N525" s="58">
        <v>-84</v>
      </c>
      <c r="O525" s="57"/>
      <c r="P525" s="57"/>
      <c r="Q525" s="57"/>
      <c r="R525" s="57"/>
      <c r="S525" s="57"/>
      <c r="T525" s="57"/>
      <c r="U525" s="57"/>
      <c r="V525" s="57"/>
      <c r="W525" s="57"/>
      <c r="X525" s="59"/>
      <c r="Y525" s="57"/>
      <c r="Z525" s="60"/>
    </row>
    <row r="526" spans="1:27" s="56" customFormat="1" ht="23.25" customHeight="1" x14ac:dyDescent="0.25">
      <c r="A526" s="97">
        <v>525</v>
      </c>
      <c r="B526" s="98" t="s">
        <v>100</v>
      </c>
      <c r="C526" s="260" t="s">
        <v>11</v>
      </c>
      <c r="D526" s="98"/>
      <c r="E526" s="58" t="s">
        <v>11</v>
      </c>
      <c r="F526" s="98">
        <v>2</v>
      </c>
      <c r="G526" s="58" t="s">
        <v>101</v>
      </c>
      <c r="H526" s="98" t="s">
        <v>280</v>
      </c>
      <c r="I526" s="98" t="s">
        <v>281</v>
      </c>
      <c r="J526" s="58">
        <v>107</v>
      </c>
      <c r="K526" s="58">
        <v>149</v>
      </c>
      <c r="L526" s="57"/>
      <c r="M526" s="58">
        <v>-7460</v>
      </c>
      <c r="N526" s="58">
        <v>1246</v>
      </c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62"/>
      <c r="AA526" s="55"/>
    </row>
    <row r="527" spans="1:27" s="56" customFormat="1" ht="23.25" customHeight="1" x14ac:dyDescent="0.25">
      <c r="A527" s="97">
        <v>526</v>
      </c>
      <c r="B527" s="98" t="s">
        <v>102</v>
      </c>
      <c r="C527" s="260" t="s">
        <v>11</v>
      </c>
      <c r="D527" s="98"/>
      <c r="E527" s="58" t="s">
        <v>11</v>
      </c>
      <c r="F527" s="98">
        <v>5</v>
      </c>
      <c r="G527" s="58" t="s">
        <v>103</v>
      </c>
      <c r="H527" s="98" t="s">
        <v>282</v>
      </c>
      <c r="I527" s="98" t="s">
        <v>283</v>
      </c>
      <c r="J527" s="58">
        <v>4165</v>
      </c>
      <c r="K527" s="58">
        <v>5157</v>
      </c>
      <c r="L527" s="57"/>
      <c r="M527" s="58">
        <v>-18650</v>
      </c>
      <c r="N527" s="58">
        <v>4997</v>
      </c>
      <c r="O527" s="57"/>
      <c r="P527" s="57"/>
      <c r="Q527" s="57"/>
      <c r="R527" s="57"/>
      <c r="S527" s="57"/>
      <c r="T527" s="57"/>
      <c r="U527" s="57"/>
      <c r="V527" s="57"/>
      <c r="W527" s="57"/>
      <c r="X527" s="59"/>
      <c r="Y527" s="57"/>
      <c r="Z527" s="60"/>
    </row>
    <row r="528" spans="1:27" s="56" customFormat="1" ht="23.25" customHeight="1" x14ac:dyDescent="0.25">
      <c r="A528" s="97">
        <v>527</v>
      </c>
      <c r="B528" s="98" t="s">
        <v>104</v>
      </c>
      <c r="C528" s="260" t="s">
        <v>358</v>
      </c>
      <c r="D528" s="98" t="s">
        <v>3454</v>
      </c>
      <c r="E528" s="58" t="s">
        <v>11</v>
      </c>
      <c r="F528" s="98">
        <v>2</v>
      </c>
      <c r="G528" s="58" t="s">
        <v>103</v>
      </c>
      <c r="H528" s="98" t="s">
        <v>217</v>
      </c>
      <c r="I528" s="98" t="s">
        <v>284</v>
      </c>
      <c r="J528" s="58">
        <v>123</v>
      </c>
      <c r="K528" s="58">
        <v>143</v>
      </c>
      <c r="L528" s="57"/>
      <c r="M528" s="58">
        <v>-7460</v>
      </c>
      <c r="N528" s="58">
        <v>3570</v>
      </c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62"/>
      <c r="AA528" s="55"/>
    </row>
    <row r="529" spans="1:27" s="56" customFormat="1" ht="23.25" customHeight="1" x14ac:dyDescent="0.25">
      <c r="A529" s="97">
        <v>528</v>
      </c>
      <c r="B529" s="98" t="s">
        <v>105</v>
      </c>
      <c r="C529" s="260" t="s">
        <v>11</v>
      </c>
      <c r="D529" s="98"/>
      <c r="E529" s="58" t="s">
        <v>11</v>
      </c>
      <c r="F529" s="98">
        <v>1</v>
      </c>
      <c r="G529" s="58" t="s">
        <v>103</v>
      </c>
      <c r="H529" s="98" t="s">
        <v>285</v>
      </c>
      <c r="I529" s="98" t="s">
        <v>286</v>
      </c>
      <c r="J529" s="58">
        <v>99</v>
      </c>
      <c r="K529" s="58">
        <v>124</v>
      </c>
      <c r="L529" s="57"/>
      <c r="M529" s="58">
        <v>-3730</v>
      </c>
      <c r="N529" s="58">
        <v>3888</v>
      </c>
      <c r="O529" s="57"/>
      <c r="P529" s="57"/>
      <c r="Q529" s="57"/>
      <c r="R529" s="57"/>
      <c r="S529" s="57"/>
      <c r="T529" s="57"/>
      <c r="U529" s="57"/>
      <c r="V529" s="57"/>
      <c r="W529" s="57"/>
      <c r="X529" s="59"/>
      <c r="Y529" s="57"/>
      <c r="Z529" s="60"/>
    </row>
    <row r="530" spans="1:27" s="56" customFormat="1" ht="23.25" customHeight="1" x14ac:dyDescent="0.25">
      <c r="A530" s="97">
        <v>529</v>
      </c>
      <c r="B530" s="98" t="s">
        <v>106</v>
      </c>
      <c r="C530" s="260" t="s">
        <v>11</v>
      </c>
      <c r="D530" s="98"/>
      <c r="E530" s="58" t="s">
        <v>11</v>
      </c>
      <c r="F530" s="98">
        <v>5</v>
      </c>
      <c r="G530" s="58" t="s">
        <v>103</v>
      </c>
      <c r="H530" s="98" t="s">
        <v>287</v>
      </c>
      <c r="I530" s="98" t="s">
        <v>288</v>
      </c>
      <c r="J530" s="58">
        <v>7175</v>
      </c>
      <c r="K530" s="58">
        <v>7367</v>
      </c>
      <c r="L530" s="57"/>
      <c r="M530" s="58">
        <v>-7460</v>
      </c>
      <c r="N530" s="58">
        <v>1501</v>
      </c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62"/>
      <c r="AA530" s="55"/>
    </row>
    <row r="531" spans="1:27" s="56" customFormat="1" ht="23.25" customHeight="1" x14ac:dyDescent="0.25">
      <c r="A531" s="97">
        <v>530</v>
      </c>
      <c r="B531" s="98" t="s">
        <v>107</v>
      </c>
      <c r="C531" s="260" t="s">
        <v>11</v>
      </c>
      <c r="D531" s="98"/>
      <c r="E531" s="58" t="s">
        <v>11</v>
      </c>
      <c r="F531" s="98">
        <v>2</v>
      </c>
      <c r="G531" s="58" t="s">
        <v>108</v>
      </c>
      <c r="H531" s="98" t="s">
        <v>289</v>
      </c>
      <c r="I531" s="98" t="s">
        <v>290</v>
      </c>
      <c r="J531" s="58">
        <v>105</v>
      </c>
      <c r="K531" s="58">
        <v>148</v>
      </c>
      <c r="L531" s="57"/>
      <c r="M531" s="58">
        <v>-7460</v>
      </c>
      <c r="N531" s="58">
        <v>1285</v>
      </c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62"/>
      <c r="AA531" s="55"/>
    </row>
    <row r="532" spans="1:27" s="56" customFormat="1" ht="23.25" hidden="1" customHeight="1" x14ac:dyDescent="0.25">
      <c r="A532" s="97">
        <v>531</v>
      </c>
      <c r="B532" s="98" t="s">
        <v>620</v>
      </c>
      <c r="C532" s="260" t="s">
        <v>1101</v>
      </c>
      <c r="D532" s="98" t="s">
        <v>3370</v>
      </c>
      <c r="E532" s="58" t="s">
        <v>1101</v>
      </c>
      <c r="F532" s="98">
        <v>2</v>
      </c>
      <c r="G532" s="58"/>
      <c r="H532" s="98" t="s">
        <v>2354</v>
      </c>
      <c r="I532" s="98" t="s">
        <v>2355</v>
      </c>
      <c r="J532" s="58">
        <v>0</v>
      </c>
      <c r="K532" s="58">
        <v>0</v>
      </c>
      <c r="L532" s="58"/>
      <c r="M532" s="58">
        <v>0</v>
      </c>
      <c r="N532" s="58">
        <v>-1392</v>
      </c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62"/>
      <c r="AA532" s="55"/>
    </row>
    <row r="533" spans="1:27" s="56" customFormat="1" ht="23.25" customHeight="1" x14ac:dyDescent="0.25">
      <c r="A533" s="97">
        <v>532</v>
      </c>
      <c r="B533" s="98" t="s">
        <v>109</v>
      </c>
      <c r="C533" s="260" t="s">
        <v>11</v>
      </c>
      <c r="D533" s="98"/>
      <c r="E533" s="58" t="s">
        <v>11</v>
      </c>
      <c r="F533" s="98">
        <v>2</v>
      </c>
      <c r="G533" s="58" t="s">
        <v>108</v>
      </c>
      <c r="H533" s="98" t="s">
        <v>291</v>
      </c>
      <c r="I533" s="98" t="s">
        <v>292</v>
      </c>
      <c r="J533" s="58">
        <v>106</v>
      </c>
      <c r="K533" s="58">
        <v>124</v>
      </c>
      <c r="L533" s="58"/>
      <c r="M533" s="58">
        <v>-7460</v>
      </c>
      <c r="N533" s="58">
        <v>1496</v>
      </c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62"/>
      <c r="AA533" s="55"/>
    </row>
    <row r="534" spans="1:27" s="56" customFormat="1" ht="23.25" hidden="1" customHeight="1" x14ac:dyDescent="0.25">
      <c r="A534" s="97">
        <v>533</v>
      </c>
      <c r="B534" s="98" t="s">
        <v>110</v>
      </c>
      <c r="C534" s="260" t="s">
        <v>1101</v>
      </c>
      <c r="D534" s="98" t="s">
        <v>3455</v>
      </c>
      <c r="E534" s="58" t="s">
        <v>1101</v>
      </c>
      <c r="F534" s="98">
        <v>2</v>
      </c>
      <c r="G534" s="58" t="s">
        <v>111</v>
      </c>
      <c r="H534" s="98" t="s">
        <v>293</v>
      </c>
      <c r="I534" s="98" t="s">
        <v>294</v>
      </c>
      <c r="J534" s="58">
        <v>0</v>
      </c>
      <c r="K534" s="58">
        <v>0</v>
      </c>
      <c r="L534" s="57"/>
      <c r="M534" s="58">
        <v>-7460</v>
      </c>
      <c r="N534" s="58">
        <v>-4883</v>
      </c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62"/>
      <c r="AA534" s="55"/>
    </row>
    <row r="535" spans="1:27" s="56" customFormat="1" ht="23.25" customHeight="1" x14ac:dyDescent="0.25">
      <c r="A535" s="97">
        <v>534</v>
      </c>
      <c r="B535" s="98" t="s">
        <v>112</v>
      </c>
      <c r="C535" s="260" t="s">
        <v>11</v>
      </c>
      <c r="D535" s="98"/>
      <c r="E535" s="58" t="s">
        <v>11</v>
      </c>
      <c r="F535" s="98">
        <v>2</v>
      </c>
      <c r="G535" s="58" t="s">
        <v>108</v>
      </c>
      <c r="H535" s="98" t="s">
        <v>295</v>
      </c>
      <c r="I535" s="98" t="s">
        <v>296</v>
      </c>
      <c r="J535" s="58">
        <v>14</v>
      </c>
      <c r="K535" s="58">
        <v>40</v>
      </c>
      <c r="L535" s="57"/>
      <c r="M535" s="58">
        <v>-7460</v>
      </c>
      <c r="N535" s="58">
        <v>1260</v>
      </c>
      <c r="O535" s="57"/>
      <c r="P535" s="57"/>
      <c r="Q535" s="57"/>
      <c r="R535" s="57"/>
      <c r="S535" s="57"/>
      <c r="T535" s="57"/>
      <c r="U535" s="57"/>
      <c r="V535" s="57"/>
      <c r="W535" s="57"/>
      <c r="X535" s="59"/>
      <c r="Y535" s="57"/>
      <c r="Z535" s="60"/>
    </row>
    <row r="536" spans="1:27" s="56" customFormat="1" ht="23.25" customHeight="1" x14ac:dyDescent="0.25">
      <c r="A536" s="97">
        <v>535</v>
      </c>
      <c r="B536" s="98" t="s">
        <v>297</v>
      </c>
      <c r="C536" s="260" t="s">
        <v>11</v>
      </c>
      <c r="D536" s="98"/>
      <c r="E536" s="58" t="s">
        <v>11</v>
      </c>
      <c r="F536" s="98">
        <v>2</v>
      </c>
      <c r="G536" s="58">
        <v>0</v>
      </c>
      <c r="H536" s="98" t="s">
        <v>2360</v>
      </c>
      <c r="I536" s="98" t="s">
        <v>222</v>
      </c>
      <c r="J536" s="58">
        <v>290</v>
      </c>
      <c r="K536" s="58">
        <v>368</v>
      </c>
      <c r="L536" s="57"/>
      <c r="M536" s="58">
        <v>-7526</v>
      </c>
      <c r="N536" s="58">
        <v>-6200</v>
      </c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62"/>
      <c r="AA536" s="55"/>
    </row>
    <row r="537" spans="1:27" s="56" customFormat="1" ht="23.25" customHeight="1" x14ac:dyDescent="0.25">
      <c r="A537" s="97">
        <v>536</v>
      </c>
      <c r="B537" s="98" t="s">
        <v>113</v>
      </c>
      <c r="C537" s="260" t="s">
        <v>11</v>
      </c>
      <c r="D537" s="98"/>
      <c r="E537" s="58" t="s">
        <v>11</v>
      </c>
      <c r="F537" s="98">
        <v>2</v>
      </c>
      <c r="G537" s="58" t="s">
        <v>114</v>
      </c>
      <c r="H537" s="98" t="s">
        <v>298</v>
      </c>
      <c r="I537" s="98" t="s">
        <v>211</v>
      </c>
      <c r="J537" s="58">
        <v>109</v>
      </c>
      <c r="K537" s="58">
        <v>134</v>
      </c>
      <c r="L537" s="57"/>
      <c r="M537" s="58">
        <v>-7526</v>
      </c>
      <c r="N537" s="58">
        <v>1183</v>
      </c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62"/>
      <c r="AA537" s="55"/>
    </row>
    <row r="538" spans="1:27" s="56" customFormat="1" ht="23.25" hidden="1" customHeight="1" x14ac:dyDescent="0.25">
      <c r="A538" s="97">
        <v>537</v>
      </c>
      <c r="B538" s="98" t="s">
        <v>622</v>
      </c>
      <c r="C538" s="260" t="s">
        <v>1101</v>
      </c>
      <c r="D538" s="98" t="s">
        <v>3456</v>
      </c>
      <c r="E538" s="58" t="s">
        <v>1101</v>
      </c>
      <c r="F538" s="98">
        <v>2</v>
      </c>
      <c r="G538" s="58"/>
      <c r="H538" s="98" t="s">
        <v>2364</v>
      </c>
      <c r="I538" s="98" t="s">
        <v>211</v>
      </c>
      <c r="J538" s="58">
        <v>0</v>
      </c>
      <c r="K538" s="58">
        <v>0</v>
      </c>
      <c r="L538" s="57"/>
      <c r="M538" s="58">
        <v>0</v>
      </c>
      <c r="N538" s="58">
        <v>-274</v>
      </c>
      <c r="O538" s="57"/>
      <c r="P538" s="57"/>
      <c r="Q538" s="57"/>
      <c r="R538" s="57"/>
      <c r="S538" s="57"/>
      <c r="T538" s="57"/>
      <c r="U538" s="57"/>
      <c r="V538" s="57"/>
      <c r="W538" s="57"/>
      <c r="X538" s="59"/>
      <c r="Y538" s="57"/>
      <c r="Z538" s="60"/>
    </row>
    <row r="539" spans="1:27" s="56" customFormat="1" ht="23.25" customHeight="1" x14ac:dyDescent="0.25">
      <c r="A539" s="97">
        <v>538</v>
      </c>
      <c r="B539" s="98" t="s">
        <v>115</v>
      </c>
      <c r="C539" s="260" t="s">
        <v>11</v>
      </c>
      <c r="D539" s="98">
        <v>0</v>
      </c>
      <c r="E539" s="58" t="s">
        <v>11</v>
      </c>
      <c r="F539" s="98">
        <v>1</v>
      </c>
      <c r="G539" s="58" t="s">
        <v>116</v>
      </c>
      <c r="H539" s="98" t="s">
        <v>299</v>
      </c>
      <c r="I539" s="98" t="s">
        <v>300</v>
      </c>
      <c r="J539" s="58">
        <v>43</v>
      </c>
      <c r="K539" s="58">
        <v>56</v>
      </c>
      <c r="L539" s="57"/>
      <c r="M539" s="58">
        <v>0</v>
      </c>
      <c r="N539" s="58">
        <v>333</v>
      </c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62"/>
      <c r="AA539" s="55"/>
    </row>
    <row r="540" spans="1:27" ht="23.25" customHeight="1" x14ac:dyDescent="0.25">
      <c r="A540" s="97">
        <v>539</v>
      </c>
      <c r="B540" s="98" t="s">
        <v>117</v>
      </c>
      <c r="C540" s="260" t="s">
        <v>11</v>
      </c>
      <c r="D540" s="98"/>
      <c r="E540" s="58" t="s">
        <v>11</v>
      </c>
      <c r="F540" s="98">
        <v>2</v>
      </c>
      <c r="G540" s="58" t="s">
        <v>116</v>
      </c>
      <c r="H540" s="98" t="s">
        <v>301</v>
      </c>
      <c r="I540" s="98" t="s">
        <v>216</v>
      </c>
      <c r="J540" s="58">
        <v>189</v>
      </c>
      <c r="K540" s="58">
        <v>255</v>
      </c>
      <c r="L540" s="57"/>
      <c r="M540" s="58">
        <v>-7526</v>
      </c>
      <c r="N540" s="58">
        <v>4326</v>
      </c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62"/>
    </row>
    <row r="541" spans="1:27" ht="23.25" hidden="1" customHeight="1" x14ac:dyDescent="0.25">
      <c r="A541" s="97">
        <v>540</v>
      </c>
      <c r="B541" s="98" t="s">
        <v>623</v>
      </c>
      <c r="C541" s="260" t="s">
        <v>1101</v>
      </c>
      <c r="D541" s="98" t="s">
        <v>3456</v>
      </c>
      <c r="E541" s="58" t="s">
        <v>1101</v>
      </c>
      <c r="F541" s="98">
        <v>1</v>
      </c>
      <c r="G541" s="58"/>
      <c r="H541" s="98" t="s">
        <v>2371</v>
      </c>
      <c r="I541" s="98" t="s">
        <v>1511</v>
      </c>
      <c r="J541" s="58">
        <v>0</v>
      </c>
      <c r="K541" s="58">
        <v>0</v>
      </c>
      <c r="L541" s="57"/>
      <c r="M541" s="58">
        <v>0</v>
      </c>
      <c r="N541" s="58">
        <v>450</v>
      </c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62"/>
    </row>
    <row r="542" spans="1:27" ht="23.25" customHeight="1" x14ac:dyDescent="0.25">
      <c r="A542" s="97">
        <v>541</v>
      </c>
      <c r="B542" s="98" t="s">
        <v>118</v>
      </c>
      <c r="C542" s="260" t="s">
        <v>11</v>
      </c>
      <c r="D542" s="98"/>
      <c r="E542" s="58" t="s">
        <v>11</v>
      </c>
      <c r="F542" s="98">
        <v>1</v>
      </c>
      <c r="G542" s="58" t="s">
        <v>119</v>
      </c>
      <c r="H542" s="98" t="s">
        <v>302</v>
      </c>
      <c r="I542" s="98" t="s">
        <v>303</v>
      </c>
      <c r="J542" s="58">
        <v>41</v>
      </c>
      <c r="K542" s="58">
        <v>52</v>
      </c>
      <c r="L542" s="57"/>
      <c r="M542" s="58">
        <v>-3763</v>
      </c>
      <c r="N542" s="58">
        <v>702</v>
      </c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62"/>
    </row>
    <row r="543" spans="1:27" ht="23.25" customHeight="1" x14ac:dyDescent="0.25">
      <c r="A543" s="97">
        <v>542</v>
      </c>
      <c r="B543" s="98" t="s">
        <v>120</v>
      </c>
      <c r="C543" s="260" t="s">
        <v>11</v>
      </c>
      <c r="D543" s="98"/>
      <c r="E543" s="58" t="s">
        <v>11</v>
      </c>
      <c r="F543" s="98">
        <v>1</v>
      </c>
      <c r="G543" s="58" t="s">
        <v>119</v>
      </c>
      <c r="H543" s="98" t="s">
        <v>304</v>
      </c>
      <c r="I543" s="98" t="s">
        <v>296</v>
      </c>
      <c r="J543" s="58">
        <v>215</v>
      </c>
      <c r="K543" s="58">
        <v>215</v>
      </c>
      <c r="L543" s="57"/>
      <c r="M543" s="58">
        <v>-3763</v>
      </c>
      <c r="N543" s="58">
        <v>4350</v>
      </c>
      <c r="O543" s="57"/>
      <c r="P543" s="57"/>
      <c r="Q543" s="57"/>
      <c r="R543" s="57"/>
      <c r="S543" s="57"/>
      <c r="T543" s="84"/>
      <c r="U543" s="57"/>
      <c r="V543" s="57"/>
      <c r="W543" s="57"/>
      <c r="X543" s="59"/>
      <c r="Y543" s="57"/>
      <c r="Z543" s="60"/>
      <c r="AA543" s="56"/>
    </row>
    <row r="544" spans="1:27" ht="23.25" hidden="1" customHeight="1" x14ac:dyDescent="0.25">
      <c r="A544" s="97">
        <v>543</v>
      </c>
      <c r="B544" s="98" t="s">
        <v>625</v>
      </c>
      <c r="C544" s="260" t="s">
        <v>1101</v>
      </c>
      <c r="D544" s="98" t="s">
        <v>3370</v>
      </c>
      <c r="E544" s="58" t="s">
        <v>1101</v>
      </c>
      <c r="F544" s="98">
        <v>1</v>
      </c>
      <c r="G544" s="58"/>
      <c r="H544" s="98" t="s">
        <v>2375</v>
      </c>
      <c r="I544" s="98" t="s">
        <v>303</v>
      </c>
      <c r="J544" s="58">
        <v>0</v>
      </c>
      <c r="K544" s="58">
        <v>0</v>
      </c>
      <c r="L544" s="57"/>
      <c r="M544" s="58">
        <v>0</v>
      </c>
      <c r="N544" s="58">
        <v>-2102</v>
      </c>
      <c r="O544" s="77"/>
      <c r="P544" s="77"/>
      <c r="Q544" s="77"/>
      <c r="R544" s="77"/>
      <c r="S544" s="77"/>
      <c r="T544" s="57"/>
      <c r="U544" s="77"/>
      <c r="V544" s="57"/>
      <c r="W544" s="77"/>
      <c r="X544" s="78"/>
      <c r="Y544" s="77"/>
      <c r="Z544" s="60"/>
      <c r="AA544" s="56"/>
    </row>
    <row r="545" spans="1:27" ht="23.25" customHeight="1" x14ac:dyDescent="0.25">
      <c r="A545" s="97">
        <v>544</v>
      </c>
      <c r="B545" s="98" t="s">
        <v>121</v>
      </c>
      <c r="C545" s="260" t="s">
        <v>11</v>
      </c>
      <c r="D545" s="98"/>
      <c r="E545" s="58" t="s">
        <v>11</v>
      </c>
      <c r="F545" s="98">
        <v>5</v>
      </c>
      <c r="G545" s="58" t="s">
        <v>122</v>
      </c>
      <c r="H545" s="98" t="s">
        <v>305</v>
      </c>
      <c r="I545" s="98" t="s">
        <v>294</v>
      </c>
      <c r="J545" s="58">
        <v>19279</v>
      </c>
      <c r="K545" s="58">
        <v>19551</v>
      </c>
      <c r="L545" s="57"/>
      <c r="M545" s="58">
        <v>-18816</v>
      </c>
      <c r="N545" s="58">
        <v>-6708</v>
      </c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62"/>
    </row>
    <row r="546" spans="1:27" ht="23.25" customHeight="1" x14ac:dyDescent="0.25">
      <c r="A546" s="97">
        <v>545</v>
      </c>
      <c r="B546" s="98" t="s">
        <v>123</v>
      </c>
      <c r="C546" s="260" t="s">
        <v>11</v>
      </c>
      <c r="D546" s="98"/>
      <c r="E546" s="58" t="s">
        <v>11</v>
      </c>
      <c r="F546" s="98">
        <v>1</v>
      </c>
      <c r="G546" s="58" t="s">
        <v>124</v>
      </c>
      <c r="H546" s="98" t="s">
        <v>306</v>
      </c>
      <c r="I546" s="98" t="s">
        <v>303</v>
      </c>
      <c r="J546" s="58">
        <v>56</v>
      </c>
      <c r="K546" s="58">
        <v>75</v>
      </c>
      <c r="L546" s="57"/>
      <c r="M546" s="58">
        <v>-3763</v>
      </c>
      <c r="N546" s="58">
        <v>-244</v>
      </c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62"/>
    </row>
    <row r="547" spans="1:27" ht="23.25" hidden="1" customHeight="1" x14ac:dyDescent="0.25">
      <c r="A547" s="97">
        <v>546</v>
      </c>
      <c r="B547" s="98" t="s">
        <v>627</v>
      </c>
      <c r="C547" s="260" t="s">
        <v>1101</v>
      </c>
      <c r="D547" s="98" t="s">
        <v>3457</v>
      </c>
      <c r="E547" s="58" t="s">
        <v>1101</v>
      </c>
      <c r="F547" s="98">
        <v>1</v>
      </c>
      <c r="G547" s="58"/>
      <c r="H547" s="98" t="s">
        <v>2379</v>
      </c>
      <c r="I547" s="98" t="s">
        <v>2380</v>
      </c>
      <c r="J547" s="58">
        <v>0</v>
      </c>
      <c r="K547" s="58">
        <v>0</v>
      </c>
      <c r="L547" s="57"/>
      <c r="M547" s="58">
        <v>0</v>
      </c>
      <c r="N547" s="58">
        <v>-2699</v>
      </c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62"/>
    </row>
    <row r="548" spans="1:27" ht="23.25" customHeight="1" x14ac:dyDescent="0.25">
      <c r="A548" s="97">
        <v>547</v>
      </c>
      <c r="B548" s="98" t="s">
        <v>125</v>
      </c>
      <c r="C548" s="260" t="s">
        <v>11</v>
      </c>
      <c r="D548" s="98"/>
      <c r="E548" s="58" t="s">
        <v>11</v>
      </c>
      <c r="F548" s="98">
        <v>2</v>
      </c>
      <c r="G548" s="58" t="s">
        <v>124</v>
      </c>
      <c r="H548" s="98" t="s">
        <v>307</v>
      </c>
      <c r="I548" s="98" t="s">
        <v>207</v>
      </c>
      <c r="J548" s="58">
        <v>51</v>
      </c>
      <c r="K548" s="58">
        <v>52</v>
      </c>
      <c r="L548" s="57"/>
      <c r="M548" s="58">
        <v>-7526</v>
      </c>
      <c r="N548" s="58">
        <v>-874</v>
      </c>
      <c r="O548" s="57"/>
      <c r="P548" s="57"/>
      <c r="Q548" s="57"/>
      <c r="R548" s="57"/>
      <c r="S548" s="57"/>
      <c r="T548" s="57"/>
      <c r="U548" s="57"/>
      <c r="V548" s="57"/>
      <c r="W548" s="57"/>
      <c r="X548" s="59"/>
      <c r="Y548" s="57"/>
      <c r="Z548" s="60"/>
      <c r="AA548" s="56"/>
    </row>
    <row r="549" spans="1:27" ht="23.25" customHeight="1" x14ac:dyDescent="0.25">
      <c r="A549" s="97">
        <v>548</v>
      </c>
      <c r="B549" s="98" t="s">
        <v>126</v>
      </c>
      <c r="C549" s="260" t="s">
        <v>11</v>
      </c>
      <c r="D549" s="98"/>
      <c r="E549" s="58" t="s">
        <v>11</v>
      </c>
      <c r="F549" s="98">
        <v>2</v>
      </c>
      <c r="G549" s="58" t="s">
        <v>127</v>
      </c>
      <c r="H549" s="98" t="s">
        <v>308</v>
      </c>
      <c r="I549" s="98" t="s">
        <v>211</v>
      </c>
      <c r="J549" s="58">
        <v>139</v>
      </c>
      <c r="K549" s="58">
        <v>186</v>
      </c>
      <c r="L549" s="57"/>
      <c r="M549" s="58">
        <v>-7526</v>
      </c>
      <c r="N549" s="58">
        <v>24</v>
      </c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62"/>
    </row>
    <row r="550" spans="1:27" ht="23.25" customHeight="1" x14ac:dyDescent="0.25">
      <c r="A550" s="97">
        <v>549</v>
      </c>
      <c r="B550" s="98" t="s">
        <v>128</v>
      </c>
      <c r="C550" s="260" t="s">
        <v>11</v>
      </c>
      <c r="D550" s="98"/>
      <c r="E550" s="58" t="s">
        <v>11</v>
      </c>
      <c r="F550" s="98">
        <v>2</v>
      </c>
      <c r="G550" s="58" t="s">
        <v>129</v>
      </c>
      <c r="H550" s="98" t="s">
        <v>309</v>
      </c>
      <c r="I550" s="98" t="s">
        <v>207</v>
      </c>
      <c r="J550" s="58">
        <v>57</v>
      </c>
      <c r="K550" s="58">
        <v>79</v>
      </c>
      <c r="L550" s="57"/>
      <c r="M550" s="58">
        <v>-7526</v>
      </c>
      <c r="N550" s="58">
        <v>3989</v>
      </c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62"/>
    </row>
    <row r="551" spans="1:27" ht="23.25" customHeight="1" x14ac:dyDescent="0.25">
      <c r="A551" s="97">
        <v>550</v>
      </c>
      <c r="B551" s="98" t="s">
        <v>130</v>
      </c>
      <c r="C551" s="260" t="s">
        <v>11</v>
      </c>
      <c r="D551" s="98"/>
      <c r="E551" s="58" t="s">
        <v>11</v>
      </c>
      <c r="F551" s="98">
        <v>1</v>
      </c>
      <c r="G551" s="58" t="s">
        <v>129</v>
      </c>
      <c r="H551" s="98" t="s">
        <v>310</v>
      </c>
      <c r="I551" s="98" t="s">
        <v>209</v>
      </c>
      <c r="J551" s="58">
        <v>52</v>
      </c>
      <c r="K551" s="58">
        <v>79</v>
      </c>
      <c r="L551" s="57"/>
      <c r="M551" s="58">
        <v>-3763</v>
      </c>
      <c r="N551" s="58">
        <v>736</v>
      </c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62"/>
    </row>
    <row r="552" spans="1:27" ht="23.25" customHeight="1" x14ac:dyDescent="0.25">
      <c r="A552" s="97">
        <v>551</v>
      </c>
      <c r="B552" s="98" t="s">
        <v>131</v>
      </c>
      <c r="C552" s="260" t="s">
        <v>11</v>
      </c>
      <c r="D552" s="98"/>
      <c r="E552" s="58" t="s">
        <v>11</v>
      </c>
      <c r="F552" s="98">
        <v>2</v>
      </c>
      <c r="G552" s="58" t="s">
        <v>132</v>
      </c>
      <c r="H552" s="98" t="s">
        <v>311</v>
      </c>
      <c r="I552" s="98" t="s">
        <v>209</v>
      </c>
      <c r="J552" s="58">
        <v>286</v>
      </c>
      <c r="K552" s="58">
        <v>296</v>
      </c>
      <c r="L552" s="57"/>
      <c r="M552" s="58">
        <v>-7526</v>
      </c>
      <c r="N552" s="58">
        <v>1435</v>
      </c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62"/>
    </row>
    <row r="553" spans="1:27" ht="23.25" customHeight="1" x14ac:dyDescent="0.25">
      <c r="A553" s="97">
        <v>552</v>
      </c>
      <c r="B553" s="98" t="s">
        <v>133</v>
      </c>
      <c r="C553" s="260" t="s">
        <v>11</v>
      </c>
      <c r="D553" s="98"/>
      <c r="E553" s="58" t="s">
        <v>11</v>
      </c>
      <c r="F553" s="98">
        <v>2</v>
      </c>
      <c r="G553" s="58" t="s">
        <v>134</v>
      </c>
      <c r="H553" s="98" t="s">
        <v>312</v>
      </c>
      <c r="I553" s="98" t="s">
        <v>211</v>
      </c>
      <c r="J553" s="58">
        <v>94</v>
      </c>
      <c r="K553" s="58">
        <v>129</v>
      </c>
      <c r="L553" s="57"/>
      <c r="M553" s="58">
        <v>-7526</v>
      </c>
      <c r="N553" s="58">
        <v>360</v>
      </c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62"/>
    </row>
    <row r="554" spans="1:27" ht="23.25" customHeight="1" x14ac:dyDescent="0.25">
      <c r="A554" s="97">
        <v>553</v>
      </c>
      <c r="B554" s="98" t="s">
        <v>135</v>
      </c>
      <c r="C554" s="260" t="s">
        <v>11</v>
      </c>
      <c r="D554" s="98"/>
      <c r="E554" s="58" t="s">
        <v>11</v>
      </c>
      <c r="F554" s="98">
        <v>2</v>
      </c>
      <c r="G554" s="58" t="s">
        <v>134</v>
      </c>
      <c r="H554" s="98" t="s">
        <v>313</v>
      </c>
      <c r="I554" s="98" t="s">
        <v>314</v>
      </c>
      <c r="J554" s="58">
        <v>73</v>
      </c>
      <c r="K554" s="58">
        <v>122</v>
      </c>
      <c r="L554" s="57"/>
      <c r="M554" s="58">
        <v>-7526</v>
      </c>
      <c r="N554" s="58">
        <v>328</v>
      </c>
      <c r="O554" s="57"/>
      <c r="P554" s="57"/>
      <c r="Q554" s="57"/>
      <c r="R554" s="57"/>
      <c r="S554" s="57"/>
      <c r="T554" s="57"/>
      <c r="U554" s="57"/>
      <c r="V554" s="57"/>
      <c r="W554" s="57"/>
      <c r="X554" s="59"/>
      <c r="Y554" s="57"/>
      <c r="Z554" s="60"/>
      <c r="AA554" s="56"/>
    </row>
    <row r="555" spans="1:27" ht="23.25" customHeight="1" x14ac:dyDescent="0.25">
      <c r="A555" s="97">
        <v>554</v>
      </c>
      <c r="B555" s="98" t="s">
        <v>136</v>
      </c>
      <c r="C555" s="260" t="s">
        <v>11</v>
      </c>
      <c r="D555" s="98"/>
      <c r="E555" s="58" t="s">
        <v>11</v>
      </c>
      <c r="F555" s="98">
        <v>2</v>
      </c>
      <c r="G555" s="58" t="s">
        <v>134</v>
      </c>
      <c r="H555" s="98" t="s">
        <v>315</v>
      </c>
      <c r="I555" s="98" t="s">
        <v>316</v>
      </c>
      <c r="J555" s="58">
        <v>3625</v>
      </c>
      <c r="K555" s="58">
        <v>3637</v>
      </c>
      <c r="L555" s="58"/>
      <c r="M555" s="58">
        <v>-7526</v>
      </c>
      <c r="N555" s="58">
        <v>171</v>
      </c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62"/>
    </row>
    <row r="556" spans="1:27" ht="23.25" customHeight="1" x14ac:dyDescent="0.25">
      <c r="A556" s="97">
        <v>555</v>
      </c>
      <c r="B556" s="98" t="s">
        <v>137</v>
      </c>
      <c r="C556" s="260" t="s">
        <v>11</v>
      </c>
      <c r="D556" s="98"/>
      <c r="E556" s="58" t="s">
        <v>11</v>
      </c>
      <c r="F556" s="98">
        <v>2</v>
      </c>
      <c r="G556" s="58" t="s">
        <v>134</v>
      </c>
      <c r="H556" s="98" t="s">
        <v>317</v>
      </c>
      <c r="I556" s="98" t="s">
        <v>318</v>
      </c>
      <c r="J556" s="58">
        <v>289</v>
      </c>
      <c r="K556" s="58">
        <v>417</v>
      </c>
      <c r="L556" s="57"/>
      <c r="M556" s="58">
        <v>-7526</v>
      </c>
      <c r="N556" s="58">
        <v>3044</v>
      </c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62"/>
    </row>
    <row r="557" spans="1:27" ht="23.25" customHeight="1" x14ac:dyDescent="0.25">
      <c r="A557" s="97">
        <v>556</v>
      </c>
      <c r="B557" s="98" t="s">
        <v>138</v>
      </c>
      <c r="C557" s="260" t="s">
        <v>11</v>
      </c>
      <c r="D557" s="98"/>
      <c r="E557" s="58" t="s">
        <v>11</v>
      </c>
      <c r="F557" s="98">
        <v>2</v>
      </c>
      <c r="G557" s="58" t="s">
        <v>134</v>
      </c>
      <c r="H557" s="98" t="s">
        <v>319</v>
      </c>
      <c r="I557" s="98" t="s">
        <v>320</v>
      </c>
      <c r="J557" s="58">
        <v>65</v>
      </c>
      <c r="K557" s="58">
        <v>99</v>
      </c>
      <c r="L557" s="57"/>
      <c r="M557" s="58">
        <v>-7526</v>
      </c>
      <c r="N557" s="58">
        <v>1875</v>
      </c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62"/>
    </row>
    <row r="558" spans="1:27" ht="23.25" customHeight="1" x14ac:dyDescent="0.25">
      <c r="A558" s="97">
        <v>557</v>
      </c>
      <c r="B558" s="98" t="s">
        <v>356</v>
      </c>
      <c r="C558" s="260" t="s">
        <v>11</v>
      </c>
      <c r="D558" s="98"/>
      <c r="E558" s="58" t="s">
        <v>11</v>
      </c>
      <c r="F558" s="98">
        <v>5</v>
      </c>
      <c r="G558" s="58"/>
      <c r="H558" s="98" t="s">
        <v>282</v>
      </c>
      <c r="I558" s="98" t="s">
        <v>2394</v>
      </c>
      <c r="J558" s="58">
        <v>23369</v>
      </c>
      <c r="K558" s="58">
        <v>25224</v>
      </c>
      <c r="L558" s="57"/>
      <c r="M558" s="58">
        <v>-18815</v>
      </c>
      <c r="N558" s="58">
        <v>1852</v>
      </c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62"/>
    </row>
    <row r="559" spans="1:27" ht="23.25" customHeight="1" x14ac:dyDescent="0.25">
      <c r="A559" s="97">
        <v>558</v>
      </c>
      <c r="B559" s="98" t="s">
        <v>139</v>
      </c>
      <c r="C559" s="260" t="s">
        <v>11</v>
      </c>
      <c r="D559" s="98"/>
      <c r="E559" s="58" t="s">
        <v>11</v>
      </c>
      <c r="F559" s="98">
        <v>1</v>
      </c>
      <c r="G559" s="58" t="s">
        <v>140</v>
      </c>
      <c r="H559" s="98" t="s">
        <v>321</v>
      </c>
      <c r="I559" s="98" t="s">
        <v>322</v>
      </c>
      <c r="J559" s="58">
        <v>260</v>
      </c>
      <c r="K559" s="58">
        <v>321</v>
      </c>
      <c r="L559" s="57"/>
      <c r="M559" s="58">
        <v>-3763</v>
      </c>
      <c r="N559" s="58">
        <v>115</v>
      </c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62"/>
    </row>
    <row r="560" spans="1:27" ht="23.25" customHeight="1" x14ac:dyDescent="0.25">
      <c r="A560" s="97">
        <v>559</v>
      </c>
      <c r="B560" s="98" t="s">
        <v>141</v>
      </c>
      <c r="C560" s="260" t="s">
        <v>358</v>
      </c>
      <c r="D560" s="98" t="s">
        <v>3460</v>
      </c>
      <c r="E560" s="58" t="s">
        <v>11</v>
      </c>
      <c r="F560" s="98">
        <v>1</v>
      </c>
      <c r="G560" s="58" t="s">
        <v>142</v>
      </c>
      <c r="H560" s="98" t="s">
        <v>323</v>
      </c>
      <c r="I560" s="98" t="s">
        <v>303</v>
      </c>
      <c r="J560" s="58">
        <v>31</v>
      </c>
      <c r="K560" s="58">
        <v>159</v>
      </c>
      <c r="L560" s="57"/>
      <c r="M560" s="58">
        <v>-3763</v>
      </c>
      <c r="N560" s="58">
        <v>7001</v>
      </c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62"/>
    </row>
    <row r="561" spans="1:27" ht="23.25" customHeight="1" x14ac:dyDescent="0.25">
      <c r="A561" s="97">
        <v>560</v>
      </c>
      <c r="B561" s="98" t="s">
        <v>143</v>
      </c>
      <c r="C561" s="260" t="s">
        <v>11</v>
      </c>
      <c r="D561" s="98"/>
      <c r="E561" s="58" t="s">
        <v>11</v>
      </c>
      <c r="F561" s="98">
        <v>2</v>
      </c>
      <c r="G561" s="58" t="s">
        <v>142</v>
      </c>
      <c r="H561" s="98" t="s">
        <v>324</v>
      </c>
      <c r="I561" s="98" t="s">
        <v>325</v>
      </c>
      <c r="J561" s="58">
        <v>132</v>
      </c>
      <c r="K561" s="58">
        <v>212</v>
      </c>
      <c r="L561" s="57"/>
      <c r="M561" s="58">
        <v>-7526</v>
      </c>
      <c r="N561" s="58">
        <v>378</v>
      </c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62"/>
    </row>
    <row r="562" spans="1:27" ht="23.25" customHeight="1" x14ac:dyDescent="0.25">
      <c r="A562" s="97">
        <v>561</v>
      </c>
      <c r="B562" s="98" t="s">
        <v>144</v>
      </c>
      <c r="C562" s="260" t="s">
        <v>11</v>
      </c>
      <c r="D562" s="98"/>
      <c r="E562" s="58" t="s">
        <v>11</v>
      </c>
      <c r="F562" s="98">
        <v>1</v>
      </c>
      <c r="G562" s="58" t="s">
        <v>142</v>
      </c>
      <c r="H562" s="98" t="s">
        <v>326</v>
      </c>
      <c r="I562" s="98" t="s">
        <v>303</v>
      </c>
      <c r="J562" s="58">
        <v>4</v>
      </c>
      <c r="K562" s="58">
        <v>14</v>
      </c>
      <c r="L562" s="57"/>
      <c r="M562" s="58">
        <v>-3763</v>
      </c>
      <c r="N562" s="58">
        <v>110</v>
      </c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62"/>
    </row>
    <row r="563" spans="1:27" ht="23.25" customHeight="1" x14ac:dyDescent="0.25">
      <c r="A563" s="97">
        <v>562</v>
      </c>
      <c r="B563" s="98" t="s">
        <v>145</v>
      </c>
      <c r="C563" s="260" t="s">
        <v>11</v>
      </c>
      <c r="D563" s="98"/>
      <c r="E563" s="58" t="s">
        <v>11</v>
      </c>
      <c r="F563" s="98">
        <v>1</v>
      </c>
      <c r="G563" s="58" t="s">
        <v>146</v>
      </c>
      <c r="H563" s="98" t="s">
        <v>327</v>
      </c>
      <c r="I563" s="98" t="s">
        <v>296</v>
      </c>
      <c r="J563" s="58">
        <v>12</v>
      </c>
      <c r="K563" s="58">
        <v>21</v>
      </c>
      <c r="L563" s="57"/>
      <c r="M563" s="58">
        <v>-3763</v>
      </c>
      <c r="N563" s="58">
        <v>-444</v>
      </c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62"/>
    </row>
    <row r="564" spans="1:27" ht="23.25" customHeight="1" x14ac:dyDescent="0.25">
      <c r="A564" s="97">
        <v>563</v>
      </c>
      <c r="B564" s="98" t="s">
        <v>147</v>
      </c>
      <c r="C564" s="260" t="s">
        <v>11</v>
      </c>
      <c r="D564" s="98"/>
      <c r="E564" s="58" t="s">
        <v>11</v>
      </c>
      <c r="F564" s="98">
        <v>2</v>
      </c>
      <c r="G564" s="58" t="s">
        <v>146</v>
      </c>
      <c r="H564" s="98" t="s">
        <v>328</v>
      </c>
      <c r="I564" s="98" t="s">
        <v>211</v>
      </c>
      <c r="J564" s="58">
        <v>4247</v>
      </c>
      <c r="K564" s="58">
        <v>4737</v>
      </c>
      <c r="L564" s="57"/>
      <c r="M564" s="58">
        <v>-7526</v>
      </c>
      <c r="N564" s="58">
        <v>5068</v>
      </c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62"/>
    </row>
    <row r="565" spans="1:27" ht="23.25" hidden="1" customHeight="1" x14ac:dyDescent="0.25">
      <c r="A565" s="97">
        <v>564</v>
      </c>
      <c r="B565" s="98" t="s">
        <v>148</v>
      </c>
      <c r="C565" s="260" t="s">
        <v>1101</v>
      </c>
      <c r="D565" s="98" t="s">
        <v>3458</v>
      </c>
      <c r="E565" s="58" t="s">
        <v>11</v>
      </c>
      <c r="F565" s="98">
        <v>2</v>
      </c>
      <c r="G565" s="58" t="s">
        <v>146</v>
      </c>
      <c r="H565" s="98" t="s">
        <v>329</v>
      </c>
      <c r="I565" s="98" t="s">
        <v>211</v>
      </c>
      <c r="J565" s="58">
        <v>885</v>
      </c>
      <c r="K565" s="58">
        <v>903</v>
      </c>
      <c r="L565" s="57"/>
      <c r="M565" s="58">
        <v>-3763</v>
      </c>
      <c r="N565" s="58">
        <v>4414</v>
      </c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62"/>
    </row>
    <row r="566" spans="1:27" ht="23.25" hidden="1" customHeight="1" x14ac:dyDescent="0.25">
      <c r="A566" s="97">
        <v>565</v>
      </c>
      <c r="B566" s="98" t="s">
        <v>629</v>
      </c>
      <c r="C566" s="260" t="s">
        <v>1101</v>
      </c>
      <c r="D566" s="98" t="s">
        <v>3459</v>
      </c>
      <c r="E566" s="58" t="s">
        <v>1101</v>
      </c>
      <c r="F566" s="98">
        <v>1</v>
      </c>
      <c r="G566" s="58"/>
      <c r="H566" s="98" t="s">
        <v>1175</v>
      </c>
      <c r="I566" s="98" t="s">
        <v>227</v>
      </c>
      <c r="J566" s="58">
        <v>0</v>
      </c>
      <c r="K566" s="58">
        <v>0</v>
      </c>
      <c r="L566" s="58"/>
      <c r="M566" s="58">
        <v>0</v>
      </c>
      <c r="N566" s="58">
        <v>0</v>
      </c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62"/>
    </row>
    <row r="567" spans="1:27" ht="23.25" customHeight="1" x14ac:dyDescent="0.25">
      <c r="A567" s="97">
        <v>566</v>
      </c>
      <c r="B567" s="98" t="s">
        <v>149</v>
      </c>
      <c r="C567" s="260" t="s">
        <v>11</v>
      </c>
      <c r="D567" s="98"/>
      <c r="E567" s="58" t="s">
        <v>11</v>
      </c>
      <c r="F567" s="98">
        <v>2</v>
      </c>
      <c r="G567" s="58" t="s">
        <v>146</v>
      </c>
      <c r="H567" s="98" t="s">
        <v>330</v>
      </c>
      <c r="I567" s="98" t="s">
        <v>216</v>
      </c>
      <c r="J567" s="58">
        <v>112</v>
      </c>
      <c r="K567" s="58">
        <v>157</v>
      </c>
      <c r="L567" s="57"/>
      <c r="M567" s="58">
        <v>-7526</v>
      </c>
      <c r="N567" s="58">
        <v>3852</v>
      </c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62"/>
    </row>
    <row r="568" spans="1:27" ht="23.25" customHeight="1" x14ac:dyDescent="0.25">
      <c r="A568" s="97">
        <v>567</v>
      </c>
      <c r="B568" s="98" t="s">
        <v>150</v>
      </c>
      <c r="C568" s="260" t="s">
        <v>11</v>
      </c>
      <c r="D568" s="98"/>
      <c r="E568" s="58" t="s">
        <v>11</v>
      </c>
      <c r="F568" s="98">
        <v>1</v>
      </c>
      <c r="G568" s="58" t="s">
        <v>146</v>
      </c>
      <c r="H568" s="98" t="s">
        <v>331</v>
      </c>
      <c r="I568" s="98" t="s">
        <v>207</v>
      </c>
      <c r="J568" s="58">
        <v>11</v>
      </c>
      <c r="K568" s="58">
        <v>211</v>
      </c>
      <c r="L568" s="57"/>
      <c r="M568" s="58">
        <v>-3763</v>
      </c>
      <c r="N568" s="58">
        <v>2139</v>
      </c>
      <c r="O568" s="57"/>
      <c r="P568" s="57"/>
      <c r="Q568" s="57"/>
      <c r="R568" s="57"/>
      <c r="S568" s="57"/>
      <c r="T568" s="57"/>
      <c r="U568" s="57"/>
      <c r="V568" s="57"/>
      <c r="W568" s="57"/>
      <c r="X568" s="59"/>
      <c r="Y568" s="57"/>
      <c r="Z568" s="60"/>
      <c r="AA568" s="56"/>
    </row>
    <row r="569" spans="1:27" ht="23.25" customHeight="1" x14ac:dyDescent="0.25">
      <c r="A569" s="97">
        <v>568</v>
      </c>
      <c r="B569" s="98" t="s">
        <v>151</v>
      </c>
      <c r="C569" s="260" t="s">
        <v>11</v>
      </c>
      <c r="D569" s="98"/>
      <c r="E569" s="58" t="s">
        <v>11</v>
      </c>
      <c r="F569" s="98">
        <v>1</v>
      </c>
      <c r="G569" s="58" t="s">
        <v>146</v>
      </c>
      <c r="H569" s="98" t="s">
        <v>332</v>
      </c>
      <c r="I569" s="98" t="s">
        <v>207</v>
      </c>
      <c r="J569" s="58">
        <v>9</v>
      </c>
      <c r="K569" s="58">
        <v>18</v>
      </c>
      <c r="L569" s="57"/>
      <c r="M569" s="58">
        <v>-3763</v>
      </c>
      <c r="N569" s="58">
        <v>703</v>
      </c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62"/>
    </row>
    <row r="570" spans="1:27" ht="23.25" customHeight="1" x14ac:dyDescent="0.25">
      <c r="A570" s="97">
        <v>569</v>
      </c>
      <c r="B570" s="98" t="s">
        <v>152</v>
      </c>
      <c r="C570" s="260" t="s">
        <v>11</v>
      </c>
      <c r="D570" s="98"/>
      <c r="E570" s="58" t="s">
        <v>11</v>
      </c>
      <c r="F570" s="98">
        <v>2</v>
      </c>
      <c r="G570" s="58" t="s">
        <v>153</v>
      </c>
      <c r="H570" s="98" t="s">
        <v>333</v>
      </c>
      <c r="I570" s="98" t="s">
        <v>334</v>
      </c>
      <c r="J570" s="58">
        <v>72</v>
      </c>
      <c r="K570" s="58">
        <v>140</v>
      </c>
      <c r="L570" s="57"/>
      <c r="M570" s="58">
        <v>-7526</v>
      </c>
      <c r="N570" s="58">
        <v>3800</v>
      </c>
      <c r="O570" s="57"/>
      <c r="P570" s="57"/>
      <c r="Q570" s="57"/>
      <c r="R570" s="57"/>
      <c r="S570" s="57"/>
      <c r="T570" s="57"/>
      <c r="U570" s="57"/>
      <c r="V570" s="57"/>
      <c r="W570" s="57"/>
      <c r="X570" s="59"/>
      <c r="Y570" s="57"/>
      <c r="Z570" s="60"/>
      <c r="AA570" s="56"/>
    </row>
    <row r="571" spans="1:27" ht="23.25" customHeight="1" x14ac:dyDescent="0.25">
      <c r="A571" s="97">
        <v>570</v>
      </c>
      <c r="B571" s="98" t="s">
        <v>154</v>
      </c>
      <c r="C571" s="260" t="s">
        <v>11</v>
      </c>
      <c r="D571" s="98"/>
      <c r="E571" s="58" t="s">
        <v>11</v>
      </c>
      <c r="F571" s="98">
        <v>2</v>
      </c>
      <c r="G571" s="58" t="s">
        <v>153</v>
      </c>
      <c r="H571" s="98" t="s">
        <v>2415</v>
      </c>
      <c r="I571" s="98" t="s">
        <v>227</v>
      </c>
      <c r="J571" s="58">
        <v>212</v>
      </c>
      <c r="K571" s="58">
        <v>301</v>
      </c>
      <c r="L571" s="57"/>
      <c r="M571" s="58">
        <v>-7526</v>
      </c>
      <c r="N571" s="58">
        <v>1810</v>
      </c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62"/>
    </row>
    <row r="572" spans="1:27" ht="23.25" hidden="1" customHeight="1" x14ac:dyDescent="0.25">
      <c r="A572" s="97">
        <v>571</v>
      </c>
      <c r="B572" s="98" t="s">
        <v>630</v>
      </c>
      <c r="C572" s="260" t="s">
        <v>1101</v>
      </c>
      <c r="D572" s="98" t="s">
        <v>3389</v>
      </c>
      <c r="E572" s="58" t="s">
        <v>1101</v>
      </c>
      <c r="F572" s="98">
        <v>1</v>
      </c>
      <c r="G572" s="58"/>
      <c r="H572" s="98" t="s">
        <v>2417</v>
      </c>
      <c r="I572" s="98" t="s">
        <v>2418</v>
      </c>
      <c r="J572" s="58">
        <v>0</v>
      </c>
      <c r="K572" s="58">
        <v>0</v>
      </c>
      <c r="L572" s="57"/>
      <c r="M572" s="58">
        <v>0</v>
      </c>
      <c r="N572" s="58">
        <v>0</v>
      </c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62"/>
    </row>
    <row r="573" spans="1:27" ht="23.25" customHeight="1" x14ac:dyDescent="0.25">
      <c r="A573" s="97">
        <v>572</v>
      </c>
      <c r="B573" s="98" t="s">
        <v>155</v>
      </c>
      <c r="C573" s="260" t="s">
        <v>11</v>
      </c>
      <c r="D573" s="98"/>
      <c r="E573" s="58" t="s">
        <v>11</v>
      </c>
      <c r="F573" s="98">
        <v>2</v>
      </c>
      <c r="G573" s="58" t="s">
        <v>156</v>
      </c>
      <c r="H573" s="98" t="s">
        <v>2420</v>
      </c>
      <c r="I573" s="98" t="s">
        <v>211</v>
      </c>
      <c r="J573" s="58">
        <v>151</v>
      </c>
      <c r="K573" s="58">
        <v>260</v>
      </c>
      <c r="L573" s="57"/>
      <c r="M573" s="58">
        <v>-7526</v>
      </c>
      <c r="N573" s="58">
        <v>835</v>
      </c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62"/>
    </row>
    <row r="574" spans="1:27" ht="23.25" customHeight="1" x14ac:dyDescent="0.25">
      <c r="A574" s="97">
        <v>573</v>
      </c>
      <c r="B574" s="98" t="s">
        <v>157</v>
      </c>
      <c r="C574" s="260" t="s">
        <v>11</v>
      </c>
      <c r="D574" s="98"/>
      <c r="E574" s="58" t="s">
        <v>11</v>
      </c>
      <c r="F574" s="98">
        <v>2</v>
      </c>
      <c r="G574" s="58" t="s">
        <v>156</v>
      </c>
      <c r="H574" s="98" t="s">
        <v>2422</v>
      </c>
      <c r="I574" s="98" t="s">
        <v>2418</v>
      </c>
      <c r="J574" s="58">
        <v>105</v>
      </c>
      <c r="K574" s="58">
        <v>149</v>
      </c>
      <c r="L574" s="57"/>
      <c r="M574" s="58">
        <v>-7526</v>
      </c>
      <c r="N574" s="58">
        <v>1143</v>
      </c>
      <c r="O574" s="57"/>
      <c r="P574" s="57"/>
      <c r="Q574" s="57"/>
      <c r="R574" s="57"/>
      <c r="S574" s="57"/>
      <c r="T574" s="57"/>
      <c r="U574" s="57"/>
      <c r="V574" s="57"/>
      <c r="W574" s="57"/>
      <c r="X574" s="59"/>
      <c r="Y574" s="57"/>
      <c r="Z574" s="60"/>
      <c r="AA574" s="56"/>
    </row>
    <row r="575" spans="1:27" ht="23.25" hidden="1" customHeight="1" x14ac:dyDescent="0.25">
      <c r="A575" s="97">
        <v>574</v>
      </c>
      <c r="B575" s="98" t="s">
        <v>158</v>
      </c>
      <c r="C575" s="260" t="s">
        <v>1101</v>
      </c>
      <c r="D575" s="98" t="s">
        <v>3441</v>
      </c>
      <c r="E575" s="58" t="s">
        <v>11</v>
      </c>
      <c r="F575" s="98">
        <v>1</v>
      </c>
      <c r="G575" s="58" t="s">
        <v>159</v>
      </c>
      <c r="H575" s="98" t="s">
        <v>2424</v>
      </c>
      <c r="I575" s="98" t="s">
        <v>316</v>
      </c>
      <c r="J575" s="58">
        <v>565</v>
      </c>
      <c r="K575" s="58">
        <v>577</v>
      </c>
      <c r="L575" s="57"/>
      <c r="M575" s="58">
        <v>0</v>
      </c>
      <c r="N575" s="58">
        <v>-965</v>
      </c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62"/>
    </row>
    <row r="576" spans="1:27" ht="23.25" customHeight="1" x14ac:dyDescent="0.25">
      <c r="A576" s="97">
        <v>575</v>
      </c>
      <c r="B576" s="98" t="s">
        <v>160</v>
      </c>
      <c r="C576" s="260" t="s">
        <v>11</v>
      </c>
      <c r="D576" s="98"/>
      <c r="E576" s="58" t="s">
        <v>11</v>
      </c>
      <c r="F576" s="98">
        <v>1</v>
      </c>
      <c r="G576" s="58" t="s">
        <v>159</v>
      </c>
      <c r="H576" s="98" t="s">
        <v>2426</v>
      </c>
      <c r="I576" s="98" t="s">
        <v>2427</v>
      </c>
      <c r="J576" s="58">
        <v>57</v>
      </c>
      <c r="K576" s="58">
        <v>97</v>
      </c>
      <c r="L576" s="57"/>
      <c r="M576" s="58">
        <v>-3763</v>
      </c>
      <c r="N576" s="58">
        <v>593</v>
      </c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62"/>
    </row>
    <row r="577" spans="1:27" ht="23.25" customHeight="1" x14ac:dyDescent="0.25">
      <c r="A577" s="97">
        <v>576</v>
      </c>
      <c r="B577" s="98" t="s">
        <v>161</v>
      </c>
      <c r="C577" s="260" t="s">
        <v>11</v>
      </c>
      <c r="D577" s="98"/>
      <c r="E577" s="58" t="s">
        <v>11</v>
      </c>
      <c r="F577" s="98">
        <v>1</v>
      </c>
      <c r="G577" s="58" t="s">
        <v>159</v>
      </c>
      <c r="H577" s="98" t="s">
        <v>2429</v>
      </c>
      <c r="I577" s="98" t="s">
        <v>2430</v>
      </c>
      <c r="J577" s="58">
        <v>15</v>
      </c>
      <c r="K577" s="58">
        <v>49</v>
      </c>
      <c r="L577" s="58"/>
      <c r="M577" s="58">
        <v>-3763</v>
      </c>
      <c r="N577" s="58">
        <v>2176</v>
      </c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62"/>
    </row>
    <row r="578" spans="1:27" ht="23.25" customHeight="1" x14ac:dyDescent="0.25">
      <c r="A578" s="97">
        <v>577</v>
      </c>
      <c r="B578" s="98" t="s">
        <v>162</v>
      </c>
      <c r="C578" s="260" t="s">
        <v>11</v>
      </c>
      <c r="D578" s="98"/>
      <c r="E578" s="58" t="s">
        <v>11</v>
      </c>
      <c r="F578" s="98">
        <v>2</v>
      </c>
      <c r="G578" s="58" t="s">
        <v>159</v>
      </c>
      <c r="H578" s="98" t="s">
        <v>1329</v>
      </c>
      <c r="I578" s="98" t="s">
        <v>211</v>
      </c>
      <c r="J578" s="58">
        <v>133</v>
      </c>
      <c r="K578" s="58">
        <v>215</v>
      </c>
      <c r="L578" s="57"/>
      <c r="M578" s="58">
        <v>-7526</v>
      </c>
      <c r="N578" s="58">
        <v>3058</v>
      </c>
      <c r="O578" s="57"/>
      <c r="P578" s="57"/>
      <c r="Q578" s="57"/>
      <c r="R578" s="57"/>
      <c r="S578" s="57"/>
      <c r="T578" s="57"/>
      <c r="U578" s="57"/>
      <c r="V578" s="57"/>
      <c r="W578" s="57"/>
      <c r="X578" s="59"/>
      <c r="Y578" s="57"/>
      <c r="Z578" s="60"/>
      <c r="AA578" s="56"/>
    </row>
    <row r="579" spans="1:27" ht="23.25" customHeight="1" x14ac:dyDescent="0.25">
      <c r="A579" s="97">
        <v>578</v>
      </c>
      <c r="B579" s="98" t="s">
        <v>163</v>
      </c>
      <c r="C579" s="260" t="s">
        <v>11</v>
      </c>
      <c r="D579" s="98"/>
      <c r="E579" s="58" t="s">
        <v>11</v>
      </c>
      <c r="F579" s="98">
        <v>2</v>
      </c>
      <c r="G579" s="58" t="s">
        <v>159</v>
      </c>
      <c r="H579" s="98" t="s">
        <v>2433</v>
      </c>
      <c r="I579" s="98" t="s">
        <v>2304</v>
      </c>
      <c r="J579" s="58">
        <v>69</v>
      </c>
      <c r="K579" s="58">
        <v>69</v>
      </c>
      <c r="L579" s="57"/>
      <c r="M579" s="58">
        <v>-7526</v>
      </c>
      <c r="N579" s="58">
        <v>-2117</v>
      </c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62"/>
    </row>
    <row r="580" spans="1:27" ht="23.25" customHeight="1" x14ac:dyDescent="0.25">
      <c r="A580" s="97">
        <v>579</v>
      </c>
      <c r="B580" s="98" t="s">
        <v>164</v>
      </c>
      <c r="C580" s="260" t="s">
        <v>11</v>
      </c>
      <c r="D580" s="98"/>
      <c r="E580" s="58" t="s">
        <v>11</v>
      </c>
      <c r="F580" s="98">
        <v>1</v>
      </c>
      <c r="G580" s="58" t="s">
        <v>159</v>
      </c>
      <c r="H580" s="98" t="s">
        <v>1329</v>
      </c>
      <c r="I580" s="98" t="s">
        <v>209</v>
      </c>
      <c r="J580" s="58">
        <v>94</v>
      </c>
      <c r="K580" s="58">
        <v>134</v>
      </c>
      <c r="L580" s="57"/>
      <c r="M580" s="58">
        <v>-3763</v>
      </c>
      <c r="N580" s="58">
        <v>2438</v>
      </c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62"/>
    </row>
    <row r="581" spans="1:27" ht="23.25" customHeight="1" x14ac:dyDescent="0.25">
      <c r="A581" s="97">
        <v>580</v>
      </c>
      <c r="B581" s="98" t="s">
        <v>165</v>
      </c>
      <c r="C581" s="260" t="s">
        <v>11</v>
      </c>
      <c r="D581" s="98"/>
      <c r="E581" s="58" t="s">
        <v>11</v>
      </c>
      <c r="F581" s="98">
        <v>1</v>
      </c>
      <c r="G581" s="58" t="s">
        <v>159</v>
      </c>
      <c r="H581" s="98" t="s">
        <v>2439</v>
      </c>
      <c r="I581" s="98" t="s">
        <v>294</v>
      </c>
      <c r="J581" s="58">
        <v>82</v>
      </c>
      <c r="K581" s="58">
        <v>86</v>
      </c>
      <c r="L581" s="57"/>
      <c r="M581" s="58">
        <v>-3763</v>
      </c>
      <c r="N581" s="58">
        <v>3267</v>
      </c>
      <c r="O581" s="57"/>
      <c r="P581" s="57"/>
      <c r="Q581" s="57"/>
      <c r="R581" s="57"/>
      <c r="S581" s="57"/>
      <c r="T581" s="57"/>
      <c r="U581" s="57"/>
      <c r="V581" s="57"/>
      <c r="W581" s="57"/>
      <c r="X581" s="59"/>
      <c r="Y581" s="57"/>
      <c r="Z581" s="60"/>
      <c r="AA581" s="56"/>
    </row>
    <row r="582" spans="1:27" ht="23.25" customHeight="1" x14ac:dyDescent="0.25">
      <c r="A582" s="97">
        <v>581</v>
      </c>
      <c r="B582" s="98" t="s">
        <v>166</v>
      </c>
      <c r="C582" s="260" t="s">
        <v>11</v>
      </c>
      <c r="D582" s="98"/>
      <c r="E582" s="58" t="s">
        <v>11</v>
      </c>
      <c r="F582" s="98">
        <v>1</v>
      </c>
      <c r="G582" s="58" t="s">
        <v>167</v>
      </c>
      <c r="H582" s="98" t="s">
        <v>2441</v>
      </c>
      <c r="I582" s="98" t="s">
        <v>325</v>
      </c>
      <c r="J582" s="58">
        <v>358</v>
      </c>
      <c r="K582" s="58">
        <v>512</v>
      </c>
      <c r="L582" s="57"/>
      <c r="M582" s="58">
        <v>-3763</v>
      </c>
      <c r="N582" s="58">
        <v>8317</v>
      </c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62"/>
    </row>
    <row r="583" spans="1:27" ht="23.25" customHeight="1" x14ac:dyDescent="0.25">
      <c r="A583" s="97">
        <v>582</v>
      </c>
      <c r="B583" s="98" t="s">
        <v>168</v>
      </c>
      <c r="C583" s="260" t="s">
        <v>11</v>
      </c>
      <c r="D583" s="98"/>
      <c r="E583" s="58" t="s">
        <v>11</v>
      </c>
      <c r="F583" s="98">
        <v>2</v>
      </c>
      <c r="G583" s="58" t="s">
        <v>169</v>
      </c>
      <c r="H583" s="98" t="s">
        <v>2443</v>
      </c>
      <c r="I583" s="98" t="s">
        <v>216</v>
      </c>
      <c r="J583" s="58">
        <v>3801</v>
      </c>
      <c r="K583" s="58">
        <v>3870</v>
      </c>
      <c r="L583" s="57"/>
      <c r="M583" s="58">
        <v>-7526</v>
      </c>
      <c r="N583" s="58">
        <v>570</v>
      </c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62"/>
    </row>
    <row r="584" spans="1:27" ht="23.25" customHeight="1" x14ac:dyDescent="0.25">
      <c r="A584" s="97">
        <v>583</v>
      </c>
      <c r="B584" s="98" t="s">
        <v>170</v>
      </c>
      <c r="C584" s="260" t="s">
        <v>11</v>
      </c>
      <c r="D584" s="98"/>
      <c r="E584" s="58" t="s">
        <v>11</v>
      </c>
      <c r="F584" s="98">
        <v>3</v>
      </c>
      <c r="G584" s="58" t="s">
        <v>171</v>
      </c>
      <c r="H584" s="98" t="s">
        <v>1010</v>
      </c>
      <c r="I584" s="98" t="s">
        <v>296</v>
      </c>
      <c r="J584" s="58">
        <v>19</v>
      </c>
      <c r="K584" s="58">
        <v>29</v>
      </c>
      <c r="L584" s="57"/>
      <c r="M584" s="58">
        <v>-11289</v>
      </c>
      <c r="N584" s="58">
        <v>895</v>
      </c>
      <c r="O584" s="57"/>
      <c r="P584" s="57"/>
      <c r="Q584" s="57"/>
      <c r="R584" s="57"/>
      <c r="S584" s="57"/>
      <c r="T584" s="57"/>
      <c r="U584" s="57"/>
      <c r="V584" s="57"/>
      <c r="W584" s="57"/>
      <c r="X584" s="59"/>
      <c r="Y584" s="57"/>
      <c r="Z584" s="60"/>
      <c r="AA584" s="56"/>
    </row>
    <row r="585" spans="1:27" ht="23.25" customHeight="1" x14ac:dyDescent="0.25">
      <c r="A585" s="97">
        <v>584</v>
      </c>
      <c r="B585" s="98" t="s">
        <v>172</v>
      </c>
      <c r="C585" s="260" t="s">
        <v>11</v>
      </c>
      <c r="D585" s="98"/>
      <c r="E585" s="58" t="s">
        <v>11</v>
      </c>
      <c r="F585" s="98">
        <v>1</v>
      </c>
      <c r="G585" s="58" t="s">
        <v>171</v>
      </c>
      <c r="H585" s="98" t="s">
        <v>1020</v>
      </c>
      <c r="I585" s="98" t="s">
        <v>2446</v>
      </c>
      <c r="J585" s="58">
        <v>8</v>
      </c>
      <c r="K585" s="58">
        <v>0</v>
      </c>
      <c r="L585" s="57"/>
      <c r="M585" s="58">
        <v>-3763</v>
      </c>
      <c r="N585" s="58">
        <v>-66</v>
      </c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62"/>
    </row>
    <row r="586" spans="1:27" ht="23.25" customHeight="1" x14ac:dyDescent="0.25">
      <c r="A586" s="97">
        <v>585</v>
      </c>
      <c r="B586" s="98" t="s">
        <v>173</v>
      </c>
      <c r="C586" s="260" t="s">
        <v>358</v>
      </c>
      <c r="D586" s="98" t="s">
        <v>3460</v>
      </c>
      <c r="E586" s="58" t="s">
        <v>11</v>
      </c>
      <c r="F586" s="98">
        <v>2</v>
      </c>
      <c r="G586" s="58" t="s">
        <v>174</v>
      </c>
      <c r="H586" s="98" t="s">
        <v>2448</v>
      </c>
      <c r="I586" s="98" t="s">
        <v>2449</v>
      </c>
      <c r="J586" s="58">
        <v>0</v>
      </c>
      <c r="K586" s="58">
        <v>26</v>
      </c>
      <c r="L586" s="57"/>
      <c r="M586" s="58">
        <v>-7526</v>
      </c>
      <c r="N586" s="58">
        <v>-3086</v>
      </c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62"/>
    </row>
    <row r="587" spans="1:27" ht="23.25" customHeight="1" x14ac:dyDescent="0.25">
      <c r="A587" s="97">
        <v>586</v>
      </c>
      <c r="B587" s="98" t="s">
        <v>175</v>
      </c>
      <c r="C587" s="260" t="s">
        <v>11</v>
      </c>
      <c r="D587" s="98"/>
      <c r="E587" s="58" t="s">
        <v>11</v>
      </c>
      <c r="F587" s="98">
        <v>1</v>
      </c>
      <c r="G587" s="58" t="s">
        <v>174</v>
      </c>
      <c r="H587" s="98" t="s">
        <v>2451</v>
      </c>
      <c r="I587" s="98" t="s">
        <v>229</v>
      </c>
      <c r="J587" s="58">
        <v>0</v>
      </c>
      <c r="K587" s="58">
        <v>38</v>
      </c>
      <c r="L587" s="57"/>
      <c r="M587" s="58">
        <v>-3763</v>
      </c>
      <c r="N587" s="58">
        <v>13</v>
      </c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62"/>
    </row>
    <row r="588" spans="1:27" x14ac:dyDescent="0.25">
      <c r="J588" s="55"/>
      <c r="K588" s="55"/>
      <c r="L588" s="55"/>
      <c r="Z588" s="55"/>
    </row>
    <row r="589" spans="1:27" x14ac:dyDescent="0.25">
      <c r="J589" s="55"/>
      <c r="K589" s="55"/>
      <c r="L589" s="55"/>
      <c r="Z589" s="55"/>
    </row>
    <row r="590" spans="1:27" x14ac:dyDescent="0.25">
      <c r="J590" s="55"/>
      <c r="K590" s="55"/>
      <c r="L590" s="55"/>
      <c r="Z590" s="55"/>
    </row>
    <row r="591" spans="1:27" x14ac:dyDescent="0.25">
      <c r="J591" s="55"/>
      <c r="K591" s="55"/>
      <c r="L591" s="55"/>
      <c r="Z591" s="55"/>
    </row>
    <row r="592" spans="1:27" x14ac:dyDescent="0.25">
      <c r="J592" s="55"/>
      <c r="K592" s="55"/>
      <c r="L592" s="55"/>
      <c r="Z592" s="55"/>
    </row>
    <row r="593" spans="10:26" x14ac:dyDescent="0.25">
      <c r="J593" s="55"/>
      <c r="K593" s="55"/>
      <c r="L593" s="55"/>
      <c r="Z593" s="55"/>
    </row>
    <row r="594" spans="10:26" x14ac:dyDescent="0.25">
      <c r="J594" s="55"/>
      <c r="K594" s="55"/>
      <c r="L594" s="55"/>
      <c r="Z594" s="55"/>
    </row>
    <row r="595" spans="10:26" x14ac:dyDescent="0.25">
      <c r="J595" s="55"/>
      <c r="K595" s="55"/>
      <c r="L595" s="55"/>
      <c r="Z595" s="55"/>
    </row>
    <row r="596" spans="10:26" x14ac:dyDescent="0.25">
      <c r="J596" s="55"/>
      <c r="K596" s="55"/>
      <c r="L596" s="55"/>
      <c r="Z596" s="55"/>
    </row>
    <row r="597" spans="10:26" x14ac:dyDescent="0.25">
      <c r="J597" s="55"/>
      <c r="K597" s="55"/>
      <c r="L597" s="55"/>
      <c r="Z597" s="55"/>
    </row>
    <row r="598" spans="10:26" x14ac:dyDescent="0.25">
      <c r="J598" s="55"/>
      <c r="K598" s="55"/>
      <c r="L598" s="55"/>
      <c r="Z598" s="55"/>
    </row>
    <row r="599" spans="10:26" x14ac:dyDescent="0.25">
      <c r="J599" s="55"/>
      <c r="K599" s="55"/>
      <c r="L599" s="55"/>
      <c r="Z599" s="55"/>
    </row>
    <row r="600" spans="10:26" x14ac:dyDescent="0.25">
      <c r="J600" s="55"/>
      <c r="K600" s="55"/>
      <c r="L600" s="55"/>
      <c r="Z600" s="55"/>
    </row>
    <row r="601" spans="10:26" x14ac:dyDescent="0.25">
      <c r="J601" s="55"/>
      <c r="K601" s="55"/>
      <c r="L601" s="55"/>
      <c r="Z601" s="55"/>
    </row>
    <row r="602" spans="10:26" x14ac:dyDescent="0.25">
      <c r="J602" s="55"/>
      <c r="K602" s="55"/>
      <c r="L602" s="55"/>
      <c r="Z602" s="55"/>
    </row>
    <row r="603" spans="10:26" x14ac:dyDescent="0.25">
      <c r="J603" s="55"/>
      <c r="K603" s="55"/>
      <c r="L603" s="55"/>
      <c r="Z603" s="55"/>
    </row>
    <row r="604" spans="10:26" x14ac:dyDescent="0.25">
      <c r="J604" s="55"/>
      <c r="K604" s="55"/>
      <c r="L604" s="55"/>
      <c r="Z604" s="55"/>
    </row>
    <row r="605" spans="10:26" x14ac:dyDescent="0.25">
      <c r="J605" s="55"/>
      <c r="K605" s="55"/>
      <c r="L605" s="55"/>
      <c r="Z605" s="55"/>
    </row>
    <row r="606" spans="10:26" x14ac:dyDescent="0.25">
      <c r="J606" s="55"/>
      <c r="K606" s="55"/>
      <c r="L606" s="55"/>
      <c r="Z606" s="55"/>
    </row>
    <row r="607" spans="10:26" x14ac:dyDescent="0.25">
      <c r="J607" s="55"/>
      <c r="K607" s="55"/>
      <c r="L607" s="55"/>
      <c r="Z607" s="55"/>
    </row>
    <row r="608" spans="10:26" x14ac:dyDescent="0.25">
      <c r="J608" s="55"/>
      <c r="K608" s="55"/>
      <c r="L608" s="55"/>
      <c r="Z608" s="55"/>
    </row>
    <row r="609" spans="10:26" x14ac:dyDescent="0.25">
      <c r="J609" s="55"/>
      <c r="K609" s="55"/>
      <c r="L609" s="55"/>
      <c r="Z609" s="55"/>
    </row>
    <row r="610" spans="10:26" x14ac:dyDescent="0.25">
      <c r="J610" s="55"/>
      <c r="K610" s="55"/>
      <c r="L610" s="55"/>
      <c r="Z610" s="55"/>
    </row>
    <row r="611" spans="10:26" x14ac:dyDescent="0.25">
      <c r="J611" s="55"/>
      <c r="K611" s="55"/>
      <c r="L611" s="55"/>
      <c r="Z611" s="55"/>
    </row>
    <row r="612" spans="10:26" x14ac:dyDescent="0.25">
      <c r="J612" s="55"/>
      <c r="K612" s="55"/>
      <c r="L612" s="55"/>
      <c r="Z612" s="55"/>
    </row>
    <row r="613" spans="10:26" x14ac:dyDescent="0.25">
      <c r="J613" s="55"/>
      <c r="K613" s="55"/>
      <c r="L613" s="55"/>
      <c r="Z613" s="55"/>
    </row>
    <row r="614" spans="10:26" x14ac:dyDescent="0.25">
      <c r="J614" s="55"/>
      <c r="K614" s="55"/>
      <c r="L614" s="55"/>
      <c r="Z614" s="55"/>
    </row>
    <row r="615" spans="10:26" x14ac:dyDescent="0.25">
      <c r="J615" s="55"/>
      <c r="K615" s="55"/>
      <c r="L615" s="55"/>
      <c r="Z615" s="55"/>
    </row>
    <row r="616" spans="10:26" x14ac:dyDescent="0.25">
      <c r="J616" s="55"/>
      <c r="K616" s="55"/>
      <c r="L616" s="55"/>
      <c r="Z616" s="55"/>
    </row>
    <row r="617" spans="10:26" x14ac:dyDescent="0.25">
      <c r="J617" s="55"/>
      <c r="K617" s="55"/>
      <c r="L617" s="55"/>
      <c r="Z617" s="55"/>
    </row>
    <row r="618" spans="10:26" x14ac:dyDescent="0.25">
      <c r="J618" s="55"/>
      <c r="K618" s="55"/>
      <c r="L618" s="55"/>
      <c r="Z618" s="55"/>
    </row>
    <row r="619" spans="10:26" x14ac:dyDescent="0.25">
      <c r="J619" s="55"/>
      <c r="K619" s="55"/>
      <c r="L619" s="55"/>
      <c r="Z619" s="55"/>
    </row>
    <row r="620" spans="10:26" x14ac:dyDescent="0.25">
      <c r="J620" s="55"/>
      <c r="K620" s="55"/>
      <c r="L620" s="55"/>
      <c r="Z620" s="55"/>
    </row>
    <row r="621" spans="10:26" x14ac:dyDescent="0.25">
      <c r="J621" s="55"/>
      <c r="K621" s="55"/>
      <c r="L621" s="55"/>
      <c r="Z621" s="55"/>
    </row>
    <row r="622" spans="10:26" x14ac:dyDescent="0.25">
      <c r="J622" s="55"/>
      <c r="K622" s="55"/>
      <c r="L622" s="55"/>
      <c r="Z622" s="55"/>
    </row>
    <row r="623" spans="10:26" x14ac:dyDescent="0.25">
      <c r="J623" s="55"/>
      <c r="K623" s="55"/>
      <c r="L623" s="55"/>
      <c r="Z623" s="55"/>
    </row>
    <row r="624" spans="10:26" x14ac:dyDescent="0.25">
      <c r="J624" s="55"/>
      <c r="K624" s="55"/>
      <c r="L624" s="55"/>
      <c r="Z624" s="55"/>
    </row>
    <row r="625" spans="10:26" x14ac:dyDescent="0.25">
      <c r="J625" s="55"/>
      <c r="K625" s="55"/>
      <c r="L625" s="55"/>
      <c r="Z625" s="55"/>
    </row>
    <row r="626" spans="10:26" x14ac:dyDescent="0.25">
      <c r="J626" s="55"/>
      <c r="K626" s="55"/>
      <c r="L626" s="55"/>
      <c r="Z626" s="55"/>
    </row>
    <row r="627" spans="10:26" x14ac:dyDescent="0.25">
      <c r="J627" s="55"/>
      <c r="K627" s="55"/>
      <c r="L627" s="55"/>
      <c r="Z627" s="55"/>
    </row>
    <row r="628" spans="10:26" x14ac:dyDescent="0.25">
      <c r="J628" s="55"/>
      <c r="K628" s="55"/>
      <c r="L628" s="55"/>
      <c r="Z628" s="55"/>
    </row>
    <row r="629" spans="10:26" x14ac:dyDescent="0.25">
      <c r="J629" s="55"/>
      <c r="K629" s="55"/>
      <c r="L629" s="55"/>
      <c r="Z629" s="55"/>
    </row>
    <row r="630" spans="10:26" x14ac:dyDescent="0.25">
      <c r="J630" s="55"/>
      <c r="K630" s="55"/>
      <c r="L630" s="55"/>
      <c r="Z630" s="55"/>
    </row>
    <row r="631" spans="10:26" x14ac:dyDescent="0.25">
      <c r="J631" s="55"/>
      <c r="K631" s="55"/>
      <c r="L631" s="55"/>
      <c r="Z631" s="55"/>
    </row>
    <row r="632" spans="10:26" x14ac:dyDescent="0.25">
      <c r="J632" s="55"/>
      <c r="K632" s="55"/>
      <c r="L632" s="55"/>
      <c r="Z632" s="55"/>
    </row>
    <row r="633" spans="10:26" x14ac:dyDescent="0.25">
      <c r="J633" s="55"/>
      <c r="K633" s="55"/>
      <c r="L633" s="55"/>
      <c r="Z633" s="55"/>
    </row>
    <row r="634" spans="10:26" x14ac:dyDescent="0.25">
      <c r="J634" s="55"/>
      <c r="K634" s="55"/>
      <c r="L634" s="55"/>
      <c r="Z634" s="55"/>
    </row>
    <row r="635" spans="10:26" x14ac:dyDescent="0.25">
      <c r="J635" s="55"/>
      <c r="K635" s="55"/>
      <c r="L635" s="55"/>
      <c r="Z635" s="55"/>
    </row>
    <row r="636" spans="10:26" x14ac:dyDescent="0.25">
      <c r="J636" s="55"/>
      <c r="K636" s="55"/>
      <c r="L636" s="55"/>
      <c r="Z636" s="55"/>
    </row>
    <row r="637" spans="10:26" x14ac:dyDescent="0.25">
      <c r="J637" s="55"/>
      <c r="K637" s="55"/>
      <c r="L637" s="55"/>
      <c r="Z637" s="55"/>
    </row>
    <row r="638" spans="10:26" x14ac:dyDescent="0.25">
      <c r="J638" s="55"/>
      <c r="K638" s="55"/>
      <c r="L638" s="55"/>
      <c r="Z638" s="55"/>
    </row>
    <row r="639" spans="10:26" x14ac:dyDescent="0.25">
      <c r="J639" s="55"/>
      <c r="K639" s="55"/>
      <c r="L639" s="55"/>
      <c r="Z639" s="55"/>
    </row>
    <row r="640" spans="10:26" x14ac:dyDescent="0.25">
      <c r="J640" s="55"/>
      <c r="K640" s="55"/>
      <c r="L640" s="55"/>
      <c r="Z640" s="55"/>
    </row>
    <row r="641" spans="10:26" x14ac:dyDescent="0.25">
      <c r="J641" s="55"/>
      <c r="K641" s="55"/>
      <c r="L641" s="55"/>
      <c r="Z641" s="55"/>
    </row>
    <row r="642" spans="10:26" x14ac:dyDescent="0.25">
      <c r="J642" s="55"/>
      <c r="K642" s="55"/>
      <c r="L642" s="55"/>
      <c r="Z642" s="55"/>
    </row>
    <row r="643" spans="10:26" x14ac:dyDescent="0.25">
      <c r="J643" s="55"/>
      <c r="K643" s="55"/>
      <c r="L643" s="55"/>
      <c r="Z643" s="55"/>
    </row>
    <row r="644" spans="10:26" x14ac:dyDescent="0.25">
      <c r="J644" s="55"/>
      <c r="K644" s="55"/>
      <c r="L644" s="55"/>
      <c r="Z644" s="55"/>
    </row>
    <row r="645" spans="10:26" x14ac:dyDescent="0.25">
      <c r="J645" s="55"/>
      <c r="K645" s="55"/>
      <c r="L645" s="55"/>
      <c r="Z645" s="55"/>
    </row>
    <row r="646" spans="10:26" x14ac:dyDescent="0.25">
      <c r="J646" s="55"/>
      <c r="K646" s="55"/>
      <c r="L646" s="55"/>
      <c r="Z646" s="55"/>
    </row>
    <row r="647" spans="10:26" x14ac:dyDescent="0.25">
      <c r="J647" s="55"/>
      <c r="K647" s="55"/>
      <c r="L647" s="55"/>
      <c r="Z647" s="55"/>
    </row>
    <row r="648" spans="10:26" x14ac:dyDescent="0.25">
      <c r="J648" s="55"/>
      <c r="K648" s="55"/>
      <c r="L648" s="55"/>
      <c r="Z648" s="55"/>
    </row>
    <row r="649" spans="10:26" x14ac:dyDescent="0.25">
      <c r="J649" s="55"/>
      <c r="K649" s="55"/>
      <c r="L649" s="55"/>
      <c r="Z649" s="55"/>
    </row>
    <row r="650" spans="10:26" x14ac:dyDescent="0.25">
      <c r="J650" s="55"/>
      <c r="K650" s="55"/>
      <c r="L650" s="55"/>
      <c r="Z650" s="55"/>
    </row>
    <row r="651" spans="10:26" x14ac:dyDescent="0.25">
      <c r="J651" s="55"/>
      <c r="K651" s="55"/>
      <c r="L651" s="55"/>
      <c r="Z651" s="55"/>
    </row>
    <row r="652" spans="10:26" x14ac:dyDescent="0.25">
      <c r="J652" s="55"/>
      <c r="K652" s="55"/>
      <c r="L652" s="55"/>
      <c r="Z652" s="55"/>
    </row>
    <row r="653" spans="10:26" x14ac:dyDescent="0.25">
      <c r="J653" s="55"/>
      <c r="K653" s="55"/>
      <c r="L653" s="55"/>
      <c r="Z653" s="55"/>
    </row>
    <row r="654" spans="10:26" x14ac:dyDescent="0.25">
      <c r="J654" s="55"/>
      <c r="K654" s="55"/>
      <c r="L654" s="55"/>
      <c r="Z654" s="55"/>
    </row>
    <row r="655" spans="10:26" x14ac:dyDescent="0.25">
      <c r="J655" s="55"/>
      <c r="K655" s="55"/>
      <c r="L655" s="55"/>
      <c r="Z655" s="55"/>
    </row>
    <row r="656" spans="10:26" x14ac:dyDescent="0.25">
      <c r="J656" s="55"/>
      <c r="K656" s="55"/>
      <c r="L656" s="55"/>
      <c r="Z656" s="55"/>
    </row>
    <row r="657" spans="10:26" x14ac:dyDescent="0.25">
      <c r="J657" s="55"/>
      <c r="K657" s="55"/>
      <c r="L657" s="55"/>
      <c r="Z657" s="55"/>
    </row>
    <row r="658" spans="10:26" x14ac:dyDescent="0.25">
      <c r="J658" s="55"/>
      <c r="K658" s="55"/>
      <c r="L658" s="55"/>
      <c r="Z658" s="55"/>
    </row>
    <row r="659" spans="10:26" x14ac:dyDescent="0.25">
      <c r="J659" s="55"/>
      <c r="K659" s="55"/>
      <c r="L659" s="55"/>
      <c r="Z659" s="55"/>
    </row>
    <row r="660" spans="10:26" x14ac:dyDescent="0.25">
      <c r="J660" s="55"/>
      <c r="K660" s="55"/>
      <c r="L660" s="55"/>
      <c r="Z660" s="55"/>
    </row>
    <row r="661" spans="10:26" x14ac:dyDescent="0.25">
      <c r="J661" s="55"/>
      <c r="K661" s="55"/>
      <c r="L661" s="55"/>
      <c r="Z661" s="55"/>
    </row>
    <row r="662" spans="10:26" x14ac:dyDescent="0.25">
      <c r="J662" s="55"/>
      <c r="K662" s="55"/>
      <c r="L662" s="55"/>
      <c r="Z662" s="55"/>
    </row>
    <row r="663" spans="10:26" x14ac:dyDescent="0.25">
      <c r="J663" s="55"/>
      <c r="K663" s="55"/>
      <c r="L663" s="55"/>
      <c r="Z663" s="55"/>
    </row>
    <row r="664" spans="10:26" x14ac:dyDescent="0.25">
      <c r="J664" s="55"/>
      <c r="K664" s="55"/>
      <c r="L664" s="55"/>
      <c r="Z664" s="55"/>
    </row>
    <row r="665" spans="10:26" x14ac:dyDescent="0.25">
      <c r="J665" s="55"/>
      <c r="K665" s="55"/>
      <c r="L665" s="55"/>
      <c r="Z665" s="55"/>
    </row>
    <row r="666" spans="10:26" x14ac:dyDescent="0.25">
      <c r="J666" s="55"/>
      <c r="K666" s="55"/>
      <c r="L666" s="55"/>
      <c r="Z666" s="55"/>
    </row>
    <row r="667" spans="10:26" x14ac:dyDescent="0.25">
      <c r="J667" s="55"/>
      <c r="K667" s="55"/>
      <c r="L667" s="55"/>
      <c r="Z667" s="55"/>
    </row>
    <row r="668" spans="10:26" x14ac:dyDescent="0.25">
      <c r="J668" s="55"/>
      <c r="K668" s="55"/>
      <c r="L668" s="55"/>
      <c r="Z668" s="55"/>
    </row>
    <row r="669" spans="10:26" x14ac:dyDescent="0.25">
      <c r="J669" s="55"/>
      <c r="K669" s="55"/>
      <c r="L669" s="55"/>
      <c r="Z669" s="55"/>
    </row>
    <row r="670" spans="10:26" x14ac:dyDescent="0.25">
      <c r="J670" s="55"/>
      <c r="K670" s="55"/>
      <c r="L670" s="55"/>
      <c r="Z670" s="55"/>
    </row>
    <row r="671" spans="10:26" x14ac:dyDescent="0.25">
      <c r="J671" s="55"/>
      <c r="K671" s="55"/>
      <c r="L671" s="55"/>
      <c r="Z671" s="55"/>
    </row>
    <row r="672" spans="10:26" x14ac:dyDescent="0.25">
      <c r="J672" s="55"/>
      <c r="K672" s="55"/>
      <c r="L672" s="55"/>
      <c r="Z672" s="55"/>
    </row>
    <row r="673" spans="10:26" x14ac:dyDescent="0.25">
      <c r="J673" s="55"/>
      <c r="K673" s="55"/>
      <c r="L673" s="55"/>
      <c r="Z673" s="55"/>
    </row>
    <row r="674" spans="10:26" x14ac:dyDescent="0.25">
      <c r="J674" s="55"/>
      <c r="K674" s="55"/>
      <c r="L674" s="55"/>
      <c r="Z674" s="55"/>
    </row>
    <row r="675" spans="10:26" x14ac:dyDescent="0.25">
      <c r="J675" s="55"/>
      <c r="K675" s="55"/>
      <c r="L675" s="55"/>
      <c r="Z675" s="55"/>
    </row>
    <row r="676" spans="10:26" x14ac:dyDescent="0.25">
      <c r="J676" s="55"/>
      <c r="K676" s="55"/>
      <c r="L676" s="55"/>
      <c r="Z676" s="55"/>
    </row>
    <row r="677" spans="10:26" x14ac:dyDescent="0.25">
      <c r="J677" s="55"/>
      <c r="K677" s="55"/>
      <c r="L677" s="55"/>
      <c r="Z677" s="55"/>
    </row>
    <row r="678" spans="10:26" x14ac:dyDescent="0.25">
      <c r="J678" s="55"/>
      <c r="K678" s="55"/>
      <c r="L678" s="55"/>
      <c r="Z678" s="55"/>
    </row>
    <row r="679" spans="10:26" x14ac:dyDescent="0.25">
      <c r="J679" s="55"/>
      <c r="K679" s="55"/>
      <c r="L679" s="55"/>
      <c r="Z679" s="55"/>
    </row>
    <row r="680" spans="10:26" x14ac:dyDescent="0.25">
      <c r="J680" s="55"/>
      <c r="K680" s="55"/>
      <c r="L680" s="55"/>
      <c r="Z680" s="55"/>
    </row>
    <row r="681" spans="10:26" x14ac:dyDescent="0.25">
      <c r="J681" s="55"/>
      <c r="K681" s="55"/>
      <c r="L681" s="55"/>
      <c r="Z681" s="55"/>
    </row>
    <row r="682" spans="10:26" x14ac:dyDescent="0.25">
      <c r="J682" s="55"/>
      <c r="K682" s="55"/>
      <c r="L682" s="55"/>
      <c r="Z682" s="55"/>
    </row>
    <row r="683" spans="10:26" x14ac:dyDescent="0.25">
      <c r="J683" s="55"/>
      <c r="K683" s="55"/>
      <c r="L683" s="55"/>
      <c r="Z683" s="55"/>
    </row>
    <row r="684" spans="10:26" x14ac:dyDescent="0.25">
      <c r="J684" s="55"/>
      <c r="K684" s="55"/>
      <c r="L684" s="55"/>
      <c r="Z684" s="55"/>
    </row>
    <row r="685" spans="10:26" x14ac:dyDescent="0.25">
      <c r="J685" s="55"/>
      <c r="K685" s="55"/>
      <c r="L685" s="55"/>
      <c r="Z685" s="55"/>
    </row>
    <row r="686" spans="10:26" x14ac:dyDescent="0.25">
      <c r="J686" s="55"/>
      <c r="K686" s="55"/>
      <c r="L686" s="55"/>
      <c r="Z686" s="55"/>
    </row>
    <row r="687" spans="10:26" x14ac:dyDescent="0.25">
      <c r="J687" s="55"/>
      <c r="K687" s="55"/>
      <c r="L687" s="55"/>
      <c r="Z687" s="55"/>
    </row>
    <row r="688" spans="10:26" x14ac:dyDescent="0.25">
      <c r="J688" s="55"/>
      <c r="K688" s="55"/>
      <c r="L688" s="55"/>
      <c r="Z688" s="55"/>
    </row>
    <row r="689" spans="10:26" x14ac:dyDescent="0.25">
      <c r="J689" s="55"/>
      <c r="K689" s="55"/>
      <c r="L689" s="55"/>
      <c r="Z689" s="55"/>
    </row>
    <row r="690" spans="10:26" x14ac:dyDescent="0.25">
      <c r="J690" s="55"/>
      <c r="K690" s="55"/>
      <c r="L690" s="55"/>
      <c r="Z690" s="55"/>
    </row>
    <row r="691" spans="10:26" x14ac:dyDescent="0.25">
      <c r="J691" s="55"/>
      <c r="K691" s="55"/>
      <c r="L691" s="55"/>
      <c r="Z691" s="55"/>
    </row>
    <row r="692" spans="10:26" x14ac:dyDescent="0.25">
      <c r="J692" s="55"/>
      <c r="K692" s="55"/>
      <c r="L692" s="55"/>
      <c r="Z692" s="55"/>
    </row>
    <row r="693" spans="10:26" x14ac:dyDescent="0.25">
      <c r="J693" s="55"/>
      <c r="K693" s="55"/>
      <c r="L693" s="55"/>
      <c r="Z693" s="55"/>
    </row>
    <row r="694" spans="10:26" x14ac:dyDescent="0.25">
      <c r="J694" s="55"/>
      <c r="K694" s="55"/>
      <c r="L694" s="55"/>
      <c r="Z694" s="55"/>
    </row>
    <row r="695" spans="10:26" x14ac:dyDescent="0.25">
      <c r="J695" s="55"/>
      <c r="K695" s="55"/>
      <c r="L695" s="55"/>
      <c r="Z695" s="55"/>
    </row>
    <row r="696" spans="10:26" x14ac:dyDescent="0.25">
      <c r="J696" s="55"/>
      <c r="K696" s="55"/>
      <c r="L696" s="55"/>
      <c r="Z696" s="55"/>
    </row>
    <row r="697" spans="10:26" x14ac:dyDescent="0.25">
      <c r="J697" s="55"/>
      <c r="K697" s="55"/>
      <c r="L697" s="55"/>
      <c r="Z697" s="55"/>
    </row>
    <row r="698" spans="10:26" x14ac:dyDescent="0.25">
      <c r="J698" s="55"/>
      <c r="K698" s="55"/>
      <c r="L698" s="55"/>
      <c r="Z698" s="55"/>
    </row>
    <row r="699" spans="10:26" x14ac:dyDescent="0.25">
      <c r="J699" s="55"/>
      <c r="K699" s="55"/>
      <c r="L699" s="55"/>
      <c r="Z699" s="55"/>
    </row>
    <row r="700" spans="10:26" x14ac:dyDescent="0.25">
      <c r="J700" s="55"/>
      <c r="K700" s="55"/>
      <c r="L700" s="55"/>
      <c r="Z700" s="55"/>
    </row>
    <row r="701" spans="10:26" x14ac:dyDescent="0.25">
      <c r="J701" s="55"/>
      <c r="K701" s="55"/>
      <c r="L701" s="55"/>
      <c r="Z701" s="55"/>
    </row>
    <row r="702" spans="10:26" x14ac:dyDescent="0.25">
      <c r="J702" s="55"/>
      <c r="K702" s="55"/>
      <c r="L702" s="55"/>
      <c r="Z702" s="55"/>
    </row>
    <row r="703" spans="10:26" x14ac:dyDescent="0.25">
      <c r="J703" s="55"/>
      <c r="K703" s="55"/>
      <c r="L703" s="55"/>
      <c r="Z703" s="55"/>
    </row>
    <row r="704" spans="10:26" x14ac:dyDescent="0.25">
      <c r="J704" s="55"/>
      <c r="K704" s="55"/>
      <c r="L704" s="55"/>
      <c r="Z704" s="55"/>
    </row>
    <row r="705" spans="10:26" x14ac:dyDescent="0.25">
      <c r="J705" s="55"/>
      <c r="K705" s="55"/>
      <c r="L705" s="55"/>
      <c r="Z705" s="55"/>
    </row>
    <row r="706" spans="10:26" x14ac:dyDescent="0.25">
      <c r="J706" s="55"/>
      <c r="K706" s="55"/>
      <c r="L706" s="55"/>
      <c r="Z706" s="55"/>
    </row>
    <row r="707" spans="10:26" x14ac:dyDescent="0.25">
      <c r="J707" s="55"/>
      <c r="K707" s="55"/>
      <c r="L707" s="55"/>
      <c r="Z707" s="55"/>
    </row>
    <row r="708" spans="10:26" x14ac:dyDescent="0.25">
      <c r="J708" s="55"/>
      <c r="K708" s="55"/>
      <c r="L708" s="55"/>
      <c r="Z708" s="55"/>
    </row>
    <row r="709" spans="10:26" x14ac:dyDescent="0.25">
      <c r="J709" s="55"/>
      <c r="K709" s="55"/>
      <c r="L709" s="55"/>
      <c r="Z709" s="55"/>
    </row>
    <row r="710" spans="10:26" x14ac:dyDescent="0.25">
      <c r="J710" s="55"/>
      <c r="K710" s="55"/>
      <c r="L710" s="55"/>
      <c r="Z710" s="55"/>
    </row>
    <row r="711" spans="10:26" x14ac:dyDescent="0.25">
      <c r="J711" s="55"/>
      <c r="K711" s="55"/>
      <c r="L711" s="55"/>
      <c r="Z711" s="55"/>
    </row>
    <row r="712" spans="10:26" x14ac:dyDescent="0.25">
      <c r="J712" s="55"/>
      <c r="K712" s="55"/>
      <c r="L712" s="55"/>
      <c r="Z712" s="55"/>
    </row>
    <row r="713" spans="10:26" x14ac:dyDescent="0.25">
      <c r="J713" s="55"/>
      <c r="K713" s="55"/>
      <c r="L713" s="55"/>
      <c r="Z713" s="55"/>
    </row>
    <row r="714" spans="10:26" x14ac:dyDescent="0.25">
      <c r="J714" s="55"/>
      <c r="K714" s="55"/>
      <c r="L714" s="55"/>
      <c r="Z714" s="55"/>
    </row>
    <row r="715" spans="10:26" x14ac:dyDescent="0.25">
      <c r="J715" s="55"/>
      <c r="K715" s="55"/>
      <c r="L715" s="55"/>
      <c r="Z715" s="55"/>
    </row>
    <row r="716" spans="10:26" x14ac:dyDescent="0.25">
      <c r="J716" s="55"/>
      <c r="K716" s="55"/>
      <c r="L716" s="55"/>
      <c r="Z716" s="55"/>
    </row>
    <row r="717" spans="10:26" x14ac:dyDescent="0.25">
      <c r="J717" s="55"/>
      <c r="K717" s="55"/>
      <c r="L717" s="55"/>
      <c r="Z717" s="55"/>
    </row>
    <row r="718" spans="10:26" x14ac:dyDescent="0.25">
      <c r="J718" s="55"/>
      <c r="K718" s="55"/>
      <c r="L718" s="55"/>
      <c r="Z718" s="55"/>
    </row>
    <row r="719" spans="10:26" x14ac:dyDescent="0.25">
      <c r="J719" s="55"/>
      <c r="K719" s="55"/>
      <c r="L719" s="55"/>
      <c r="Z719" s="55"/>
    </row>
    <row r="720" spans="10:26" x14ac:dyDescent="0.25">
      <c r="J720" s="55"/>
      <c r="K720" s="55"/>
      <c r="L720" s="55"/>
      <c r="Z720" s="55"/>
    </row>
    <row r="721" spans="10:26" x14ac:dyDescent="0.25">
      <c r="J721" s="55"/>
      <c r="K721" s="55"/>
      <c r="L721" s="55"/>
      <c r="Z721" s="55"/>
    </row>
    <row r="722" spans="10:26" x14ac:dyDescent="0.25">
      <c r="J722" s="55"/>
      <c r="K722" s="55"/>
      <c r="L722" s="55"/>
      <c r="Z722" s="55"/>
    </row>
    <row r="723" spans="10:26" x14ac:dyDescent="0.25">
      <c r="J723" s="55"/>
      <c r="K723" s="55"/>
      <c r="L723" s="55"/>
      <c r="Z723" s="55"/>
    </row>
    <row r="724" spans="10:26" x14ac:dyDescent="0.25">
      <c r="J724" s="55"/>
      <c r="K724" s="55"/>
      <c r="L724" s="55"/>
      <c r="Z724" s="55"/>
    </row>
    <row r="725" spans="10:26" x14ac:dyDescent="0.25">
      <c r="J725" s="55"/>
      <c r="K725" s="55"/>
      <c r="L725" s="55"/>
      <c r="Z725" s="55"/>
    </row>
    <row r="726" spans="10:26" x14ac:dyDescent="0.25">
      <c r="J726" s="55"/>
      <c r="K726" s="55"/>
      <c r="L726" s="55"/>
      <c r="Z726" s="55"/>
    </row>
    <row r="727" spans="10:26" x14ac:dyDescent="0.25">
      <c r="J727" s="55"/>
      <c r="K727" s="55"/>
      <c r="L727" s="55"/>
      <c r="Z727" s="55"/>
    </row>
    <row r="728" spans="10:26" x14ac:dyDescent="0.25">
      <c r="J728" s="55"/>
      <c r="K728" s="55"/>
      <c r="L728" s="55"/>
      <c r="Z728" s="55"/>
    </row>
    <row r="729" spans="10:26" x14ac:dyDescent="0.25">
      <c r="J729" s="55"/>
      <c r="K729" s="55"/>
      <c r="L729" s="55"/>
      <c r="Z729" s="55"/>
    </row>
    <row r="730" spans="10:26" x14ac:dyDescent="0.25">
      <c r="J730" s="55"/>
      <c r="K730" s="55"/>
      <c r="L730" s="55"/>
      <c r="Z730" s="55"/>
    </row>
    <row r="731" spans="10:26" x14ac:dyDescent="0.25">
      <c r="J731" s="55"/>
      <c r="K731" s="55"/>
      <c r="L731" s="55"/>
      <c r="Z731" s="55"/>
    </row>
    <row r="732" spans="10:26" x14ac:dyDescent="0.25">
      <c r="J732" s="55"/>
      <c r="K732" s="55"/>
      <c r="L732" s="55"/>
      <c r="Z732" s="55"/>
    </row>
    <row r="733" spans="10:26" x14ac:dyDescent="0.25">
      <c r="J733" s="55"/>
      <c r="K733" s="55"/>
      <c r="L733" s="55"/>
      <c r="Z733" s="55"/>
    </row>
    <row r="734" spans="10:26" x14ac:dyDescent="0.25">
      <c r="J734" s="55"/>
      <c r="K734" s="55"/>
      <c r="L734" s="55"/>
      <c r="Z734" s="55"/>
    </row>
    <row r="735" spans="10:26" x14ac:dyDescent="0.25">
      <c r="J735" s="55"/>
      <c r="K735" s="55"/>
      <c r="L735" s="55"/>
      <c r="Z735" s="55"/>
    </row>
    <row r="736" spans="10:26" x14ac:dyDescent="0.25">
      <c r="J736" s="55"/>
      <c r="K736" s="55"/>
      <c r="L736" s="55"/>
      <c r="Z736" s="55"/>
    </row>
    <row r="737" spans="10:26" x14ac:dyDescent="0.25">
      <c r="J737" s="55"/>
      <c r="K737" s="55"/>
      <c r="L737" s="55"/>
      <c r="Z737" s="55"/>
    </row>
    <row r="738" spans="10:26" x14ac:dyDescent="0.25">
      <c r="J738" s="55"/>
      <c r="K738" s="55"/>
      <c r="L738" s="55"/>
      <c r="Z738" s="55"/>
    </row>
    <row r="739" spans="10:26" x14ac:dyDescent="0.25">
      <c r="J739" s="55"/>
      <c r="K739" s="55"/>
      <c r="L739" s="55"/>
      <c r="Z739" s="55"/>
    </row>
    <row r="740" spans="10:26" x14ac:dyDescent="0.25">
      <c r="J740" s="55"/>
      <c r="K740" s="55"/>
      <c r="L740" s="55"/>
      <c r="Z740" s="55"/>
    </row>
    <row r="741" spans="10:26" x14ac:dyDescent="0.25">
      <c r="J741" s="55"/>
      <c r="K741" s="55"/>
      <c r="L741" s="55"/>
      <c r="Z741" s="55"/>
    </row>
    <row r="742" spans="10:26" x14ac:dyDescent="0.25">
      <c r="J742" s="55"/>
      <c r="K742" s="55"/>
      <c r="L742" s="55"/>
      <c r="Z742" s="55"/>
    </row>
    <row r="743" spans="10:26" x14ac:dyDescent="0.25">
      <c r="J743" s="55"/>
      <c r="K743" s="55"/>
      <c r="L743" s="55"/>
      <c r="Z743" s="55"/>
    </row>
    <row r="744" spans="10:26" x14ac:dyDescent="0.25">
      <c r="J744" s="55"/>
      <c r="K744" s="55"/>
      <c r="L744" s="55"/>
      <c r="Z744" s="55"/>
    </row>
    <row r="745" spans="10:26" x14ac:dyDescent="0.25">
      <c r="J745" s="55"/>
      <c r="K745" s="55"/>
      <c r="L745" s="55"/>
      <c r="Z745" s="55"/>
    </row>
    <row r="746" spans="10:26" x14ac:dyDescent="0.25">
      <c r="J746" s="55"/>
      <c r="K746" s="55"/>
      <c r="L746" s="55"/>
      <c r="Z746" s="55"/>
    </row>
    <row r="747" spans="10:26" x14ac:dyDescent="0.25">
      <c r="J747" s="55"/>
      <c r="K747" s="55"/>
      <c r="L747" s="55"/>
      <c r="Z747" s="55"/>
    </row>
    <row r="748" spans="10:26" x14ac:dyDescent="0.25">
      <c r="J748" s="55"/>
      <c r="K748" s="55"/>
      <c r="L748" s="55"/>
      <c r="Z748" s="55"/>
    </row>
    <row r="749" spans="10:26" x14ac:dyDescent="0.25">
      <c r="J749" s="55"/>
      <c r="K749" s="55"/>
      <c r="L749" s="55"/>
      <c r="Z749" s="55"/>
    </row>
    <row r="750" spans="10:26" x14ac:dyDescent="0.25">
      <c r="J750" s="55"/>
      <c r="K750" s="55"/>
      <c r="L750" s="55"/>
      <c r="Z750" s="55"/>
    </row>
    <row r="751" spans="10:26" x14ac:dyDescent="0.25">
      <c r="J751" s="55"/>
      <c r="K751" s="55"/>
      <c r="L751" s="55"/>
      <c r="Z751" s="55"/>
    </row>
    <row r="752" spans="10:26" x14ac:dyDescent="0.25">
      <c r="J752" s="55"/>
      <c r="K752" s="55"/>
      <c r="L752" s="55"/>
      <c r="Z752" s="55"/>
    </row>
    <row r="753" spans="10:26" x14ac:dyDescent="0.25">
      <c r="J753" s="55"/>
      <c r="K753" s="55"/>
      <c r="L753" s="55"/>
      <c r="Z753" s="55"/>
    </row>
    <row r="754" spans="10:26" x14ac:dyDescent="0.25">
      <c r="J754" s="55"/>
      <c r="K754" s="55"/>
      <c r="L754" s="55"/>
      <c r="Z754" s="55"/>
    </row>
    <row r="755" spans="10:26" x14ac:dyDescent="0.25">
      <c r="J755" s="55"/>
      <c r="K755" s="55"/>
      <c r="L755" s="55"/>
      <c r="Z755" s="55"/>
    </row>
    <row r="756" spans="10:26" x14ac:dyDescent="0.25">
      <c r="J756" s="55"/>
      <c r="K756" s="55"/>
      <c r="L756" s="55"/>
      <c r="Z756" s="55"/>
    </row>
    <row r="757" spans="10:26" x14ac:dyDescent="0.25">
      <c r="J757" s="55"/>
      <c r="K757" s="55"/>
      <c r="L757" s="55"/>
      <c r="Z757" s="55"/>
    </row>
    <row r="758" spans="10:26" x14ac:dyDescent="0.25">
      <c r="J758" s="55"/>
      <c r="K758" s="55"/>
      <c r="L758" s="55"/>
      <c r="Z758" s="55"/>
    </row>
    <row r="759" spans="10:26" x14ac:dyDescent="0.25">
      <c r="J759" s="55"/>
      <c r="K759" s="55"/>
      <c r="L759" s="55"/>
      <c r="Z759" s="55"/>
    </row>
    <row r="760" spans="10:26" x14ac:dyDescent="0.25">
      <c r="J760" s="55"/>
      <c r="K760" s="55"/>
      <c r="L760" s="55"/>
      <c r="Z760" s="55"/>
    </row>
    <row r="761" spans="10:26" x14ac:dyDescent="0.25">
      <c r="J761" s="55"/>
      <c r="K761" s="55"/>
      <c r="L761" s="55"/>
      <c r="Z761" s="55"/>
    </row>
    <row r="762" spans="10:26" x14ac:dyDescent="0.25">
      <c r="J762" s="55"/>
      <c r="K762" s="55"/>
      <c r="L762" s="55"/>
      <c r="Z762" s="55"/>
    </row>
    <row r="763" spans="10:26" x14ac:dyDescent="0.25">
      <c r="J763" s="55"/>
      <c r="K763" s="55"/>
      <c r="L763" s="55"/>
      <c r="Z763" s="55"/>
    </row>
    <row r="764" spans="10:26" x14ac:dyDescent="0.25">
      <c r="J764" s="55"/>
      <c r="K764" s="55"/>
      <c r="L764" s="55"/>
      <c r="Z764" s="55"/>
    </row>
    <row r="765" spans="10:26" x14ac:dyDescent="0.25">
      <c r="J765" s="55"/>
      <c r="K765" s="55"/>
      <c r="L765" s="55"/>
      <c r="Z765" s="55"/>
    </row>
    <row r="766" spans="10:26" x14ac:dyDescent="0.25">
      <c r="J766" s="55"/>
      <c r="K766" s="55"/>
      <c r="L766" s="55"/>
      <c r="Z766" s="55"/>
    </row>
    <row r="767" spans="10:26" x14ac:dyDescent="0.25">
      <c r="J767" s="55"/>
      <c r="K767" s="55"/>
      <c r="L767" s="55"/>
      <c r="Z767" s="55"/>
    </row>
    <row r="768" spans="10:26" x14ac:dyDescent="0.25">
      <c r="J768" s="55"/>
      <c r="K768" s="55"/>
      <c r="L768" s="55"/>
      <c r="Z768" s="55"/>
    </row>
    <row r="769" spans="10:26" x14ac:dyDescent="0.25">
      <c r="J769" s="55"/>
      <c r="K769" s="55"/>
      <c r="L769" s="55"/>
      <c r="Z769" s="55"/>
    </row>
    <row r="770" spans="10:26" x14ac:dyDescent="0.25">
      <c r="J770" s="55"/>
      <c r="K770" s="55"/>
      <c r="L770" s="55"/>
      <c r="Z770" s="55"/>
    </row>
    <row r="771" spans="10:26" x14ac:dyDescent="0.25">
      <c r="J771" s="55"/>
      <c r="K771" s="55"/>
      <c r="L771" s="55"/>
      <c r="Z771" s="55"/>
    </row>
    <row r="772" spans="10:26" x14ac:dyDescent="0.25">
      <c r="J772" s="55"/>
      <c r="K772" s="55"/>
      <c r="L772" s="55"/>
      <c r="Z772" s="55"/>
    </row>
    <row r="773" spans="10:26" x14ac:dyDescent="0.25">
      <c r="J773" s="55"/>
      <c r="K773" s="55"/>
      <c r="L773" s="55"/>
      <c r="Z773" s="55"/>
    </row>
    <row r="774" spans="10:26" x14ac:dyDescent="0.25">
      <c r="J774" s="55"/>
      <c r="K774" s="55"/>
      <c r="L774" s="55"/>
      <c r="Z774" s="55"/>
    </row>
    <row r="775" spans="10:26" x14ac:dyDescent="0.25">
      <c r="J775" s="55"/>
      <c r="K775" s="55"/>
      <c r="L775" s="55"/>
      <c r="Z775" s="55"/>
    </row>
    <row r="776" spans="10:26" x14ac:dyDescent="0.25">
      <c r="J776" s="55"/>
      <c r="K776" s="55"/>
      <c r="L776" s="55"/>
      <c r="Z776" s="55"/>
    </row>
    <row r="777" spans="10:26" x14ac:dyDescent="0.25">
      <c r="J777" s="55"/>
      <c r="K777" s="55"/>
      <c r="L777" s="55"/>
      <c r="Z777" s="55"/>
    </row>
    <row r="778" spans="10:26" x14ac:dyDescent="0.25">
      <c r="J778" s="55"/>
      <c r="K778" s="55"/>
      <c r="L778" s="55"/>
      <c r="Z778" s="55"/>
    </row>
    <row r="779" spans="10:26" x14ac:dyDescent="0.25">
      <c r="J779" s="55"/>
      <c r="K779" s="55"/>
      <c r="L779" s="55"/>
      <c r="Z779" s="55"/>
    </row>
    <row r="780" spans="10:26" x14ac:dyDescent="0.25">
      <c r="J780" s="55"/>
      <c r="K780" s="55"/>
      <c r="L780" s="55"/>
      <c r="Z780" s="55"/>
    </row>
    <row r="781" spans="10:26" x14ac:dyDescent="0.25">
      <c r="J781" s="55"/>
      <c r="K781" s="55"/>
      <c r="L781" s="55"/>
      <c r="Z781" s="55"/>
    </row>
    <row r="782" spans="10:26" x14ac:dyDescent="0.25">
      <c r="J782" s="55"/>
      <c r="K782" s="55"/>
      <c r="L782" s="55"/>
      <c r="Z782" s="55"/>
    </row>
    <row r="783" spans="10:26" x14ac:dyDescent="0.25">
      <c r="J783" s="55"/>
      <c r="K783" s="55"/>
      <c r="L783" s="55"/>
      <c r="Z783" s="55"/>
    </row>
    <row r="784" spans="10:26" x14ac:dyDescent="0.25">
      <c r="J784" s="55"/>
      <c r="K784" s="55"/>
      <c r="L784" s="55"/>
      <c r="Z784" s="55"/>
    </row>
    <row r="785" spans="10:26" x14ac:dyDescent="0.25">
      <c r="J785" s="55"/>
      <c r="K785" s="55"/>
      <c r="L785" s="55"/>
      <c r="Z785" s="55"/>
    </row>
    <row r="786" spans="10:26" x14ac:dyDescent="0.25">
      <c r="J786" s="55"/>
      <c r="K786" s="55"/>
      <c r="L786" s="55"/>
      <c r="Z786" s="55"/>
    </row>
    <row r="787" spans="10:26" x14ac:dyDescent="0.25">
      <c r="J787" s="55"/>
      <c r="K787" s="55"/>
      <c r="L787" s="55"/>
      <c r="Z787" s="55"/>
    </row>
    <row r="788" spans="10:26" x14ac:dyDescent="0.25">
      <c r="J788" s="55"/>
      <c r="K788" s="55"/>
      <c r="L788" s="55"/>
      <c r="Z788" s="55"/>
    </row>
    <row r="789" spans="10:26" x14ac:dyDescent="0.25">
      <c r="J789" s="55"/>
      <c r="K789" s="55"/>
      <c r="L789" s="55"/>
      <c r="Z789" s="55"/>
    </row>
    <row r="790" spans="10:26" x14ac:dyDescent="0.25">
      <c r="J790" s="55"/>
      <c r="K790" s="55"/>
      <c r="L790" s="55"/>
      <c r="Z790" s="55"/>
    </row>
    <row r="791" spans="10:26" x14ac:dyDescent="0.25">
      <c r="J791" s="55"/>
      <c r="K791" s="55"/>
      <c r="L791" s="55"/>
      <c r="Z791" s="55"/>
    </row>
    <row r="792" spans="10:26" x14ac:dyDescent="0.25">
      <c r="J792" s="55"/>
      <c r="K792" s="55"/>
      <c r="L792" s="55"/>
      <c r="Z792" s="55"/>
    </row>
    <row r="793" spans="10:26" x14ac:dyDescent="0.25">
      <c r="J793" s="55"/>
      <c r="K793" s="55"/>
      <c r="L793" s="55"/>
      <c r="Z793" s="55"/>
    </row>
    <row r="794" spans="10:26" x14ac:dyDescent="0.25">
      <c r="J794" s="55"/>
      <c r="K794" s="55"/>
      <c r="L794" s="55"/>
      <c r="Z794" s="55"/>
    </row>
    <row r="795" spans="10:26" x14ac:dyDescent="0.25">
      <c r="J795" s="55"/>
      <c r="K795" s="55"/>
      <c r="L795" s="55"/>
      <c r="Z795" s="55"/>
    </row>
    <row r="796" spans="10:26" x14ac:dyDescent="0.25">
      <c r="J796" s="55"/>
      <c r="K796" s="55"/>
      <c r="L796" s="55"/>
      <c r="Z796" s="55"/>
    </row>
    <row r="797" spans="10:26" x14ac:dyDescent="0.25">
      <c r="J797" s="55"/>
      <c r="K797" s="55"/>
      <c r="L797" s="55"/>
      <c r="Z797" s="55"/>
    </row>
    <row r="798" spans="10:26" x14ac:dyDescent="0.25">
      <c r="J798" s="55"/>
      <c r="K798" s="55"/>
      <c r="L798" s="55"/>
      <c r="Z798" s="55"/>
    </row>
    <row r="799" spans="10:26" x14ac:dyDescent="0.25">
      <c r="J799" s="55"/>
      <c r="K799" s="55"/>
      <c r="L799" s="55"/>
      <c r="Z799" s="55"/>
    </row>
    <row r="800" spans="10:26" x14ac:dyDescent="0.25">
      <c r="J800" s="55"/>
      <c r="K800" s="55"/>
      <c r="L800" s="55"/>
      <c r="Z800" s="55"/>
    </row>
    <row r="801" spans="10:26" x14ac:dyDescent="0.25">
      <c r="J801" s="55"/>
      <c r="K801" s="55"/>
      <c r="L801" s="55"/>
      <c r="Z801" s="55"/>
    </row>
    <row r="802" spans="10:26" x14ac:dyDescent="0.25">
      <c r="J802" s="55"/>
      <c r="K802" s="55"/>
      <c r="L802" s="55"/>
      <c r="Z802" s="55"/>
    </row>
    <row r="803" spans="10:26" x14ac:dyDescent="0.25">
      <c r="J803" s="55"/>
      <c r="K803" s="55"/>
      <c r="L803" s="55"/>
      <c r="Z803" s="55"/>
    </row>
    <row r="804" spans="10:26" x14ac:dyDescent="0.25">
      <c r="J804" s="55"/>
      <c r="K804" s="55"/>
      <c r="L804" s="55"/>
      <c r="Z804" s="55"/>
    </row>
    <row r="805" spans="10:26" x14ac:dyDescent="0.25">
      <c r="J805" s="55"/>
      <c r="K805" s="55"/>
      <c r="L805" s="55"/>
      <c r="Z805" s="55"/>
    </row>
    <row r="806" spans="10:26" x14ac:dyDescent="0.25">
      <c r="J806" s="55"/>
      <c r="K806" s="55"/>
      <c r="L806" s="55"/>
      <c r="Z806" s="55"/>
    </row>
    <row r="807" spans="10:26" x14ac:dyDescent="0.25">
      <c r="J807" s="55"/>
      <c r="K807" s="55"/>
      <c r="L807" s="55"/>
      <c r="Z807" s="55"/>
    </row>
    <row r="808" spans="10:26" x14ac:dyDescent="0.25">
      <c r="J808" s="55"/>
      <c r="K808" s="55"/>
      <c r="L808" s="55"/>
      <c r="Z808" s="55"/>
    </row>
    <row r="809" spans="10:26" x14ac:dyDescent="0.25">
      <c r="J809" s="55"/>
      <c r="K809" s="55"/>
      <c r="L809" s="55"/>
      <c r="Z809" s="55"/>
    </row>
    <row r="810" spans="10:26" x14ac:dyDescent="0.25">
      <c r="J810" s="55"/>
      <c r="K810" s="55"/>
      <c r="L810" s="55"/>
      <c r="Z810" s="55"/>
    </row>
    <row r="811" spans="10:26" x14ac:dyDescent="0.25">
      <c r="J811" s="55"/>
      <c r="K811" s="55"/>
      <c r="L811" s="55"/>
      <c r="Z811" s="55"/>
    </row>
    <row r="812" spans="10:26" x14ac:dyDescent="0.25">
      <c r="J812" s="55"/>
      <c r="K812" s="55"/>
      <c r="L812" s="55"/>
      <c r="Z812" s="55"/>
    </row>
    <row r="813" spans="10:26" x14ac:dyDescent="0.25">
      <c r="J813" s="55"/>
      <c r="K813" s="55"/>
      <c r="L813" s="55"/>
      <c r="Z813" s="55"/>
    </row>
    <row r="814" spans="10:26" x14ac:dyDescent="0.25">
      <c r="J814" s="55"/>
      <c r="K814" s="55"/>
      <c r="L814" s="55"/>
      <c r="Z814" s="55"/>
    </row>
    <row r="815" spans="10:26" x14ac:dyDescent="0.25">
      <c r="J815" s="55"/>
      <c r="K815" s="55"/>
      <c r="L815" s="55"/>
      <c r="Z815" s="55"/>
    </row>
    <row r="816" spans="10:26" x14ac:dyDescent="0.25">
      <c r="J816" s="55"/>
      <c r="K816" s="55"/>
      <c r="L816" s="55"/>
      <c r="Z816" s="55"/>
    </row>
    <row r="817" spans="10:26" x14ac:dyDescent="0.25">
      <c r="J817" s="55"/>
      <c r="K817" s="55"/>
      <c r="L817" s="55"/>
      <c r="Z817" s="55"/>
    </row>
    <row r="818" spans="10:26" x14ac:dyDescent="0.25">
      <c r="J818" s="55"/>
      <c r="K818" s="55"/>
      <c r="L818" s="55"/>
      <c r="Z818" s="55"/>
    </row>
    <row r="819" spans="10:26" x14ac:dyDescent="0.25">
      <c r="J819" s="55"/>
      <c r="K819" s="55"/>
      <c r="L819" s="55"/>
      <c r="Z819" s="55"/>
    </row>
    <row r="820" spans="10:26" x14ac:dyDescent="0.25">
      <c r="J820" s="55"/>
      <c r="K820" s="55"/>
      <c r="L820" s="55"/>
      <c r="Z820" s="55"/>
    </row>
    <row r="821" spans="10:26" x14ac:dyDescent="0.25">
      <c r="J821" s="55"/>
      <c r="K821" s="55"/>
      <c r="L821" s="55"/>
      <c r="Z821" s="55"/>
    </row>
    <row r="822" spans="10:26" x14ac:dyDescent="0.25">
      <c r="J822" s="55"/>
      <c r="K822" s="55"/>
      <c r="L822" s="55"/>
      <c r="Z822" s="55"/>
    </row>
    <row r="823" spans="10:26" x14ac:dyDescent="0.25">
      <c r="J823" s="55"/>
      <c r="K823" s="55"/>
      <c r="L823" s="55"/>
      <c r="Z823" s="55"/>
    </row>
    <row r="824" spans="10:26" x14ac:dyDescent="0.25">
      <c r="J824" s="55"/>
      <c r="K824" s="55"/>
      <c r="L824" s="55"/>
      <c r="Z824" s="55"/>
    </row>
    <row r="825" spans="10:26" x14ac:dyDescent="0.25">
      <c r="J825" s="55"/>
      <c r="K825" s="55"/>
      <c r="L825" s="55"/>
      <c r="Z825" s="55"/>
    </row>
    <row r="826" spans="10:26" x14ac:dyDescent="0.25">
      <c r="J826" s="55"/>
      <c r="K826" s="55"/>
      <c r="L826" s="55"/>
      <c r="Z826" s="55"/>
    </row>
    <row r="827" spans="10:26" x14ac:dyDescent="0.25">
      <c r="J827" s="55"/>
      <c r="K827" s="55"/>
      <c r="L827" s="55"/>
      <c r="Z827" s="55"/>
    </row>
    <row r="828" spans="10:26" x14ac:dyDescent="0.25">
      <c r="J828" s="55"/>
      <c r="K828" s="55"/>
      <c r="L828" s="55"/>
      <c r="Z828" s="55"/>
    </row>
    <row r="829" spans="10:26" x14ac:dyDescent="0.25">
      <c r="J829" s="55"/>
      <c r="K829" s="55"/>
      <c r="L829" s="55"/>
      <c r="Z829" s="55"/>
    </row>
    <row r="830" spans="10:26" x14ac:dyDescent="0.25">
      <c r="J830" s="55"/>
      <c r="K830" s="55"/>
      <c r="L830" s="55"/>
      <c r="Z830" s="55"/>
    </row>
    <row r="831" spans="10:26" x14ac:dyDescent="0.25">
      <c r="J831" s="55"/>
      <c r="K831" s="55"/>
      <c r="L831" s="55"/>
      <c r="Z831" s="55"/>
    </row>
    <row r="832" spans="10:26" x14ac:dyDescent="0.25">
      <c r="J832" s="55"/>
      <c r="K832" s="55"/>
      <c r="L832" s="55"/>
      <c r="Z832" s="55"/>
    </row>
    <row r="833" spans="10:26" x14ac:dyDescent="0.25">
      <c r="J833" s="55"/>
      <c r="K833" s="55"/>
      <c r="L833" s="55"/>
      <c r="Z833" s="55"/>
    </row>
    <row r="834" spans="10:26" x14ac:dyDescent="0.25">
      <c r="J834" s="55"/>
      <c r="K834" s="55"/>
      <c r="L834" s="55"/>
      <c r="Z834" s="55"/>
    </row>
    <row r="835" spans="10:26" x14ac:dyDescent="0.25">
      <c r="J835" s="55"/>
      <c r="K835" s="55"/>
      <c r="L835" s="55"/>
      <c r="Z835" s="55"/>
    </row>
    <row r="836" spans="10:26" x14ac:dyDescent="0.25">
      <c r="J836" s="55"/>
      <c r="K836" s="55"/>
      <c r="L836" s="55"/>
      <c r="Z836" s="55"/>
    </row>
    <row r="837" spans="10:26" x14ac:dyDescent="0.25">
      <c r="J837" s="55"/>
      <c r="K837" s="55"/>
      <c r="L837" s="55"/>
      <c r="Z837" s="55"/>
    </row>
    <row r="838" spans="10:26" x14ac:dyDescent="0.25">
      <c r="J838" s="55"/>
      <c r="K838" s="55"/>
      <c r="L838" s="55"/>
      <c r="Z838" s="55"/>
    </row>
    <row r="839" spans="10:26" x14ac:dyDescent="0.25">
      <c r="J839" s="55"/>
      <c r="K839" s="55"/>
      <c r="L839" s="55"/>
      <c r="Z839" s="55"/>
    </row>
    <row r="840" spans="10:26" x14ac:dyDescent="0.25">
      <c r="J840" s="55"/>
      <c r="K840" s="55"/>
      <c r="L840" s="55"/>
      <c r="Z840" s="55"/>
    </row>
    <row r="841" spans="10:26" x14ac:dyDescent="0.25">
      <c r="J841" s="55"/>
      <c r="K841" s="55"/>
      <c r="L841" s="55"/>
      <c r="Z841" s="55"/>
    </row>
    <row r="842" spans="10:26" x14ac:dyDescent="0.25">
      <c r="J842" s="55"/>
      <c r="K842" s="55"/>
      <c r="L842" s="55"/>
      <c r="Z842" s="55"/>
    </row>
    <row r="843" spans="10:26" x14ac:dyDescent="0.25">
      <c r="J843" s="55"/>
      <c r="K843" s="55"/>
      <c r="L843" s="55"/>
      <c r="Z843" s="55"/>
    </row>
    <row r="844" spans="10:26" x14ac:dyDescent="0.25">
      <c r="J844" s="55"/>
      <c r="K844" s="55"/>
      <c r="L844" s="55"/>
      <c r="Z844" s="55"/>
    </row>
    <row r="845" spans="10:26" x14ac:dyDescent="0.25">
      <c r="J845" s="55"/>
      <c r="K845" s="55"/>
      <c r="L845" s="55"/>
      <c r="Z845" s="55"/>
    </row>
    <row r="846" spans="10:26" x14ac:dyDescent="0.25">
      <c r="J846" s="55"/>
      <c r="K846" s="55"/>
      <c r="L846" s="55"/>
      <c r="Z846" s="55"/>
    </row>
    <row r="847" spans="10:26" x14ac:dyDescent="0.25">
      <c r="J847" s="55"/>
      <c r="K847" s="55"/>
      <c r="L847" s="55"/>
      <c r="Z847" s="55"/>
    </row>
    <row r="848" spans="10:26" x14ac:dyDescent="0.25">
      <c r="J848" s="55"/>
      <c r="K848" s="55"/>
      <c r="L848" s="55"/>
      <c r="Z848" s="55"/>
    </row>
    <row r="849" spans="10:26" x14ac:dyDescent="0.25">
      <c r="J849" s="55"/>
      <c r="K849" s="55"/>
      <c r="L849" s="55"/>
      <c r="Z849" s="55"/>
    </row>
    <row r="850" spans="10:26" x14ac:dyDescent="0.25">
      <c r="J850" s="55"/>
      <c r="K850" s="55"/>
      <c r="L850" s="55"/>
      <c r="Z850" s="55"/>
    </row>
    <row r="851" spans="10:26" x14ac:dyDescent="0.25">
      <c r="J851" s="55"/>
      <c r="K851" s="55"/>
      <c r="L851" s="55"/>
      <c r="Z851" s="55"/>
    </row>
    <row r="852" spans="10:26" x14ac:dyDescent="0.25">
      <c r="J852" s="55"/>
      <c r="K852" s="55"/>
      <c r="L852" s="55"/>
      <c r="Z852" s="55"/>
    </row>
    <row r="853" spans="10:26" x14ac:dyDescent="0.25">
      <c r="J853" s="55"/>
      <c r="K853" s="55"/>
      <c r="L853" s="55"/>
      <c r="Z853" s="55"/>
    </row>
    <row r="854" spans="10:26" x14ac:dyDescent="0.25">
      <c r="J854" s="55"/>
      <c r="K854" s="55"/>
      <c r="L854" s="55"/>
      <c r="Z854" s="55"/>
    </row>
    <row r="855" spans="10:26" x14ac:dyDescent="0.25">
      <c r="J855" s="55"/>
      <c r="K855" s="55"/>
      <c r="L855" s="55"/>
      <c r="Z855" s="55"/>
    </row>
    <row r="856" spans="10:26" x14ac:dyDescent="0.25">
      <c r="J856" s="55"/>
      <c r="K856" s="55"/>
      <c r="L856" s="55"/>
      <c r="Z856" s="55"/>
    </row>
    <row r="857" spans="10:26" x14ac:dyDescent="0.25">
      <c r="J857" s="55"/>
      <c r="K857" s="55"/>
      <c r="L857" s="55"/>
      <c r="Z857" s="55"/>
    </row>
    <row r="858" spans="10:26" x14ac:dyDescent="0.25">
      <c r="J858" s="55"/>
      <c r="K858" s="55"/>
      <c r="L858" s="55"/>
      <c r="Z858" s="55"/>
    </row>
    <row r="859" spans="10:26" x14ac:dyDescent="0.25">
      <c r="J859" s="55"/>
      <c r="K859" s="55"/>
      <c r="L859" s="55"/>
      <c r="Z859" s="55"/>
    </row>
    <row r="860" spans="10:26" x14ac:dyDescent="0.25">
      <c r="J860" s="55"/>
      <c r="K860" s="55"/>
      <c r="L860" s="55"/>
      <c r="Z860" s="55"/>
    </row>
    <row r="861" spans="10:26" x14ac:dyDescent="0.25">
      <c r="J861" s="55"/>
      <c r="K861" s="55"/>
      <c r="L861" s="55"/>
      <c r="Z861" s="55"/>
    </row>
    <row r="862" spans="10:26" x14ac:dyDescent="0.25">
      <c r="J862" s="55"/>
      <c r="K862" s="55"/>
      <c r="L862" s="55"/>
      <c r="Z862" s="55"/>
    </row>
    <row r="863" spans="10:26" x14ac:dyDescent="0.25">
      <c r="J863" s="55"/>
      <c r="K863" s="55"/>
      <c r="L863" s="55"/>
      <c r="Z863" s="55"/>
    </row>
    <row r="864" spans="10:26" x14ac:dyDescent="0.25">
      <c r="J864" s="55"/>
      <c r="K864" s="55"/>
      <c r="L864" s="55"/>
      <c r="Z864" s="55"/>
    </row>
    <row r="865" spans="10:26" x14ac:dyDescent="0.25">
      <c r="J865" s="55"/>
      <c r="K865" s="55"/>
      <c r="L865" s="55"/>
      <c r="Z865" s="55"/>
    </row>
    <row r="866" spans="10:26" x14ac:dyDescent="0.25">
      <c r="J866" s="55"/>
      <c r="K866" s="55"/>
      <c r="L866" s="55"/>
      <c r="Z866" s="55"/>
    </row>
    <row r="867" spans="10:26" x14ac:dyDescent="0.25">
      <c r="J867" s="55"/>
      <c r="K867" s="55"/>
      <c r="L867" s="55"/>
      <c r="Z867" s="55"/>
    </row>
    <row r="868" spans="10:26" x14ac:dyDescent="0.25">
      <c r="J868" s="55"/>
      <c r="K868" s="55"/>
      <c r="L868" s="55"/>
      <c r="Z868" s="55"/>
    </row>
    <row r="869" spans="10:26" x14ac:dyDescent="0.25">
      <c r="J869" s="55"/>
      <c r="K869" s="55"/>
      <c r="L869" s="55"/>
      <c r="Z869" s="55"/>
    </row>
    <row r="870" spans="10:26" x14ac:dyDescent="0.25">
      <c r="J870" s="55"/>
      <c r="K870" s="55"/>
      <c r="L870" s="55"/>
      <c r="Z870" s="55"/>
    </row>
    <row r="871" spans="10:26" x14ac:dyDescent="0.25">
      <c r="J871" s="55"/>
      <c r="K871" s="55"/>
      <c r="L871" s="55"/>
      <c r="Z871" s="55"/>
    </row>
    <row r="872" spans="10:26" x14ac:dyDescent="0.25">
      <c r="J872" s="55"/>
      <c r="K872" s="55"/>
      <c r="L872" s="55"/>
      <c r="Z872" s="55"/>
    </row>
    <row r="873" spans="10:26" x14ac:dyDescent="0.25">
      <c r="J873" s="55"/>
      <c r="K873" s="55"/>
      <c r="L873" s="55"/>
      <c r="Z873" s="55"/>
    </row>
    <row r="874" spans="10:26" x14ac:dyDescent="0.25">
      <c r="J874" s="55"/>
      <c r="K874" s="55"/>
      <c r="L874" s="55"/>
      <c r="Z874" s="55"/>
    </row>
    <row r="875" spans="10:26" x14ac:dyDescent="0.25">
      <c r="J875" s="55"/>
      <c r="K875" s="55"/>
      <c r="L875" s="55"/>
      <c r="Z875" s="55"/>
    </row>
    <row r="876" spans="10:26" x14ac:dyDescent="0.25">
      <c r="J876" s="55"/>
      <c r="K876" s="55"/>
      <c r="L876" s="55"/>
      <c r="Z876" s="55"/>
    </row>
    <row r="877" spans="10:26" x14ac:dyDescent="0.25">
      <c r="J877" s="55"/>
      <c r="K877" s="55"/>
      <c r="L877" s="55"/>
      <c r="Z877" s="55"/>
    </row>
    <row r="878" spans="10:26" x14ac:dyDescent="0.25">
      <c r="J878" s="55"/>
      <c r="K878" s="55"/>
      <c r="L878" s="55"/>
      <c r="Z878" s="55"/>
    </row>
    <row r="879" spans="10:26" x14ac:dyDescent="0.25">
      <c r="J879" s="55"/>
      <c r="K879" s="55"/>
      <c r="L879" s="55"/>
      <c r="Z879" s="55"/>
    </row>
    <row r="880" spans="10:26" x14ac:dyDescent="0.25">
      <c r="J880" s="55"/>
      <c r="K880" s="55"/>
      <c r="L880" s="55"/>
      <c r="Z880" s="55"/>
    </row>
    <row r="881" spans="10:26" x14ac:dyDescent="0.25">
      <c r="J881" s="55"/>
      <c r="K881" s="55"/>
      <c r="L881" s="55"/>
      <c r="Z881" s="55"/>
    </row>
    <row r="882" spans="10:26" x14ac:dyDescent="0.25">
      <c r="J882" s="55"/>
      <c r="K882" s="55"/>
      <c r="L882" s="55"/>
      <c r="Z882" s="55"/>
    </row>
    <row r="883" spans="10:26" x14ac:dyDescent="0.25">
      <c r="J883" s="55"/>
      <c r="K883" s="55"/>
      <c r="L883" s="55"/>
      <c r="Z883" s="55"/>
    </row>
    <row r="884" spans="10:26" x14ac:dyDescent="0.25">
      <c r="J884" s="55"/>
      <c r="K884" s="55"/>
      <c r="L884" s="55"/>
      <c r="Z884" s="55"/>
    </row>
    <row r="885" spans="10:26" x14ac:dyDescent="0.25">
      <c r="J885" s="55"/>
      <c r="K885" s="55"/>
      <c r="L885" s="55"/>
      <c r="Z885" s="55"/>
    </row>
    <row r="886" spans="10:26" x14ac:dyDescent="0.25">
      <c r="J886" s="55"/>
      <c r="K886" s="55"/>
      <c r="L886" s="55"/>
      <c r="Z886" s="55"/>
    </row>
    <row r="887" spans="10:26" x14ac:dyDescent="0.25">
      <c r="J887" s="55"/>
      <c r="K887" s="55"/>
      <c r="L887" s="55"/>
      <c r="Z887" s="55"/>
    </row>
    <row r="888" spans="10:26" x14ac:dyDescent="0.25">
      <c r="J888" s="55"/>
      <c r="K888" s="55"/>
      <c r="L888" s="55"/>
      <c r="Z888" s="55"/>
    </row>
    <row r="889" spans="10:26" x14ac:dyDescent="0.25">
      <c r="J889" s="55"/>
      <c r="K889" s="55"/>
      <c r="L889" s="55"/>
      <c r="Z889" s="55"/>
    </row>
    <row r="890" spans="10:26" x14ac:dyDescent="0.25">
      <c r="J890" s="55"/>
      <c r="K890" s="55"/>
      <c r="L890" s="55"/>
      <c r="Z890" s="55"/>
    </row>
    <row r="891" spans="10:26" x14ac:dyDescent="0.25">
      <c r="J891" s="55"/>
      <c r="K891" s="55"/>
      <c r="L891" s="55"/>
      <c r="Z891" s="55"/>
    </row>
    <row r="892" spans="10:26" x14ac:dyDescent="0.25">
      <c r="J892" s="55"/>
      <c r="K892" s="55"/>
      <c r="L892" s="55"/>
      <c r="Z892" s="55"/>
    </row>
    <row r="893" spans="10:26" x14ac:dyDescent="0.25">
      <c r="J893" s="55"/>
      <c r="K893" s="55"/>
      <c r="L893" s="55"/>
      <c r="Z893" s="55"/>
    </row>
    <row r="894" spans="10:26" x14ac:dyDescent="0.25">
      <c r="J894" s="55"/>
      <c r="K894" s="55"/>
      <c r="L894" s="55"/>
      <c r="Z894" s="55"/>
    </row>
    <row r="895" spans="10:26" x14ac:dyDescent="0.25">
      <c r="J895" s="55"/>
      <c r="K895" s="55"/>
      <c r="L895" s="55"/>
      <c r="Z895" s="55"/>
    </row>
    <row r="896" spans="10:26" x14ac:dyDescent="0.25">
      <c r="J896" s="55"/>
      <c r="K896" s="55"/>
      <c r="L896" s="55"/>
      <c r="Z896" s="55"/>
    </row>
    <row r="897" spans="10:26" x14ac:dyDescent="0.25">
      <c r="J897" s="55"/>
      <c r="K897" s="55"/>
      <c r="L897" s="55"/>
      <c r="Z897" s="55"/>
    </row>
    <row r="898" spans="10:26" x14ac:dyDescent="0.25">
      <c r="J898" s="55"/>
      <c r="K898" s="55"/>
      <c r="L898" s="55"/>
      <c r="Z898" s="55"/>
    </row>
    <row r="899" spans="10:26" x14ac:dyDescent="0.25">
      <c r="J899" s="55"/>
      <c r="K899" s="55"/>
      <c r="L899" s="55"/>
      <c r="Z899" s="55"/>
    </row>
    <row r="900" spans="10:26" x14ac:dyDescent="0.25">
      <c r="J900" s="55"/>
      <c r="K900" s="55"/>
      <c r="L900" s="55"/>
      <c r="Z900" s="55"/>
    </row>
    <row r="901" spans="10:26" x14ac:dyDescent="0.25">
      <c r="J901" s="55"/>
      <c r="K901" s="55"/>
      <c r="L901" s="55"/>
      <c r="Z901" s="55"/>
    </row>
    <row r="902" spans="10:26" x14ac:dyDescent="0.25">
      <c r="J902" s="55"/>
      <c r="K902" s="55"/>
      <c r="L902" s="55"/>
      <c r="Z902" s="55"/>
    </row>
    <row r="903" spans="10:26" x14ac:dyDescent="0.25">
      <c r="J903" s="55"/>
      <c r="K903" s="55"/>
      <c r="L903" s="55"/>
      <c r="Z903" s="55"/>
    </row>
    <row r="904" spans="10:26" x14ac:dyDescent="0.25">
      <c r="J904" s="55"/>
      <c r="K904" s="55"/>
      <c r="L904" s="55"/>
      <c r="Z904" s="55"/>
    </row>
    <row r="905" spans="10:26" x14ac:dyDescent="0.25">
      <c r="J905" s="55"/>
      <c r="K905" s="55"/>
      <c r="L905" s="55"/>
      <c r="Z905" s="55"/>
    </row>
    <row r="906" spans="10:26" x14ac:dyDescent="0.25">
      <c r="J906" s="55"/>
      <c r="K906" s="55"/>
      <c r="L906" s="55"/>
      <c r="Z906" s="55"/>
    </row>
    <row r="907" spans="10:26" x14ac:dyDescent="0.25">
      <c r="J907" s="55"/>
      <c r="K907" s="55"/>
      <c r="L907" s="55"/>
      <c r="Z907" s="55"/>
    </row>
    <row r="908" spans="10:26" x14ac:dyDescent="0.25">
      <c r="J908" s="55"/>
      <c r="K908" s="55"/>
      <c r="L908" s="55"/>
      <c r="Z908" s="55"/>
    </row>
    <row r="909" spans="10:26" x14ac:dyDescent="0.25">
      <c r="J909" s="55"/>
      <c r="K909" s="55"/>
      <c r="L909" s="55"/>
      <c r="Z909" s="55"/>
    </row>
    <row r="910" spans="10:26" x14ac:dyDescent="0.25">
      <c r="J910" s="55"/>
      <c r="K910" s="55"/>
      <c r="L910" s="55"/>
      <c r="Z910" s="55"/>
    </row>
    <row r="911" spans="10:26" x14ac:dyDescent="0.25">
      <c r="J911" s="55"/>
      <c r="K911" s="55"/>
      <c r="L911" s="55"/>
      <c r="Z911" s="55"/>
    </row>
    <row r="912" spans="10:26" x14ac:dyDescent="0.25">
      <c r="J912" s="55"/>
      <c r="K912" s="55"/>
      <c r="L912" s="55"/>
      <c r="Z912" s="55"/>
    </row>
    <row r="913" spans="10:26" x14ac:dyDescent="0.25">
      <c r="J913" s="55"/>
      <c r="K913" s="55"/>
      <c r="L913" s="55"/>
      <c r="Z913" s="55"/>
    </row>
    <row r="914" spans="10:26" x14ac:dyDescent="0.25">
      <c r="J914" s="55"/>
      <c r="K914" s="55"/>
      <c r="L914" s="55"/>
      <c r="Z914" s="55"/>
    </row>
    <row r="915" spans="10:26" x14ac:dyDescent="0.25">
      <c r="J915" s="55"/>
      <c r="K915" s="55"/>
      <c r="L915" s="55"/>
      <c r="Z915" s="55"/>
    </row>
    <row r="916" spans="10:26" x14ac:dyDescent="0.25">
      <c r="J916" s="55"/>
      <c r="K916" s="55"/>
      <c r="L916" s="55"/>
      <c r="Z916" s="55"/>
    </row>
    <row r="917" spans="10:26" x14ac:dyDescent="0.25">
      <c r="J917" s="55"/>
      <c r="K917" s="55"/>
      <c r="L917" s="55"/>
      <c r="Z917" s="55"/>
    </row>
    <row r="918" spans="10:26" x14ac:dyDescent="0.25">
      <c r="J918" s="55"/>
      <c r="K918" s="55"/>
      <c r="L918" s="55"/>
      <c r="Z918" s="55"/>
    </row>
    <row r="919" spans="10:26" x14ac:dyDescent="0.25">
      <c r="J919" s="55"/>
      <c r="K919" s="55"/>
      <c r="L919" s="55"/>
      <c r="Z919" s="55"/>
    </row>
    <row r="920" spans="10:26" x14ac:dyDescent="0.25">
      <c r="J920" s="55"/>
      <c r="K920" s="55"/>
      <c r="L920" s="55"/>
      <c r="Z920" s="55"/>
    </row>
    <row r="921" spans="10:26" x14ac:dyDescent="0.25">
      <c r="J921" s="55"/>
      <c r="K921" s="55"/>
      <c r="L921" s="55"/>
      <c r="Z921" s="55"/>
    </row>
    <row r="922" spans="10:26" x14ac:dyDescent="0.25">
      <c r="J922" s="55"/>
      <c r="K922" s="55"/>
      <c r="L922" s="55"/>
      <c r="Z922" s="55"/>
    </row>
    <row r="923" spans="10:26" x14ac:dyDescent="0.25">
      <c r="J923" s="55"/>
      <c r="K923" s="55"/>
      <c r="L923" s="55"/>
      <c r="Z923" s="55"/>
    </row>
    <row r="924" spans="10:26" x14ac:dyDescent="0.25">
      <c r="J924" s="55"/>
      <c r="K924" s="55"/>
      <c r="L924" s="55"/>
      <c r="Z924" s="55"/>
    </row>
    <row r="925" spans="10:26" x14ac:dyDescent="0.25">
      <c r="J925" s="55"/>
      <c r="K925" s="55"/>
      <c r="L925" s="55"/>
      <c r="Z925" s="55"/>
    </row>
    <row r="926" spans="10:26" x14ac:dyDescent="0.25">
      <c r="J926" s="55"/>
      <c r="K926" s="55"/>
      <c r="L926" s="55"/>
      <c r="Z926" s="55"/>
    </row>
    <row r="927" spans="10:26" x14ac:dyDescent="0.25">
      <c r="J927" s="55"/>
      <c r="K927" s="55"/>
      <c r="L927" s="55"/>
      <c r="Z927" s="55"/>
    </row>
    <row r="928" spans="10:26" x14ac:dyDescent="0.25">
      <c r="J928" s="55"/>
      <c r="K928" s="55"/>
      <c r="L928" s="55"/>
      <c r="Z928" s="55"/>
    </row>
    <row r="929" spans="10:26" x14ac:dyDescent="0.25">
      <c r="J929" s="55"/>
      <c r="K929" s="55"/>
      <c r="L929" s="55"/>
      <c r="Z929" s="55"/>
    </row>
    <row r="930" spans="10:26" x14ac:dyDescent="0.25">
      <c r="J930" s="55"/>
      <c r="K930" s="55"/>
      <c r="L930" s="55"/>
      <c r="Z930" s="55"/>
    </row>
    <row r="931" spans="10:26" x14ac:dyDescent="0.25">
      <c r="J931" s="55"/>
      <c r="K931" s="55"/>
      <c r="L931" s="55"/>
      <c r="Z931" s="55"/>
    </row>
    <row r="932" spans="10:26" x14ac:dyDescent="0.25">
      <c r="J932" s="55"/>
      <c r="K932" s="55"/>
      <c r="L932" s="55"/>
      <c r="Z932" s="55"/>
    </row>
    <row r="933" spans="10:26" x14ac:dyDescent="0.25">
      <c r="J933" s="55"/>
      <c r="K933" s="55"/>
      <c r="L933" s="55"/>
      <c r="Z933" s="55"/>
    </row>
    <row r="934" spans="10:26" x14ac:dyDescent="0.25">
      <c r="J934" s="55"/>
      <c r="K934" s="55"/>
      <c r="L934" s="55"/>
      <c r="Z934" s="55"/>
    </row>
    <row r="935" spans="10:26" x14ac:dyDescent="0.25">
      <c r="J935" s="55"/>
      <c r="K935" s="55"/>
      <c r="L935" s="55"/>
      <c r="Z935" s="55"/>
    </row>
    <row r="936" spans="10:26" x14ac:dyDescent="0.25">
      <c r="J936" s="55"/>
      <c r="K936" s="55"/>
      <c r="L936" s="55"/>
      <c r="Z936" s="55"/>
    </row>
    <row r="937" spans="10:26" x14ac:dyDescent="0.25">
      <c r="J937" s="55"/>
      <c r="K937" s="55"/>
      <c r="L937" s="55"/>
      <c r="Z937" s="55"/>
    </row>
    <row r="938" spans="10:26" x14ac:dyDescent="0.25">
      <c r="J938" s="55"/>
      <c r="K938" s="55"/>
      <c r="L938" s="55"/>
      <c r="Z938" s="55"/>
    </row>
    <row r="939" spans="10:26" x14ac:dyDescent="0.25">
      <c r="J939" s="55"/>
      <c r="K939" s="55"/>
      <c r="L939" s="55"/>
      <c r="Z939" s="55"/>
    </row>
    <row r="940" spans="10:26" x14ac:dyDescent="0.25">
      <c r="J940" s="55"/>
      <c r="K940" s="55"/>
      <c r="L940" s="55"/>
      <c r="Z940" s="55"/>
    </row>
    <row r="941" spans="10:26" x14ac:dyDescent="0.25">
      <c r="J941" s="55"/>
      <c r="K941" s="55"/>
      <c r="L941" s="55"/>
      <c r="Z941" s="55"/>
    </row>
    <row r="942" spans="10:26" x14ac:dyDescent="0.25">
      <c r="J942" s="55"/>
      <c r="K942" s="55"/>
      <c r="L942" s="55"/>
      <c r="Z942" s="55"/>
    </row>
    <row r="943" spans="10:26" x14ac:dyDescent="0.25">
      <c r="J943" s="55"/>
      <c r="K943" s="55"/>
      <c r="L943" s="55"/>
      <c r="Z943" s="55"/>
    </row>
    <row r="944" spans="10:26" x14ac:dyDescent="0.25">
      <c r="J944" s="55"/>
      <c r="K944" s="55"/>
      <c r="L944" s="55"/>
      <c r="Z944" s="55"/>
    </row>
    <row r="945" spans="10:26" x14ac:dyDescent="0.25">
      <c r="J945" s="55"/>
      <c r="K945" s="55"/>
      <c r="L945" s="55"/>
      <c r="Z945" s="55"/>
    </row>
    <row r="946" spans="10:26" x14ac:dyDescent="0.25">
      <c r="J946" s="55"/>
      <c r="K946" s="55"/>
      <c r="L946" s="55"/>
      <c r="Z946" s="55"/>
    </row>
    <row r="947" spans="10:26" x14ac:dyDescent="0.25">
      <c r="J947" s="55"/>
      <c r="K947" s="55"/>
      <c r="L947" s="55"/>
      <c r="Z947" s="55"/>
    </row>
    <row r="948" spans="10:26" x14ac:dyDescent="0.25">
      <c r="J948" s="55"/>
      <c r="K948" s="55"/>
      <c r="L948" s="55"/>
      <c r="Z948" s="55"/>
    </row>
    <row r="949" spans="10:26" x14ac:dyDescent="0.25">
      <c r="J949" s="55"/>
      <c r="K949" s="55"/>
      <c r="L949" s="55"/>
      <c r="Z949" s="55"/>
    </row>
    <row r="950" spans="10:26" x14ac:dyDescent="0.25">
      <c r="J950" s="55"/>
      <c r="K950" s="55"/>
      <c r="L950" s="55"/>
      <c r="Z950" s="55"/>
    </row>
    <row r="951" spans="10:26" x14ac:dyDescent="0.25">
      <c r="J951" s="55"/>
      <c r="K951" s="55"/>
      <c r="L951" s="55"/>
      <c r="Z951" s="55"/>
    </row>
    <row r="952" spans="10:26" x14ac:dyDescent="0.25">
      <c r="J952" s="55"/>
      <c r="K952" s="55"/>
      <c r="L952" s="55"/>
      <c r="Z952" s="55"/>
    </row>
    <row r="953" spans="10:26" x14ac:dyDescent="0.25">
      <c r="J953" s="55"/>
      <c r="K953" s="55"/>
      <c r="L953" s="55"/>
      <c r="Z953" s="55"/>
    </row>
    <row r="954" spans="10:26" x14ac:dyDescent="0.25">
      <c r="J954" s="55"/>
      <c r="K954" s="55"/>
      <c r="L954" s="55"/>
      <c r="Z954" s="55"/>
    </row>
    <row r="955" spans="10:26" x14ac:dyDescent="0.25">
      <c r="J955" s="55"/>
      <c r="K955" s="55"/>
      <c r="L955" s="55"/>
      <c r="Z955" s="55"/>
    </row>
    <row r="956" spans="10:26" x14ac:dyDescent="0.25">
      <c r="J956" s="55"/>
      <c r="K956" s="55"/>
      <c r="L956" s="55"/>
      <c r="Z956" s="55"/>
    </row>
    <row r="957" spans="10:26" x14ac:dyDescent="0.25">
      <c r="J957" s="55"/>
      <c r="K957" s="55"/>
      <c r="L957" s="55"/>
      <c r="Z957" s="55"/>
    </row>
    <row r="958" spans="10:26" x14ac:dyDescent="0.25">
      <c r="J958" s="55"/>
      <c r="K958" s="55"/>
      <c r="L958" s="55"/>
      <c r="Z958" s="55"/>
    </row>
    <row r="959" spans="10:26" x14ac:dyDescent="0.25">
      <c r="J959" s="55"/>
      <c r="K959" s="55"/>
      <c r="L959" s="55"/>
      <c r="Z959" s="55"/>
    </row>
    <row r="960" spans="10:26" x14ac:dyDescent="0.25">
      <c r="J960" s="55"/>
      <c r="K960" s="55"/>
      <c r="L960" s="55"/>
      <c r="Z960" s="55"/>
    </row>
    <row r="961" spans="10:26" x14ac:dyDescent="0.25">
      <c r="J961" s="55"/>
      <c r="K961" s="55"/>
      <c r="L961" s="55"/>
      <c r="Z961" s="55"/>
    </row>
    <row r="962" spans="10:26" x14ac:dyDescent="0.25">
      <c r="J962" s="55"/>
      <c r="K962" s="55"/>
      <c r="L962" s="55"/>
      <c r="Z962" s="55"/>
    </row>
    <row r="963" spans="10:26" x14ac:dyDescent="0.25">
      <c r="J963" s="55"/>
      <c r="K963" s="55"/>
      <c r="L963" s="55"/>
      <c r="Z963" s="55"/>
    </row>
    <row r="964" spans="10:26" x14ac:dyDescent="0.25">
      <c r="J964" s="55"/>
      <c r="K964" s="55"/>
      <c r="L964" s="55"/>
      <c r="Z964" s="55"/>
    </row>
    <row r="965" spans="10:26" x14ac:dyDescent="0.25">
      <c r="J965" s="55"/>
      <c r="K965" s="55"/>
      <c r="L965" s="55"/>
      <c r="Z965" s="55"/>
    </row>
    <row r="966" spans="10:26" x14ac:dyDescent="0.25">
      <c r="J966" s="55"/>
      <c r="K966" s="55"/>
      <c r="L966" s="55"/>
      <c r="Z966" s="55"/>
    </row>
    <row r="967" spans="10:26" x14ac:dyDescent="0.25">
      <c r="J967" s="55"/>
      <c r="K967" s="55"/>
      <c r="L967" s="55"/>
      <c r="Z967" s="55"/>
    </row>
    <row r="968" spans="10:26" x14ac:dyDescent="0.25">
      <c r="J968" s="55"/>
      <c r="K968" s="55"/>
      <c r="L968" s="55"/>
      <c r="Z968" s="55"/>
    </row>
    <row r="969" spans="10:26" x14ac:dyDescent="0.25">
      <c r="J969" s="55"/>
      <c r="K969" s="55"/>
      <c r="L969" s="55"/>
      <c r="Z969" s="55"/>
    </row>
    <row r="970" spans="10:26" x14ac:dyDescent="0.25">
      <c r="J970" s="55"/>
      <c r="K970" s="55"/>
      <c r="L970" s="55"/>
      <c r="Z970" s="55"/>
    </row>
    <row r="971" spans="10:26" x14ac:dyDescent="0.25">
      <c r="J971" s="55"/>
      <c r="K971" s="55"/>
      <c r="L971" s="55"/>
      <c r="Z971" s="55"/>
    </row>
    <row r="972" spans="10:26" x14ac:dyDescent="0.25">
      <c r="J972" s="55"/>
      <c r="K972" s="55"/>
      <c r="L972" s="55"/>
      <c r="Z972" s="55"/>
    </row>
    <row r="973" spans="10:26" x14ac:dyDescent="0.25">
      <c r="J973" s="55"/>
      <c r="K973" s="55"/>
      <c r="L973" s="55"/>
      <c r="Z973" s="55"/>
    </row>
    <row r="974" spans="10:26" x14ac:dyDescent="0.25">
      <c r="J974" s="55"/>
      <c r="K974" s="55"/>
      <c r="L974" s="55"/>
      <c r="Z974" s="55"/>
    </row>
    <row r="975" spans="10:26" x14ac:dyDescent="0.25">
      <c r="J975" s="55"/>
      <c r="K975" s="55"/>
      <c r="L975" s="55"/>
      <c r="Z975" s="55"/>
    </row>
    <row r="976" spans="10:26" x14ac:dyDescent="0.25">
      <c r="J976" s="55"/>
      <c r="K976" s="55"/>
      <c r="L976" s="55"/>
      <c r="Z976" s="55"/>
    </row>
    <row r="977" spans="10:26" x14ac:dyDescent="0.25">
      <c r="J977" s="55"/>
      <c r="K977" s="55"/>
      <c r="L977" s="55"/>
      <c r="Z977" s="55"/>
    </row>
    <row r="978" spans="10:26" x14ac:dyDescent="0.25">
      <c r="J978" s="55"/>
      <c r="K978" s="55"/>
      <c r="L978" s="55"/>
      <c r="Z978" s="55"/>
    </row>
  </sheetData>
  <autoFilter ref="A1:AF587">
    <filterColumn colId="2">
      <filters>
        <filter val="LIVE"/>
        <filter val="PD"/>
      </filters>
    </filterColumn>
    <filterColumn colId="7" showButton="0"/>
    <sortState ref="A3:Y589">
      <sortCondition ref="B2:B589"/>
    </sortState>
  </autoFilter>
  <mergeCells count="1">
    <mergeCell ref="H1:I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7"/>
  <sheetViews>
    <sheetView workbookViewId="0">
      <selection activeCell="E2" sqref="E2"/>
    </sheetView>
  </sheetViews>
  <sheetFormatPr defaultRowHeight="15" x14ac:dyDescent="0.25"/>
  <cols>
    <col min="2" max="2" width="15" customWidth="1"/>
    <col min="3" max="3" width="14.7109375" customWidth="1"/>
    <col min="5" max="6" width="20.42578125" customWidth="1"/>
    <col min="7" max="7" width="26.5703125" customWidth="1"/>
    <col min="8" max="8" width="18.140625" customWidth="1"/>
  </cols>
  <sheetData>
    <row r="1" spans="1:23" x14ac:dyDescent="0.25">
      <c r="A1" t="s">
        <v>935</v>
      </c>
      <c r="B1" t="s">
        <v>936</v>
      </c>
      <c r="C1" t="s">
        <v>937</v>
      </c>
      <c r="D1" t="s">
        <v>938</v>
      </c>
      <c r="E1" t="s">
        <v>3</v>
      </c>
      <c r="F1" t="s">
        <v>361</v>
      </c>
      <c r="G1" t="s">
        <v>939</v>
      </c>
      <c r="H1" t="s">
        <v>940</v>
      </c>
      <c r="I1" t="s">
        <v>941</v>
      </c>
      <c r="J1" t="s">
        <v>337</v>
      </c>
      <c r="K1" t="s">
        <v>338</v>
      </c>
      <c r="L1" t="s">
        <v>942</v>
      </c>
      <c r="M1" t="s">
        <v>943</v>
      </c>
      <c r="N1" t="s">
        <v>944</v>
      </c>
      <c r="O1" t="s">
        <v>945</v>
      </c>
      <c r="P1" t="s">
        <v>946</v>
      </c>
      <c r="Q1" t="s">
        <v>947</v>
      </c>
      <c r="R1" t="s">
        <v>948</v>
      </c>
      <c r="S1" t="s">
        <v>949</v>
      </c>
      <c r="T1" t="s">
        <v>950</v>
      </c>
      <c r="U1" t="s">
        <v>951</v>
      </c>
      <c r="V1" t="s">
        <v>952</v>
      </c>
      <c r="W1" t="s">
        <v>953</v>
      </c>
    </row>
    <row r="2" spans="1:23" x14ac:dyDescent="0.25">
      <c r="A2" t="s">
        <v>954</v>
      </c>
      <c r="B2" t="s">
        <v>955</v>
      </c>
      <c r="C2">
        <v>1412101</v>
      </c>
      <c r="D2" t="s">
        <v>959</v>
      </c>
      <c r="E2" t="s">
        <v>960</v>
      </c>
      <c r="F2" t="str">
        <f>VLOOKUP(E2,'DEMAN DCB'!B:B,1,0)</f>
        <v>GLTP06</v>
      </c>
      <c r="G2" t="s">
        <v>956</v>
      </c>
      <c r="H2" t="s">
        <v>957</v>
      </c>
      <c r="I2">
        <v>8</v>
      </c>
      <c r="J2" t="s">
        <v>961</v>
      </c>
      <c r="K2" t="s">
        <v>962</v>
      </c>
      <c r="L2" t="s">
        <v>958</v>
      </c>
      <c r="M2">
        <v>1</v>
      </c>
      <c r="N2">
        <v>0</v>
      </c>
      <c r="O2">
        <v>0</v>
      </c>
      <c r="P2">
        <v>0</v>
      </c>
      <c r="Q2">
        <v>0</v>
      </c>
      <c r="R2">
        <v>0</v>
      </c>
      <c r="S2">
        <v>34899.47</v>
      </c>
      <c r="T2">
        <v>0</v>
      </c>
      <c r="U2">
        <v>0</v>
      </c>
      <c r="V2">
        <v>0</v>
      </c>
      <c r="W2">
        <v>34899.47</v>
      </c>
    </row>
    <row r="3" spans="1:23" x14ac:dyDescent="0.25">
      <c r="A3" t="s">
        <v>954</v>
      </c>
      <c r="B3" t="s">
        <v>963</v>
      </c>
      <c r="C3">
        <v>1412122</v>
      </c>
      <c r="D3" t="s">
        <v>964</v>
      </c>
      <c r="E3" t="s">
        <v>965</v>
      </c>
      <c r="F3" t="str">
        <f>VLOOKUP(E3,'DEMAN DCB'!B:B,1,0)</f>
        <v>GLTP07</v>
      </c>
      <c r="G3" t="s">
        <v>956</v>
      </c>
      <c r="H3" t="s">
        <v>966</v>
      </c>
      <c r="I3">
        <v>8</v>
      </c>
      <c r="J3" t="s">
        <v>967</v>
      </c>
      <c r="K3" t="s">
        <v>968</v>
      </c>
      <c r="L3" t="s">
        <v>958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2182.84</v>
      </c>
      <c r="T3">
        <v>0</v>
      </c>
      <c r="U3">
        <v>0</v>
      </c>
      <c r="V3">
        <v>0</v>
      </c>
      <c r="W3">
        <v>2182.84</v>
      </c>
    </row>
    <row r="4" spans="1:23" x14ac:dyDescent="0.25">
      <c r="A4" t="s">
        <v>954</v>
      </c>
      <c r="B4" t="s">
        <v>955</v>
      </c>
      <c r="C4">
        <v>1412101</v>
      </c>
      <c r="D4" t="s">
        <v>969</v>
      </c>
      <c r="E4" t="s">
        <v>970</v>
      </c>
      <c r="F4" t="str">
        <f>VLOOKUP(E4,'DEMAN DCB'!B:B,1,0)</f>
        <v>GLTP08</v>
      </c>
      <c r="G4" t="s">
        <v>956</v>
      </c>
      <c r="H4" t="s">
        <v>957</v>
      </c>
      <c r="I4">
        <v>8</v>
      </c>
      <c r="J4" t="s">
        <v>971</v>
      </c>
      <c r="K4" t="s">
        <v>972</v>
      </c>
      <c r="L4" t="s">
        <v>973</v>
      </c>
      <c r="M4">
        <v>5</v>
      </c>
      <c r="N4">
        <v>0</v>
      </c>
      <c r="O4">
        <v>0</v>
      </c>
      <c r="P4">
        <v>0</v>
      </c>
      <c r="Q4">
        <v>0</v>
      </c>
      <c r="R4">
        <v>0</v>
      </c>
      <c r="S4">
        <v>-42746.239999999998</v>
      </c>
      <c r="T4">
        <v>0</v>
      </c>
      <c r="U4">
        <v>0</v>
      </c>
      <c r="V4">
        <v>0</v>
      </c>
      <c r="W4">
        <v>-42746.239999999998</v>
      </c>
    </row>
    <row r="5" spans="1:23" x14ac:dyDescent="0.25">
      <c r="A5" t="s">
        <v>954</v>
      </c>
      <c r="B5" t="s">
        <v>955</v>
      </c>
      <c r="C5">
        <v>1412101</v>
      </c>
      <c r="D5" t="s">
        <v>974</v>
      </c>
      <c r="E5" t="s">
        <v>975</v>
      </c>
      <c r="F5" t="str">
        <f>VLOOKUP(E5,'DEMAN DCB'!B:B,1,0)</f>
        <v>GLTP09</v>
      </c>
      <c r="G5" t="s">
        <v>956</v>
      </c>
      <c r="H5" t="s">
        <v>966</v>
      </c>
      <c r="I5">
        <v>4</v>
      </c>
      <c r="J5" t="s">
        <v>976</v>
      </c>
      <c r="K5" t="s">
        <v>977</v>
      </c>
      <c r="L5" t="s">
        <v>978</v>
      </c>
      <c r="M5">
        <v>6</v>
      </c>
      <c r="N5">
        <v>0</v>
      </c>
      <c r="O5">
        <v>0</v>
      </c>
      <c r="P5">
        <v>0</v>
      </c>
      <c r="Q5">
        <v>0</v>
      </c>
      <c r="R5">
        <v>0</v>
      </c>
      <c r="S5">
        <v>286282.36</v>
      </c>
      <c r="T5">
        <v>0</v>
      </c>
      <c r="U5">
        <v>0</v>
      </c>
      <c r="V5">
        <v>0</v>
      </c>
      <c r="W5">
        <v>286282.36</v>
      </c>
    </row>
    <row r="6" spans="1:23" x14ac:dyDescent="0.25">
      <c r="A6" t="s">
        <v>954</v>
      </c>
      <c r="B6" t="s">
        <v>955</v>
      </c>
      <c r="C6">
        <v>1412101</v>
      </c>
      <c r="D6" t="s">
        <v>979</v>
      </c>
      <c r="E6" t="s">
        <v>980</v>
      </c>
      <c r="F6" t="str">
        <f>VLOOKUP(E6,'DEMAN DCB'!B:B,1,0)</f>
        <v>GLTP1</v>
      </c>
      <c r="G6" t="s">
        <v>956</v>
      </c>
      <c r="H6" t="s">
        <v>957</v>
      </c>
      <c r="I6">
        <v>4</v>
      </c>
      <c r="J6" t="s">
        <v>981</v>
      </c>
      <c r="K6" t="s">
        <v>982</v>
      </c>
      <c r="L6" t="s">
        <v>211</v>
      </c>
      <c r="M6">
        <v>4</v>
      </c>
      <c r="N6">
        <v>0</v>
      </c>
      <c r="O6">
        <v>0</v>
      </c>
      <c r="P6">
        <v>0</v>
      </c>
      <c r="Q6">
        <v>0</v>
      </c>
      <c r="R6">
        <v>0</v>
      </c>
      <c r="S6">
        <v>193283.25</v>
      </c>
      <c r="T6">
        <v>0</v>
      </c>
      <c r="U6">
        <v>0</v>
      </c>
      <c r="V6">
        <v>0</v>
      </c>
      <c r="W6">
        <v>193283.25</v>
      </c>
    </row>
    <row r="7" spans="1:23" x14ac:dyDescent="0.25">
      <c r="A7" t="s">
        <v>954</v>
      </c>
      <c r="B7" t="s">
        <v>955</v>
      </c>
      <c r="C7">
        <v>1412101</v>
      </c>
      <c r="D7" t="s">
        <v>983</v>
      </c>
      <c r="E7" t="s">
        <v>984</v>
      </c>
      <c r="F7" t="str">
        <f>VLOOKUP(E7,'DEMAN DCB'!B:B,1,0)</f>
        <v>GLTP10</v>
      </c>
      <c r="G7" t="s">
        <v>956</v>
      </c>
      <c r="H7" t="s">
        <v>957</v>
      </c>
      <c r="I7">
        <v>8</v>
      </c>
      <c r="J7" t="s">
        <v>985</v>
      </c>
      <c r="K7" t="s">
        <v>986</v>
      </c>
      <c r="L7" t="s">
        <v>987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-3683.9</v>
      </c>
      <c r="T7">
        <v>0</v>
      </c>
      <c r="U7">
        <v>0</v>
      </c>
      <c r="V7">
        <v>0</v>
      </c>
      <c r="W7">
        <v>-3683.9</v>
      </c>
    </row>
    <row r="8" spans="1:23" x14ac:dyDescent="0.25">
      <c r="A8" t="s">
        <v>954</v>
      </c>
      <c r="B8" t="s">
        <v>963</v>
      </c>
      <c r="C8">
        <v>1412101</v>
      </c>
      <c r="D8" t="s">
        <v>988</v>
      </c>
      <c r="E8" t="s">
        <v>989</v>
      </c>
      <c r="F8" t="str">
        <f>VLOOKUP(E8,'DEMAN DCB'!B:B,1,0)</f>
        <v>GLTP100</v>
      </c>
      <c r="G8" t="s">
        <v>956</v>
      </c>
      <c r="H8" t="s">
        <v>957</v>
      </c>
      <c r="I8">
        <v>5</v>
      </c>
      <c r="J8" t="s">
        <v>990</v>
      </c>
      <c r="K8" t="s">
        <v>991</v>
      </c>
      <c r="L8" t="s">
        <v>992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15169.4</v>
      </c>
      <c r="T8">
        <v>0</v>
      </c>
      <c r="U8">
        <v>0</v>
      </c>
      <c r="V8">
        <v>0</v>
      </c>
      <c r="W8">
        <v>15169.4</v>
      </c>
    </row>
    <row r="9" spans="1:23" x14ac:dyDescent="0.25">
      <c r="A9" t="s">
        <v>954</v>
      </c>
      <c r="B9" t="s">
        <v>955</v>
      </c>
      <c r="C9">
        <v>1412101</v>
      </c>
      <c r="D9" t="s">
        <v>993</v>
      </c>
      <c r="E9" t="s">
        <v>994</v>
      </c>
      <c r="F9" t="str">
        <f>VLOOKUP(E9,'DEMAN DCB'!B:B,1,0)</f>
        <v>GLTP101</v>
      </c>
      <c r="G9" t="s">
        <v>956</v>
      </c>
      <c r="H9" t="s">
        <v>966</v>
      </c>
      <c r="I9">
        <v>8</v>
      </c>
      <c r="J9" t="s">
        <v>995</v>
      </c>
      <c r="K9" t="s">
        <v>996</v>
      </c>
      <c r="L9" t="s">
        <v>987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3469.59</v>
      </c>
      <c r="T9">
        <v>0</v>
      </c>
      <c r="U9">
        <v>0</v>
      </c>
      <c r="V9">
        <v>0</v>
      </c>
      <c r="W9">
        <v>3469.59</v>
      </c>
    </row>
    <row r="10" spans="1:23" x14ac:dyDescent="0.25">
      <c r="A10" t="s">
        <v>954</v>
      </c>
      <c r="B10" t="s">
        <v>963</v>
      </c>
      <c r="C10">
        <v>1412101</v>
      </c>
      <c r="D10" t="s">
        <v>997</v>
      </c>
      <c r="E10" t="s">
        <v>631</v>
      </c>
      <c r="F10" t="str">
        <f>VLOOKUP(E10,'DEMAN DCB'!B:B,1,0)</f>
        <v>GLTP102</v>
      </c>
      <c r="G10" t="s">
        <v>956</v>
      </c>
      <c r="H10" t="s">
        <v>966</v>
      </c>
      <c r="I10">
        <v>8</v>
      </c>
      <c r="J10" t="s">
        <v>998</v>
      </c>
      <c r="K10" t="s">
        <v>999</v>
      </c>
      <c r="L10" t="s">
        <v>1000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1884</v>
      </c>
      <c r="T10">
        <v>0</v>
      </c>
      <c r="U10">
        <v>0</v>
      </c>
      <c r="V10">
        <v>0</v>
      </c>
      <c r="W10">
        <v>1884</v>
      </c>
    </row>
    <row r="11" spans="1:23" x14ac:dyDescent="0.25">
      <c r="A11" t="s">
        <v>954</v>
      </c>
      <c r="B11" t="s">
        <v>955</v>
      </c>
      <c r="C11">
        <v>1412101</v>
      </c>
      <c r="D11" t="s">
        <v>1001</v>
      </c>
      <c r="E11" t="s">
        <v>633</v>
      </c>
      <c r="F11" t="str">
        <f>VLOOKUP(E11,'DEMAN DCB'!B:B,1,0)</f>
        <v>GLTP103</v>
      </c>
      <c r="G11" t="s">
        <v>956</v>
      </c>
      <c r="H11" t="s">
        <v>966</v>
      </c>
      <c r="I11">
        <v>8</v>
      </c>
      <c r="J11" t="s">
        <v>1002</v>
      </c>
      <c r="K11" t="s">
        <v>1003</v>
      </c>
      <c r="L11" t="s">
        <v>987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1134.3599999999999</v>
      </c>
      <c r="T11">
        <v>0</v>
      </c>
      <c r="U11">
        <v>0</v>
      </c>
      <c r="V11">
        <v>0</v>
      </c>
      <c r="W11">
        <v>1134.3599999999999</v>
      </c>
    </row>
    <row r="12" spans="1:23" x14ac:dyDescent="0.25">
      <c r="A12" t="s">
        <v>954</v>
      </c>
      <c r="B12" t="s">
        <v>963</v>
      </c>
      <c r="C12">
        <v>1412101</v>
      </c>
      <c r="D12" t="s">
        <v>1004</v>
      </c>
      <c r="E12" t="s">
        <v>1005</v>
      </c>
      <c r="F12" t="str">
        <f>VLOOKUP(E12,'DEMAN DCB'!B:B,1,0)</f>
        <v>GLTP104</v>
      </c>
      <c r="G12" t="s">
        <v>956</v>
      </c>
      <c r="H12" t="s">
        <v>957</v>
      </c>
      <c r="I12">
        <v>8</v>
      </c>
      <c r="J12" t="s">
        <v>1006</v>
      </c>
      <c r="K12" t="s">
        <v>1007</v>
      </c>
      <c r="L12" t="s">
        <v>1000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-1379.38</v>
      </c>
      <c r="T12">
        <v>0</v>
      </c>
      <c r="U12">
        <v>0</v>
      </c>
      <c r="V12">
        <v>0</v>
      </c>
      <c r="W12">
        <v>-1379.38</v>
      </c>
    </row>
    <row r="13" spans="1:23" x14ac:dyDescent="0.25">
      <c r="A13" t="s">
        <v>954</v>
      </c>
      <c r="B13" t="s">
        <v>955</v>
      </c>
      <c r="C13">
        <v>1412101</v>
      </c>
      <c r="D13" t="s">
        <v>1008</v>
      </c>
      <c r="E13" t="s">
        <v>1009</v>
      </c>
      <c r="F13" t="str">
        <f>VLOOKUP(E13,'DEMAN DCB'!B:B,1,0)</f>
        <v>GLTP105</v>
      </c>
      <c r="G13" t="s">
        <v>956</v>
      </c>
      <c r="H13" t="s">
        <v>957</v>
      </c>
      <c r="I13">
        <v>8</v>
      </c>
      <c r="J13" t="s">
        <v>1010</v>
      </c>
      <c r="K13" t="s">
        <v>1011</v>
      </c>
      <c r="L13" t="s">
        <v>987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-865.67</v>
      </c>
      <c r="T13">
        <v>0</v>
      </c>
      <c r="U13">
        <v>0</v>
      </c>
      <c r="V13">
        <v>0</v>
      </c>
      <c r="W13">
        <v>-865.67</v>
      </c>
    </row>
    <row r="14" spans="1:23" x14ac:dyDescent="0.25">
      <c r="A14" t="s">
        <v>954</v>
      </c>
      <c r="B14" t="s">
        <v>955</v>
      </c>
      <c r="C14">
        <v>1412101</v>
      </c>
      <c r="D14" t="s">
        <v>1012</v>
      </c>
      <c r="E14" t="s">
        <v>634</v>
      </c>
      <c r="F14" t="str">
        <f>VLOOKUP(E14,'DEMAN DCB'!B:B,1,0)</f>
        <v>GLTP106</v>
      </c>
      <c r="G14" t="s">
        <v>956</v>
      </c>
      <c r="H14" t="s">
        <v>966</v>
      </c>
      <c r="I14">
        <v>8</v>
      </c>
      <c r="J14" t="s">
        <v>1013</v>
      </c>
      <c r="K14" t="s">
        <v>1014</v>
      </c>
      <c r="L14" t="s">
        <v>987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6197.01</v>
      </c>
      <c r="T14">
        <v>0</v>
      </c>
      <c r="U14">
        <v>0</v>
      </c>
      <c r="V14">
        <v>0</v>
      </c>
      <c r="W14">
        <v>6197.01</v>
      </c>
    </row>
    <row r="15" spans="1:23" x14ac:dyDescent="0.25">
      <c r="A15" t="s">
        <v>954</v>
      </c>
      <c r="B15" t="s">
        <v>955</v>
      </c>
      <c r="C15">
        <v>1412101</v>
      </c>
      <c r="D15" t="s">
        <v>1015</v>
      </c>
      <c r="E15" t="s">
        <v>1016</v>
      </c>
      <c r="F15" t="str">
        <f>VLOOKUP(E15,'DEMAN DCB'!B:B,1,0)</f>
        <v>GLTP107</v>
      </c>
      <c r="G15" t="s">
        <v>956</v>
      </c>
      <c r="H15" t="s">
        <v>957</v>
      </c>
      <c r="I15">
        <v>8</v>
      </c>
      <c r="J15" t="s">
        <v>1017</v>
      </c>
      <c r="K15" t="s">
        <v>1018</v>
      </c>
      <c r="L15" t="s">
        <v>987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-9505.23</v>
      </c>
      <c r="T15">
        <v>0</v>
      </c>
      <c r="U15">
        <v>0</v>
      </c>
      <c r="V15">
        <v>0</v>
      </c>
      <c r="W15">
        <v>-9505.23</v>
      </c>
    </row>
    <row r="16" spans="1:23" x14ac:dyDescent="0.25">
      <c r="A16" t="s">
        <v>954</v>
      </c>
      <c r="B16" t="s">
        <v>963</v>
      </c>
      <c r="C16">
        <v>1412101</v>
      </c>
      <c r="D16" t="s">
        <v>1019</v>
      </c>
      <c r="E16" t="s">
        <v>636</v>
      </c>
      <c r="F16" t="str">
        <f>VLOOKUP(E16,'DEMAN DCB'!B:B,1,0)</f>
        <v>GLTP108</v>
      </c>
      <c r="G16" t="s">
        <v>956</v>
      </c>
      <c r="H16" t="s">
        <v>966</v>
      </c>
      <c r="I16">
        <v>5</v>
      </c>
      <c r="J16" t="s">
        <v>1020</v>
      </c>
      <c r="K16" t="s">
        <v>1021</v>
      </c>
      <c r="L16" t="s">
        <v>1022</v>
      </c>
      <c r="M16">
        <v>3</v>
      </c>
      <c r="N16">
        <v>0</v>
      </c>
      <c r="O16">
        <v>0</v>
      </c>
      <c r="P16">
        <v>0</v>
      </c>
      <c r="Q16">
        <v>0</v>
      </c>
      <c r="R16">
        <v>0</v>
      </c>
      <c r="S16">
        <v>24722.14</v>
      </c>
      <c r="T16">
        <v>0</v>
      </c>
      <c r="U16">
        <v>0</v>
      </c>
      <c r="V16">
        <v>0</v>
      </c>
      <c r="W16">
        <v>24722.14</v>
      </c>
    </row>
    <row r="17" spans="1:23" x14ac:dyDescent="0.25">
      <c r="A17" t="s">
        <v>954</v>
      </c>
      <c r="B17" t="s">
        <v>955</v>
      </c>
      <c r="C17">
        <v>1412101</v>
      </c>
      <c r="D17" t="s">
        <v>1023</v>
      </c>
      <c r="E17" t="s">
        <v>1024</v>
      </c>
      <c r="F17" t="str">
        <f>VLOOKUP(E17,'DEMAN DCB'!B:B,1,0)</f>
        <v>GLTP109</v>
      </c>
      <c r="G17" t="s">
        <v>956</v>
      </c>
      <c r="H17" t="s">
        <v>966</v>
      </c>
      <c r="I17">
        <v>8</v>
      </c>
      <c r="J17" t="s">
        <v>1025</v>
      </c>
      <c r="K17" t="s">
        <v>1026</v>
      </c>
      <c r="L17" t="s">
        <v>987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3416.18</v>
      </c>
      <c r="T17">
        <v>0</v>
      </c>
      <c r="U17">
        <v>0</v>
      </c>
      <c r="V17">
        <v>0</v>
      </c>
      <c r="W17">
        <v>3416.18</v>
      </c>
    </row>
    <row r="18" spans="1:23" x14ac:dyDescent="0.25">
      <c r="A18" t="s">
        <v>954</v>
      </c>
      <c r="B18" t="s">
        <v>955</v>
      </c>
      <c r="C18">
        <v>1412101</v>
      </c>
      <c r="D18" t="s">
        <v>1027</v>
      </c>
      <c r="E18" t="s">
        <v>1028</v>
      </c>
      <c r="F18" t="str">
        <f>VLOOKUP(E18,'DEMAN DCB'!B:B,1,0)</f>
        <v>GLTP11</v>
      </c>
      <c r="G18" t="s">
        <v>956</v>
      </c>
      <c r="H18" t="s">
        <v>966</v>
      </c>
      <c r="I18">
        <v>4</v>
      </c>
      <c r="J18" t="s">
        <v>1029</v>
      </c>
      <c r="K18" t="s">
        <v>1030</v>
      </c>
      <c r="L18" t="s">
        <v>958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447.8</v>
      </c>
      <c r="T18">
        <v>0</v>
      </c>
      <c r="U18">
        <v>0</v>
      </c>
      <c r="V18">
        <v>0</v>
      </c>
      <c r="W18">
        <v>447.8</v>
      </c>
    </row>
    <row r="19" spans="1:23" x14ac:dyDescent="0.25">
      <c r="A19" t="s">
        <v>954</v>
      </c>
      <c r="B19" t="s">
        <v>963</v>
      </c>
      <c r="C19">
        <v>1412101</v>
      </c>
      <c r="D19" t="s">
        <v>1031</v>
      </c>
      <c r="E19" t="s">
        <v>637</v>
      </c>
      <c r="F19" t="str">
        <f>VLOOKUP(E19,'DEMAN DCB'!B:B,1,0)</f>
        <v>GLTP110</v>
      </c>
      <c r="G19" t="s">
        <v>956</v>
      </c>
      <c r="H19" t="s">
        <v>966</v>
      </c>
      <c r="I19">
        <v>6</v>
      </c>
      <c r="J19" t="s">
        <v>1032</v>
      </c>
      <c r="K19" t="s">
        <v>1033</v>
      </c>
      <c r="L19" t="s">
        <v>1034</v>
      </c>
      <c r="M19">
        <v>3</v>
      </c>
      <c r="N19">
        <v>0</v>
      </c>
      <c r="O19">
        <v>0</v>
      </c>
      <c r="P19">
        <v>0</v>
      </c>
      <c r="Q19">
        <v>0</v>
      </c>
      <c r="R19">
        <v>0</v>
      </c>
      <c r="S19">
        <v>-233.31</v>
      </c>
      <c r="T19">
        <v>0</v>
      </c>
      <c r="U19">
        <v>0</v>
      </c>
      <c r="V19">
        <v>0</v>
      </c>
      <c r="W19">
        <v>-233.31</v>
      </c>
    </row>
    <row r="20" spans="1:23" x14ac:dyDescent="0.25">
      <c r="A20" t="s">
        <v>954</v>
      </c>
      <c r="B20" t="s">
        <v>963</v>
      </c>
      <c r="C20">
        <v>1412101</v>
      </c>
      <c r="D20" t="s">
        <v>1035</v>
      </c>
      <c r="E20" t="s">
        <v>639</v>
      </c>
      <c r="F20" t="str">
        <f>VLOOKUP(E20,'DEMAN DCB'!B:B,1,0)</f>
        <v>GLTP111</v>
      </c>
      <c r="G20" t="s">
        <v>956</v>
      </c>
      <c r="H20" t="s">
        <v>966</v>
      </c>
      <c r="I20">
        <v>8</v>
      </c>
      <c r="J20" t="s">
        <v>1036</v>
      </c>
      <c r="K20" t="s">
        <v>1037</v>
      </c>
      <c r="L20" t="s">
        <v>992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5586.96</v>
      </c>
      <c r="T20">
        <v>0</v>
      </c>
      <c r="U20">
        <v>0</v>
      </c>
      <c r="V20">
        <v>0</v>
      </c>
      <c r="W20">
        <v>5586.96</v>
      </c>
    </row>
    <row r="21" spans="1:23" x14ac:dyDescent="0.25">
      <c r="A21" t="s">
        <v>954</v>
      </c>
      <c r="B21" t="s">
        <v>955</v>
      </c>
      <c r="C21">
        <v>1412101</v>
      </c>
      <c r="D21" t="s">
        <v>1038</v>
      </c>
      <c r="E21" t="s">
        <v>1039</v>
      </c>
      <c r="F21" t="str">
        <f>VLOOKUP(E21,'DEMAN DCB'!B:B,1,0)</f>
        <v>GLTP112</v>
      </c>
      <c r="G21" t="s">
        <v>956</v>
      </c>
      <c r="H21" t="s">
        <v>957</v>
      </c>
      <c r="I21">
        <v>8</v>
      </c>
      <c r="J21" t="s">
        <v>1040</v>
      </c>
      <c r="K21" t="s">
        <v>1041</v>
      </c>
      <c r="L21" t="s">
        <v>987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-10815.35</v>
      </c>
      <c r="T21">
        <v>0</v>
      </c>
      <c r="U21">
        <v>0</v>
      </c>
      <c r="V21">
        <v>0</v>
      </c>
      <c r="W21">
        <v>-10815.35</v>
      </c>
    </row>
    <row r="22" spans="1:23" x14ac:dyDescent="0.25">
      <c r="A22" t="s">
        <v>954</v>
      </c>
      <c r="B22" t="s">
        <v>963</v>
      </c>
      <c r="C22">
        <v>1412101</v>
      </c>
      <c r="D22" t="s">
        <v>1042</v>
      </c>
      <c r="E22" t="s">
        <v>641</v>
      </c>
      <c r="F22" t="str">
        <f>VLOOKUP(E22,'DEMAN DCB'!B:B,1,0)</f>
        <v>GLTP113</v>
      </c>
      <c r="G22" t="s">
        <v>956</v>
      </c>
      <c r="H22" t="s">
        <v>966</v>
      </c>
      <c r="I22">
        <v>5</v>
      </c>
      <c r="J22" t="s">
        <v>1020</v>
      </c>
      <c r="K22" t="s">
        <v>1043</v>
      </c>
      <c r="L22" t="s">
        <v>1022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8760.7199999999993</v>
      </c>
      <c r="T22">
        <v>0</v>
      </c>
      <c r="U22">
        <v>0</v>
      </c>
      <c r="V22">
        <v>0</v>
      </c>
      <c r="W22">
        <v>8760.7199999999993</v>
      </c>
    </row>
    <row r="23" spans="1:23" x14ac:dyDescent="0.25">
      <c r="A23" t="s">
        <v>954</v>
      </c>
      <c r="B23" t="s">
        <v>963</v>
      </c>
      <c r="C23">
        <v>1412101</v>
      </c>
      <c r="D23" t="s">
        <v>1044</v>
      </c>
      <c r="E23" t="s">
        <v>1045</v>
      </c>
      <c r="F23" t="str">
        <f>VLOOKUP(E23,'DEMAN DCB'!B:B,1,0)</f>
        <v>GLTP114</v>
      </c>
      <c r="G23" t="s">
        <v>956</v>
      </c>
      <c r="H23" t="s">
        <v>957</v>
      </c>
      <c r="I23">
        <v>1</v>
      </c>
      <c r="J23" t="s">
        <v>1046</v>
      </c>
      <c r="K23" t="s">
        <v>1047</v>
      </c>
      <c r="L23" t="s">
        <v>1048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9314.1200000000008</v>
      </c>
      <c r="T23">
        <v>0</v>
      </c>
      <c r="U23">
        <v>0</v>
      </c>
      <c r="V23">
        <v>0</v>
      </c>
      <c r="W23">
        <v>9314.1200000000008</v>
      </c>
    </row>
    <row r="24" spans="1:23" x14ac:dyDescent="0.25">
      <c r="A24" t="s">
        <v>954</v>
      </c>
      <c r="B24" t="s">
        <v>963</v>
      </c>
      <c r="C24">
        <v>1412101</v>
      </c>
      <c r="D24" t="s">
        <v>1049</v>
      </c>
      <c r="E24" t="s">
        <v>1050</v>
      </c>
      <c r="F24" t="str">
        <f>VLOOKUP(E24,'DEMAN DCB'!B:B,1,0)</f>
        <v>GLTP115</v>
      </c>
      <c r="G24" t="s">
        <v>956</v>
      </c>
      <c r="H24" t="s">
        <v>957</v>
      </c>
      <c r="I24">
        <v>1</v>
      </c>
      <c r="J24" t="s">
        <v>1051</v>
      </c>
      <c r="K24" t="s">
        <v>1052</v>
      </c>
      <c r="L24" t="s">
        <v>1053</v>
      </c>
      <c r="M24">
        <v>2</v>
      </c>
      <c r="N24">
        <v>0</v>
      </c>
      <c r="O24">
        <v>0</v>
      </c>
      <c r="P24">
        <v>0</v>
      </c>
      <c r="Q24">
        <v>0</v>
      </c>
      <c r="R24">
        <v>0</v>
      </c>
      <c r="S24">
        <v>-1213.55</v>
      </c>
      <c r="T24">
        <v>0</v>
      </c>
      <c r="U24">
        <v>0</v>
      </c>
      <c r="V24">
        <v>0</v>
      </c>
      <c r="W24">
        <v>-1213.55</v>
      </c>
    </row>
    <row r="25" spans="1:23" x14ac:dyDescent="0.25">
      <c r="A25" t="s">
        <v>954</v>
      </c>
      <c r="B25" t="s">
        <v>955</v>
      </c>
      <c r="C25">
        <v>1412101</v>
      </c>
      <c r="D25" t="s">
        <v>1054</v>
      </c>
      <c r="E25" t="s">
        <v>1055</v>
      </c>
      <c r="F25" t="str">
        <f>VLOOKUP(E25,'DEMAN DCB'!B:B,1,0)</f>
        <v>GLTP116</v>
      </c>
      <c r="G25" t="s">
        <v>956</v>
      </c>
      <c r="H25" t="s">
        <v>957</v>
      </c>
      <c r="I25">
        <v>8</v>
      </c>
      <c r="J25" t="s">
        <v>1040</v>
      </c>
      <c r="K25" t="s">
        <v>1056</v>
      </c>
      <c r="L25" t="s">
        <v>987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-3519.29</v>
      </c>
      <c r="T25">
        <v>0</v>
      </c>
      <c r="U25">
        <v>0</v>
      </c>
      <c r="V25">
        <v>0</v>
      </c>
      <c r="W25">
        <v>-3519.29</v>
      </c>
    </row>
    <row r="26" spans="1:23" x14ac:dyDescent="0.25">
      <c r="A26" t="s">
        <v>954</v>
      </c>
      <c r="B26" t="s">
        <v>963</v>
      </c>
      <c r="C26">
        <v>1412101</v>
      </c>
      <c r="D26" t="s">
        <v>1057</v>
      </c>
      <c r="E26" t="s">
        <v>1058</v>
      </c>
      <c r="F26" t="str">
        <f>VLOOKUP(E26,'DEMAN DCB'!B:B,1,0)</f>
        <v>GLTP117</v>
      </c>
      <c r="G26" t="s">
        <v>956</v>
      </c>
      <c r="H26" t="s">
        <v>957</v>
      </c>
      <c r="I26">
        <v>8</v>
      </c>
      <c r="J26" t="s">
        <v>1059</v>
      </c>
      <c r="K26" t="s">
        <v>1060</v>
      </c>
      <c r="L26" t="s">
        <v>992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-5919.54</v>
      </c>
      <c r="T26">
        <v>0</v>
      </c>
      <c r="U26">
        <v>0</v>
      </c>
      <c r="V26">
        <v>0</v>
      </c>
      <c r="W26">
        <v>-5919.54</v>
      </c>
    </row>
    <row r="27" spans="1:23" x14ac:dyDescent="0.25">
      <c r="A27" t="s">
        <v>954</v>
      </c>
      <c r="B27" t="s">
        <v>963</v>
      </c>
      <c r="C27">
        <v>1412101</v>
      </c>
      <c r="D27" t="s">
        <v>1061</v>
      </c>
      <c r="E27" t="s">
        <v>643</v>
      </c>
      <c r="F27" t="str">
        <f>VLOOKUP(E27,'DEMAN DCB'!B:B,1,0)</f>
        <v>GLTP118</v>
      </c>
      <c r="G27" t="s">
        <v>956</v>
      </c>
      <c r="H27" t="s">
        <v>966</v>
      </c>
      <c r="I27">
        <v>8</v>
      </c>
      <c r="J27" t="s">
        <v>1062</v>
      </c>
      <c r="K27" t="s">
        <v>1063</v>
      </c>
      <c r="L27" t="s">
        <v>1064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4407.09</v>
      </c>
      <c r="T27">
        <v>0</v>
      </c>
      <c r="U27">
        <v>0</v>
      </c>
      <c r="V27">
        <v>0</v>
      </c>
      <c r="W27">
        <v>4407.09</v>
      </c>
    </row>
    <row r="28" spans="1:23" x14ac:dyDescent="0.25">
      <c r="A28" t="s">
        <v>954</v>
      </c>
      <c r="B28" t="s">
        <v>963</v>
      </c>
      <c r="C28">
        <v>1412101</v>
      </c>
      <c r="D28" t="s">
        <v>1065</v>
      </c>
      <c r="E28" t="s">
        <v>1066</v>
      </c>
      <c r="F28" t="str">
        <f>VLOOKUP(E28,'DEMAN DCB'!B:B,1,0)</f>
        <v>GLTP119</v>
      </c>
      <c r="G28" t="s">
        <v>956</v>
      </c>
      <c r="H28" t="s">
        <v>957</v>
      </c>
      <c r="I28">
        <v>8</v>
      </c>
      <c r="J28" t="s">
        <v>1067</v>
      </c>
      <c r="K28" t="s">
        <v>1068</v>
      </c>
      <c r="L28" t="s">
        <v>1069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-4369.88</v>
      </c>
      <c r="T28">
        <v>0</v>
      </c>
      <c r="U28">
        <v>0</v>
      </c>
      <c r="V28">
        <v>0</v>
      </c>
      <c r="W28">
        <v>-4369.88</v>
      </c>
    </row>
    <row r="29" spans="1:23" x14ac:dyDescent="0.25">
      <c r="A29" t="s">
        <v>954</v>
      </c>
      <c r="B29" t="s">
        <v>955</v>
      </c>
      <c r="C29">
        <v>1412101</v>
      </c>
      <c r="D29" t="s">
        <v>1070</v>
      </c>
      <c r="E29" t="s">
        <v>1071</v>
      </c>
      <c r="F29" t="str">
        <f>VLOOKUP(E29,'DEMAN DCB'!B:B,1,0)</f>
        <v>GLTP12</v>
      </c>
      <c r="G29" t="s">
        <v>956</v>
      </c>
      <c r="H29" t="s">
        <v>957</v>
      </c>
      <c r="I29">
        <v>4</v>
      </c>
      <c r="J29" t="s">
        <v>1072</v>
      </c>
      <c r="K29" t="s">
        <v>1073</v>
      </c>
      <c r="L29" t="s">
        <v>1074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0.3</v>
      </c>
      <c r="T29">
        <v>0</v>
      </c>
      <c r="U29">
        <v>0</v>
      </c>
      <c r="V29">
        <v>0</v>
      </c>
      <c r="W29">
        <v>0.3</v>
      </c>
    </row>
    <row r="30" spans="1:23" x14ac:dyDescent="0.25">
      <c r="A30" t="s">
        <v>954</v>
      </c>
      <c r="B30" t="s">
        <v>963</v>
      </c>
      <c r="C30">
        <v>1412101</v>
      </c>
      <c r="D30" t="s">
        <v>1075</v>
      </c>
      <c r="E30" t="s">
        <v>645</v>
      </c>
      <c r="F30" t="str">
        <f>VLOOKUP(E30,'DEMAN DCB'!B:B,1,0)</f>
        <v>GLTP120</v>
      </c>
      <c r="G30" t="s">
        <v>956</v>
      </c>
      <c r="H30" t="s">
        <v>966</v>
      </c>
      <c r="I30">
        <v>5</v>
      </c>
      <c r="J30" t="s">
        <v>1076</v>
      </c>
      <c r="K30" t="s">
        <v>1077</v>
      </c>
      <c r="L30" t="s">
        <v>958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  <c r="S30">
        <v>1159.83</v>
      </c>
      <c r="T30">
        <v>0</v>
      </c>
      <c r="U30">
        <v>0</v>
      </c>
      <c r="V30">
        <v>0</v>
      </c>
      <c r="W30">
        <v>1159.83</v>
      </c>
    </row>
    <row r="31" spans="1:23" x14ac:dyDescent="0.25">
      <c r="A31" t="s">
        <v>954</v>
      </c>
      <c r="B31" t="s">
        <v>963</v>
      </c>
      <c r="C31">
        <v>1412101</v>
      </c>
      <c r="D31" t="s">
        <v>1078</v>
      </c>
      <c r="E31" t="s">
        <v>1079</v>
      </c>
      <c r="F31" t="str">
        <f>VLOOKUP(E31,'DEMAN DCB'!B:B,1,0)</f>
        <v>GLTP121</v>
      </c>
      <c r="G31" t="s">
        <v>956</v>
      </c>
      <c r="H31" t="s">
        <v>957</v>
      </c>
      <c r="I31">
        <v>8</v>
      </c>
      <c r="J31" t="s">
        <v>1080</v>
      </c>
      <c r="K31" t="s">
        <v>1081</v>
      </c>
      <c r="L31" t="s">
        <v>992</v>
      </c>
      <c r="M31">
        <v>2</v>
      </c>
      <c r="N31">
        <v>0</v>
      </c>
      <c r="O31">
        <v>0</v>
      </c>
      <c r="P31">
        <v>0</v>
      </c>
      <c r="Q31">
        <v>0</v>
      </c>
      <c r="R31">
        <v>0</v>
      </c>
      <c r="S31">
        <v>9402.7000000000007</v>
      </c>
      <c r="T31">
        <v>0</v>
      </c>
      <c r="U31">
        <v>0</v>
      </c>
      <c r="V31">
        <v>0</v>
      </c>
      <c r="W31">
        <v>9402.7000000000007</v>
      </c>
    </row>
    <row r="32" spans="1:23" x14ac:dyDescent="0.25">
      <c r="A32" t="s">
        <v>954</v>
      </c>
      <c r="B32" t="s">
        <v>955</v>
      </c>
      <c r="C32">
        <v>1412101</v>
      </c>
      <c r="D32" t="s">
        <v>1082</v>
      </c>
      <c r="E32" t="s">
        <v>1083</v>
      </c>
      <c r="F32" t="str">
        <f>VLOOKUP(E32,'DEMAN DCB'!B:B,1,0)</f>
        <v>GLTP122</v>
      </c>
      <c r="G32" t="s">
        <v>956</v>
      </c>
      <c r="H32" t="s">
        <v>957</v>
      </c>
      <c r="I32">
        <v>8</v>
      </c>
      <c r="J32" t="s">
        <v>1084</v>
      </c>
      <c r="K32" t="s">
        <v>1085</v>
      </c>
      <c r="L32" t="s">
        <v>987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-1628.96</v>
      </c>
      <c r="T32">
        <v>0</v>
      </c>
      <c r="U32">
        <v>0</v>
      </c>
      <c r="V32">
        <v>0</v>
      </c>
      <c r="W32">
        <v>-1628.96</v>
      </c>
    </row>
    <row r="33" spans="1:23" x14ac:dyDescent="0.25">
      <c r="A33" t="s">
        <v>954</v>
      </c>
      <c r="B33" t="s">
        <v>955</v>
      </c>
      <c r="C33">
        <v>1412101</v>
      </c>
      <c r="D33" t="s">
        <v>1086</v>
      </c>
      <c r="E33" t="s">
        <v>646</v>
      </c>
      <c r="F33" t="str">
        <f>VLOOKUP(E33,'DEMAN DCB'!B:B,1,0)</f>
        <v>GLTP123</v>
      </c>
      <c r="G33" t="s">
        <v>956</v>
      </c>
      <c r="H33" t="s">
        <v>966</v>
      </c>
      <c r="I33">
        <v>8</v>
      </c>
      <c r="J33" t="s">
        <v>1087</v>
      </c>
      <c r="K33" t="s">
        <v>1088</v>
      </c>
      <c r="L33" t="s">
        <v>987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  <c r="S33">
        <v>-1787.4</v>
      </c>
      <c r="T33">
        <v>0</v>
      </c>
      <c r="U33">
        <v>0</v>
      </c>
      <c r="V33">
        <v>0</v>
      </c>
      <c r="W33">
        <v>-1787.4</v>
      </c>
    </row>
    <row r="34" spans="1:23" x14ac:dyDescent="0.25">
      <c r="A34" t="s">
        <v>954</v>
      </c>
      <c r="B34" t="s">
        <v>963</v>
      </c>
      <c r="C34">
        <v>1412101</v>
      </c>
      <c r="D34" t="s">
        <v>1089</v>
      </c>
      <c r="E34" t="s">
        <v>1090</v>
      </c>
      <c r="F34" t="str">
        <f>VLOOKUP(E34,'DEMAN DCB'!B:B,1,0)</f>
        <v>GLTP124</v>
      </c>
      <c r="G34" t="s">
        <v>956</v>
      </c>
      <c r="H34" t="s">
        <v>957</v>
      </c>
      <c r="I34">
        <v>8</v>
      </c>
      <c r="J34" t="s">
        <v>1091</v>
      </c>
      <c r="K34" t="s">
        <v>1092</v>
      </c>
      <c r="L34" t="s">
        <v>992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1900.72</v>
      </c>
      <c r="T34">
        <v>0</v>
      </c>
      <c r="U34">
        <v>0</v>
      </c>
      <c r="V34">
        <v>0</v>
      </c>
      <c r="W34">
        <v>1900.72</v>
      </c>
    </row>
    <row r="35" spans="1:23" x14ac:dyDescent="0.25">
      <c r="A35" t="s">
        <v>954</v>
      </c>
      <c r="B35" t="s">
        <v>955</v>
      </c>
      <c r="C35">
        <v>1412101</v>
      </c>
      <c r="D35" t="s">
        <v>1093</v>
      </c>
      <c r="E35" t="s">
        <v>648</v>
      </c>
      <c r="F35" t="str">
        <f>VLOOKUP(E35,'DEMAN DCB'!B:B,1,0)</f>
        <v>GLTP125</v>
      </c>
      <c r="G35" t="s">
        <v>956</v>
      </c>
      <c r="H35" t="s">
        <v>966</v>
      </c>
      <c r="I35">
        <v>8</v>
      </c>
      <c r="J35" t="s">
        <v>1094</v>
      </c>
      <c r="K35" t="s">
        <v>1095</v>
      </c>
      <c r="L35" t="s">
        <v>987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3097.37</v>
      </c>
      <c r="T35">
        <v>0</v>
      </c>
      <c r="U35">
        <v>0</v>
      </c>
      <c r="V35">
        <v>0</v>
      </c>
      <c r="W35">
        <v>3097.37</v>
      </c>
    </row>
    <row r="36" spans="1:23" x14ac:dyDescent="0.25">
      <c r="A36" t="s">
        <v>954</v>
      </c>
      <c r="B36" t="s">
        <v>963</v>
      </c>
      <c r="C36">
        <v>1412101</v>
      </c>
      <c r="D36" t="s">
        <v>1096</v>
      </c>
      <c r="E36" t="s">
        <v>650</v>
      </c>
      <c r="F36" t="str">
        <f>VLOOKUP(E36,'DEMAN DCB'!B:B,1,0)</f>
        <v>GLTP126</v>
      </c>
      <c r="G36" t="s">
        <v>956</v>
      </c>
      <c r="H36" t="s">
        <v>966</v>
      </c>
      <c r="I36">
        <v>3</v>
      </c>
      <c r="J36" t="s">
        <v>1097</v>
      </c>
      <c r="K36" t="s">
        <v>1098</v>
      </c>
      <c r="L36" t="s">
        <v>1099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5407.04</v>
      </c>
      <c r="T36">
        <v>0</v>
      </c>
      <c r="U36">
        <v>0</v>
      </c>
      <c r="V36">
        <v>0</v>
      </c>
      <c r="W36">
        <v>5407.04</v>
      </c>
    </row>
    <row r="37" spans="1:23" x14ac:dyDescent="0.25">
      <c r="A37" t="s">
        <v>954</v>
      </c>
      <c r="B37" t="s">
        <v>963</v>
      </c>
      <c r="C37">
        <v>1412101</v>
      </c>
      <c r="D37" t="s">
        <v>1100</v>
      </c>
      <c r="E37" t="s">
        <v>377</v>
      </c>
      <c r="F37" t="str">
        <f>VLOOKUP(E37,'DEMAN DCB'!B:B,1,0)</f>
        <v>GLTP127</v>
      </c>
      <c r="G37" t="s">
        <v>956</v>
      </c>
      <c r="H37" t="s">
        <v>1101</v>
      </c>
      <c r="I37">
        <v>8</v>
      </c>
      <c r="J37" t="s">
        <v>1102</v>
      </c>
      <c r="K37" t="s">
        <v>1103</v>
      </c>
      <c r="L37" t="s">
        <v>1069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  <c r="S37">
        <v>-0.19</v>
      </c>
      <c r="T37">
        <v>0</v>
      </c>
      <c r="U37">
        <v>0</v>
      </c>
      <c r="V37">
        <v>0</v>
      </c>
      <c r="W37">
        <v>-0.19</v>
      </c>
    </row>
    <row r="38" spans="1:23" x14ac:dyDescent="0.25">
      <c r="A38" t="s">
        <v>954</v>
      </c>
      <c r="B38" t="s">
        <v>963</v>
      </c>
      <c r="C38">
        <v>1412101</v>
      </c>
      <c r="D38" t="s">
        <v>1104</v>
      </c>
      <c r="E38" t="s">
        <v>651</v>
      </c>
      <c r="F38" t="str">
        <f>VLOOKUP(E38,'DEMAN DCB'!B:B,1,0)</f>
        <v>GLTP128</v>
      </c>
      <c r="G38" t="s">
        <v>956</v>
      </c>
      <c r="H38" t="s">
        <v>966</v>
      </c>
      <c r="I38">
        <v>8</v>
      </c>
      <c r="J38" t="s">
        <v>1105</v>
      </c>
      <c r="K38" t="s">
        <v>1106</v>
      </c>
      <c r="L38" t="s">
        <v>992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-2694.26</v>
      </c>
      <c r="T38">
        <v>0</v>
      </c>
      <c r="U38">
        <v>0</v>
      </c>
      <c r="V38">
        <v>0</v>
      </c>
      <c r="W38">
        <v>-2694.26</v>
      </c>
    </row>
    <row r="39" spans="1:23" x14ac:dyDescent="0.25">
      <c r="A39" t="s">
        <v>954</v>
      </c>
      <c r="B39" t="s">
        <v>963</v>
      </c>
      <c r="C39">
        <v>1412101</v>
      </c>
      <c r="D39" t="s">
        <v>1107</v>
      </c>
      <c r="E39" t="s">
        <v>652</v>
      </c>
      <c r="F39" t="str">
        <f>VLOOKUP(E39,'DEMAN DCB'!B:B,1,0)</f>
        <v>GLTP129</v>
      </c>
      <c r="G39" t="s">
        <v>956</v>
      </c>
      <c r="H39" t="s">
        <v>966</v>
      </c>
      <c r="I39">
        <v>5</v>
      </c>
      <c r="J39" t="s">
        <v>1108</v>
      </c>
      <c r="K39" t="s">
        <v>1109</v>
      </c>
      <c r="L39" t="s">
        <v>1022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819.35</v>
      </c>
      <c r="T39">
        <v>0</v>
      </c>
      <c r="U39">
        <v>0</v>
      </c>
      <c r="V39">
        <v>0</v>
      </c>
      <c r="W39">
        <v>819.35</v>
      </c>
    </row>
    <row r="40" spans="1:23" x14ac:dyDescent="0.25">
      <c r="A40" t="s">
        <v>954</v>
      </c>
      <c r="B40" t="s">
        <v>955</v>
      </c>
      <c r="C40">
        <v>1412101</v>
      </c>
      <c r="D40" t="s">
        <v>1110</v>
      </c>
      <c r="E40" t="s">
        <v>1111</v>
      </c>
      <c r="F40" t="str">
        <f>VLOOKUP(E40,'DEMAN DCB'!B:B,1,0)</f>
        <v>GLTP13</v>
      </c>
      <c r="G40" t="s">
        <v>956</v>
      </c>
      <c r="H40" t="s">
        <v>966</v>
      </c>
      <c r="I40">
        <v>8</v>
      </c>
      <c r="J40" t="s">
        <v>1112</v>
      </c>
      <c r="K40" t="s">
        <v>1113</v>
      </c>
      <c r="L40" t="s">
        <v>992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>
        <v>-340.84</v>
      </c>
      <c r="T40">
        <v>0</v>
      </c>
      <c r="U40">
        <v>0</v>
      </c>
      <c r="V40">
        <v>0</v>
      </c>
      <c r="W40">
        <v>-340.84</v>
      </c>
    </row>
    <row r="41" spans="1:23" x14ac:dyDescent="0.25">
      <c r="A41" t="s">
        <v>954</v>
      </c>
      <c r="B41" t="s">
        <v>963</v>
      </c>
      <c r="C41">
        <v>1412101</v>
      </c>
      <c r="D41" t="s">
        <v>1114</v>
      </c>
      <c r="E41" t="s">
        <v>1115</v>
      </c>
      <c r="F41" t="str">
        <f>VLOOKUP(E41,'DEMAN DCB'!B:B,1,0)</f>
        <v>GLTP130</v>
      </c>
      <c r="G41" t="s">
        <v>956</v>
      </c>
      <c r="H41" t="s">
        <v>957</v>
      </c>
      <c r="I41">
        <v>8</v>
      </c>
      <c r="J41" t="s">
        <v>1116</v>
      </c>
      <c r="K41" t="s">
        <v>1117</v>
      </c>
      <c r="L41" t="s">
        <v>1000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5383.73</v>
      </c>
      <c r="T41">
        <v>0</v>
      </c>
      <c r="U41">
        <v>0</v>
      </c>
      <c r="V41">
        <v>0</v>
      </c>
      <c r="W41">
        <v>5383.73</v>
      </c>
    </row>
    <row r="42" spans="1:23" x14ac:dyDescent="0.25">
      <c r="A42" t="s">
        <v>954</v>
      </c>
      <c r="B42" t="s">
        <v>963</v>
      </c>
      <c r="C42">
        <v>1412101</v>
      </c>
      <c r="D42" t="s">
        <v>1118</v>
      </c>
      <c r="E42" t="s">
        <v>1119</v>
      </c>
      <c r="F42" t="str">
        <f>VLOOKUP(E42,'DEMAN DCB'!B:B,1,0)</f>
        <v>GLTP131</v>
      </c>
      <c r="G42" t="s">
        <v>956</v>
      </c>
      <c r="H42" t="s">
        <v>966</v>
      </c>
      <c r="I42">
        <v>8</v>
      </c>
      <c r="J42" t="s">
        <v>1120</v>
      </c>
      <c r="K42" t="s">
        <v>1121</v>
      </c>
      <c r="L42" t="s">
        <v>1000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936.51</v>
      </c>
      <c r="T42">
        <v>0</v>
      </c>
      <c r="U42">
        <v>0</v>
      </c>
      <c r="V42">
        <v>0</v>
      </c>
      <c r="W42">
        <v>936.51</v>
      </c>
    </row>
    <row r="43" spans="1:23" x14ac:dyDescent="0.25">
      <c r="A43" t="s">
        <v>954</v>
      </c>
      <c r="B43" t="s">
        <v>963</v>
      </c>
      <c r="C43">
        <v>1412101</v>
      </c>
      <c r="D43" t="s">
        <v>1122</v>
      </c>
      <c r="E43" t="s">
        <v>653</v>
      </c>
      <c r="F43" t="str">
        <f>VLOOKUP(E43,'DEMAN DCB'!B:B,1,0)</f>
        <v>GLTP132</v>
      </c>
      <c r="G43" t="s">
        <v>956</v>
      </c>
      <c r="H43" t="s">
        <v>966</v>
      </c>
      <c r="I43">
        <v>8</v>
      </c>
      <c r="J43" t="s">
        <v>1123</v>
      </c>
      <c r="K43" t="s">
        <v>1124</v>
      </c>
      <c r="L43" t="s">
        <v>1000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2807.35</v>
      </c>
      <c r="T43">
        <v>0</v>
      </c>
      <c r="U43">
        <v>0</v>
      </c>
      <c r="V43">
        <v>0</v>
      </c>
      <c r="W43">
        <v>2807.35</v>
      </c>
    </row>
    <row r="44" spans="1:23" x14ac:dyDescent="0.25">
      <c r="A44" t="s">
        <v>954</v>
      </c>
      <c r="B44" t="s">
        <v>963</v>
      </c>
      <c r="C44">
        <v>1412101</v>
      </c>
      <c r="D44" t="s">
        <v>1125</v>
      </c>
      <c r="E44" t="s">
        <v>655</v>
      </c>
      <c r="F44" t="str">
        <f>VLOOKUP(E44,'DEMAN DCB'!B:B,1,0)</f>
        <v>GLTP133</v>
      </c>
      <c r="G44" t="s">
        <v>956</v>
      </c>
      <c r="H44" t="s">
        <v>966</v>
      </c>
      <c r="I44">
        <v>5</v>
      </c>
      <c r="J44" t="s">
        <v>1126</v>
      </c>
      <c r="K44" t="s">
        <v>1127</v>
      </c>
      <c r="L44" t="s">
        <v>958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-564.19000000000005</v>
      </c>
      <c r="T44">
        <v>0</v>
      </c>
      <c r="U44">
        <v>0</v>
      </c>
      <c r="V44">
        <v>0</v>
      </c>
      <c r="W44">
        <v>-564.19000000000005</v>
      </c>
    </row>
    <row r="45" spans="1:23" x14ac:dyDescent="0.25">
      <c r="A45" t="s">
        <v>954</v>
      </c>
      <c r="B45" t="s">
        <v>955</v>
      </c>
      <c r="C45">
        <v>1412101</v>
      </c>
      <c r="D45" t="s">
        <v>1128</v>
      </c>
      <c r="E45" t="s">
        <v>657</v>
      </c>
      <c r="F45" t="str">
        <f>VLOOKUP(E45,'DEMAN DCB'!B:B,1,0)</f>
        <v>GLTP134</v>
      </c>
      <c r="G45" t="s">
        <v>956</v>
      </c>
      <c r="H45" t="s">
        <v>966</v>
      </c>
      <c r="I45">
        <v>8</v>
      </c>
      <c r="J45" t="s">
        <v>1129</v>
      </c>
      <c r="K45" t="s">
        <v>1130</v>
      </c>
      <c r="L45" t="s">
        <v>987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-5878.13</v>
      </c>
      <c r="T45">
        <v>0</v>
      </c>
      <c r="U45">
        <v>0</v>
      </c>
      <c r="V45">
        <v>0</v>
      </c>
      <c r="W45">
        <v>-5878.13</v>
      </c>
    </row>
    <row r="46" spans="1:23" x14ac:dyDescent="0.25">
      <c r="A46" t="s">
        <v>954</v>
      </c>
      <c r="B46" t="s">
        <v>955</v>
      </c>
      <c r="C46">
        <v>1412101</v>
      </c>
      <c r="D46" t="s">
        <v>1131</v>
      </c>
      <c r="E46" t="s">
        <v>1132</v>
      </c>
      <c r="F46" t="str">
        <f>VLOOKUP(E46,'DEMAN DCB'!B:B,1,0)</f>
        <v>GLTP135</v>
      </c>
      <c r="G46" t="s">
        <v>956</v>
      </c>
      <c r="H46" t="s">
        <v>957</v>
      </c>
      <c r="I46">
        <v>8</v>
      </c>
      <c r="J46" t="s">
        <v>1133</v>
      </c>
      <c r="K46" t="s">
        <v>1134</v>
      </c>
      <c r="L46" t="s">
        <v>987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-6890.13</v>
      </c>
      <c r="T46">
        <v>0</v>
      </c>
      <c r="U46">
        <v>0</v>
      </c>
      <c r="V46">
        <v>0</v>
      </c>
      <c r="W46">
        <v>-6890.13</v>
      </c>
    </row>
    <row r="47" spans="1:23" x14ac:dyDescent="0.25">
      <c r="A47" t="s">
        <v>954</v>
      </c>
      <c r="B47" t="s">
        <v>963</v>
      </c>
      <c r="C47">
        <v>1412101</v>
      </c>
      <c r="D47" t="s">
        <v>1135</v>
      </c>
      <c r="E47" t="s">
        <v>1136</v>
      </c>
      <c r="F47" t="str">
        <f>VLOOKUP(E47,'DEMAN DCB'!B:B,1,0)</f>
        <v>GLTP136</v>
      </c>
      <c r="G47" t="s">
        <v>956</v>
      </c>
      <c r="H47" t="s">
        <v>957</v>
      </c>
      <c r="I47">
        <v>8</v>
      </c>
      <c r="J47" t="s">
        <v>1137</v>
      </c>
      <c r="K47" t="s">
        <v>1138</v>
      </c>
      <c r="L47" t="s">
        <v>1064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904.05</v>
      </c>
      <c r="T47">
        <v>0</v>
      </c>
      <c r="U47">
        <v>0</v>
      </c>
      <c r="V47">
        <v>0</v>
      </c>
      <c r="W47">
        <v>904.05</v>
      </c>
    </row>
    <row r="48" spans="1:23" x14ac:dyDescent="0.25">
      <c r="A48" t="s">
        <v>954</v>
      </c>
      <c r="B48" t="s">
        <v>955</v>
      </c>
      <c r="C48">
        <v>1412101</v>
      </c>
      <c r="D48" t="s">
        <v>1139</v>
      </c>
      <c r="E48" t="s">
        <v>881</v>
      </c>
      <c r="F48" t="str">
        <f>VLOOKUP(E48,'DEMAN DCB'!B:B,1,0)</f>
        <v>GLTP137</v>
      </c>
      <c r="G48" t="s">
        <v>956</v>
      </c>
      <c r="H48" t="s">
        <v>957</v>
      </c>
      <c r="I48">
        <v>6</v>
      </c>
      <c r="J48" t="s">
        <v>1140</v>
      </c>
      <c r="K48" t="s">
        <v>1141</v>
      </c>
      <c r="L48" t="s">
        <v>1142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0.14000000000000001</v>
      </c>
      <c r="T48">
        <v>0</v>
      </c>
      <c r="U48">
        <v>0</v>
      </c>
      <c r="V48">
        <v>0</v>
      </c>
      <c r="W48">
        <v>0.14000000000000001</v>
      </c>
    </row>
    <row r="49" spans="1:23" x14ac:dyDescent="0.25">
      <c r="A49" t="s">
        <v>954</v>
      </c>
      <c r="B49" t="s">
        <v>963</v>
      </c>
      <c r="C49">
        <v>1412101</v>
      </c>
      <c r="D49" t="s">
        <v>1143</v>
      </c>
      <c r="E49" t="s">
        <v>1144</v>
      </c>
      <c r="F49" t="str">
        <f>VLOOKUP(E49,'DEMAN DCB'!B:B,1,0)</f>
        <v>GLTP138</v>
      </c>
      <c r="G49" t="s">
        <v>956</v>
      </c>
      <c r="H49" t="s">
        <v>957</v>
      </c>
      <c r="I49">
        <v>5</v>
      </c>
      <c r="J49" t="s">
        <v>1145</v>
      </c>
      <c r="K49" t="s">
        <v>1146</v>
      </c>
      <c r="L49" t="s">
        <v>992</v>
      </c>
      <c r="M49">
        <v>2</v>
      </c>
      <c r="N49">
        <v>0</v>
      </c>
      <c r="O49">
        <v>0</v>
      </c>
      <c r="P49">
        <v>0</v>
      </c>
      <c r="Q49">
        <v>0</v>
      </c>
      <c r="R49">
        <v>0</v>
      </c>
      <c r="S49">
        <v>-3743.44</v>
      </c>
      <c r="T49">
        <v>0</v>
      </c>
      <c r="U49">
        <v>0</v>
      </c>
      <c r="V49">
        <v>0</v>
      </c>
      <c r="W49">
        <v>-3743.44</v>
      </c>
    </row>
    <row r="50" spans="1:23" x14ac:dyDescent="0.25">
      <c r="A50" t="s">
        <v>954</v>
      </c>
      <c r="B50" t="s">
        <v>963</v>
      </c>
      <c r="C50">
        <v>1412101</v>
      </c>
      <c r="D50" t="s">
        <v>1147</v>
      </c>
      <c r="E50" t="s">
        <v>1148</v>
      </c>
      <c r="F50" t="str">
        <f>VLOOKUP(E50,'DEMAN DCB'!B:B,1,0)</f>
        <v>GLTP139</v>
      </c>
      <c r="G50" t="s">
        <v>956</v>
      </c>
      <c r="H50" t="s">
        <v>957</v>
      </c>
      <c r="I50">
        <v>5</v>
      </c>
      <c r="J50" t="s">
        <v>1149</v>
      </c>
      <c r="K50" t="s">
        <v>1150</v>
      </c>
      <c r="L50" t="s">
        <v>992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5977.18</v>
      </c>
      <c r="T50">
        <v>0</v>
      </c>
      <c r="U50">
        <v>0</v>
      </c>
      <c r="V50">
        <v>0</v>
      </c>
      <c r="W50">
        <v>5977.18</v>
      </c>
    </row>
    <row r="51" spans="1:23" x14ac:dyDescent="0.25">
      <c r="A51" t="s">
        <v>954</v>
      </c>
      <c r="B51" t="s">
        <v>955</v>
      </c>
      <c r="C51">
        <v>1412101</v>
      </c>
      <c r="D51" t="s">
        <v>1151</v>
      </c>
      <c r="E51" t="s">
        <v>1152</v>
      </c>
      <c r="F51" t="str">
        <f>VLOOKUP(E51,'DEMAN DCB'!B:B,1,0)</f>
        <v>GLTP14</v>
      </c>
      <c r="G51" t="s">
        <v>956</v>
      </c>
      <c r="H51" t="s">
        <v>957</v>
      </c>
      <c r="I51">
        <v>8</v>
      </c>
      <c r="J51" t="s">
        <v>1153</v>
      </c>
      <c r="K51" t="s">
        <v>1154</v>
      </c>
      <c r="L51" t="s">
        <v>987</v>
      </c>
      <c r="M51">
        <v>1</v>
      </c>
      <c r="N51">
        <v>0</v>
      </c>
      <c r="O51">
        <v>0</v>
      </c>
      <c r="P51">
        <v>0</v>
      </c>
      <c r="Q51">
        <v>0</v>
      </c>
      <c r="R51">
        <v>0</v>
      </c>
      <c r="S51">
        <v>-2075.63</v>
      </c>
      <c r="T51">
        <v>0</v>
      </c>
      <c r="U51">
        <v>0</v>
      </c>
      <c r="V51">
        <v>0</v>
      </c>
      <c r="W51">
        <v>-2075.63</v>
      </c>
    </row>
    <row r="52" spans="1:23" x14ac:dyDescent="0.25">
      <c r="A52" t="s">
        <v>954</v>
      </c>
      <c r="B52" t="s">
        <v>963</v>
      </c>
      <c r="C52">
        <v>1412101</v>
      </c>
      <c r="D52" t="s">
        <v>1155</v>
      </c>
      <c r="E52" t="s">
        <v>658</v>
      </c>
      <c r="F52" t="str">
        <f>VLOOKUP(E52,'DEMAN DCB'!B:B,1,0)</f>
        <v>GLTP140</v>
      </c>
      <c r="G52" t="s">
        <v>956</v>
      </c>
      <c r="H52" t="s">
        <v>966</v>
      </c>
      <c r="I52">
        <v>5</v>
      </c>
      <c r="J52" t="s">
        <v>1020</v>
      </c>
      <c r="K52" t="s">
        <v>1156</v>
      </c>
      <c r="L52" t="s">
        <v>1022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906.21</v>
      </c>
      <c r="T52">
        <v>0</v>
      </c>
      <c r="U52">
        <v>0</v>
      </c>
      <c r="V52">
        <v>0</v>
      </c>
      <c r="W52">
        <v>906.21</v>
      </c>
    </row>
    <row r="53" spans="1:23" x14ac:dyDescent="0.25">
      <c r="A53" t="s">
        <v>954</v>
      </c>
      <c r="B53" t="s">
        <v>963</v>
      </c>
      <c r="C53">
        <v>1412101</v>
      </c>
      <c r="D53" t="s">
        <v>1157</v>
      </c>
      <c r="E53" t="s">
        <v>1158</v>
      </c>
      <c r="F53" t="str">
        <f>VLOOKUP(E53,'DEMAN DCB'!B:B,1,0)</f>
        <v>GLTP141</v>
      </c>
      <c r="G53" t="s">
        <v>956</v>
      </c>
      <c r="H53" t="s">
        <v>957</v>
      </c>
      <c r="I53">
        <v>5</v>
      </c>
      <c r="J53" t="s">
        <v>1159</v>
      </c>
      <c r="K53" t="s">
        <v>1160</v>
      </c>
      <c r="L53" t="s">
        <v>1022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3812.18</v>
      </c>
      <c r="T53">
        <v>0</v>
      </c>
      <c r="U53">
        <v>0</v>
      </c>
      <c r="V53">
        <v>0</v>
      </c>
      <c r="W53">
        <v>3812.18</v>
      </c>
    </row>
    <row r="54" spans="1:23" x14ac:dyDescent="0.25">
      <c r="A54" t="s">
        <v>954</v>
      </c>
      <c r="B54" t="s">
        <v>955</v>
      </c>
      <c r="C54">
        <v>1412101</v>
      </c>
      <c r="D54" t="s">
        <v>1161</v>
      </c>
      <c r="E54" t="s">
        <v>1162</v>
      </c>
      <c r="F54" t="str">
        <f>VLOOKUP(E54,'DEMAN DCB'!B:B,1,0)</f>
        <v>GLTP142</v>
      </c>
      <c r="G54" t="s">
        <v>956</v>
      </c>
      <c r="H54" t="s">
        <v>957</v>
      </c>
      <c r="I54">
        <v>6</v>
      </c>
      <c r="J54" t="s">
        <v>1163</v>
      </c>
      <c r="K54" t="s">
        <v>1164</v>
      </c>
      <c r="L54" t="s">
        <v>1142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712.32</v>
      </c>
      <c r="T54">
        <v>0</v>
      </c>
      <c r="U54">
        <v>0</v>
      </c>
      <c r="V54">
        <v>0</v>
      </c>
      <c r="W54">
        <v>712.32</v>
      </c>
    </row>
    <row r="55" spans="1:23" x14ac:dyDescent="0.25">
      <c r="A55" t="s">
        <v>954</v>
      </c>
      <c r="B55" t="s">
        <v>963</v>
      </c>
      <c r="C55">
        <v>1412101</v>
      </c>
      <c r="D55" t="s">
        <v>1165</v>
      </c>
      <c r="E55" t="s">
        <v>660</v>
      </c>
      <c r="F55" t="str">
        <f>VLOOKUP(E55,'DEMAN DCB'!B:B,1,0)</f>
        <v>GLTP143</v>
      </c>
      <c r="G55" t="s">
        <v>956</v>
      </c>
      <c r="H55" t="s">
        <v>966</v>
      </c>
      <c r="I55">
        <v>8</v>
      </c>
      <c r="J55" t="s">
        <v>1166</v>
      </c>
      <c r="K55" t="s">
        <v>1167</v>
      </c>
      <c r="L55" t="s">
        <v>1168</v>
      </c>
      <c r="M55">
        <v>2</v>
      </c>
      <c r="N55">
        <v>0</v>
      </c>
      <c r="O55">
        <v>0</v>
      </c>
      <c r="P55">
        <v>0</v>
      </c>
      <c r="Q55">
        <v>0</v>
      </c>
      <c r="R55">
        <v>0</v>
      </c>
      <c r="S55">
        <v>-3920.67</v>
      </c>
      <c r="T55">
        <v>0</v>
      </c>
      <c r="U55">
        <v>0</v>
      </c>
      <c r="V55">
        <v>0</v>
      </c>
      <c r="W55">
        <v>-3920.67</v>
      </c>
    </row>
    <row r="56" spans="1:23" x14ac:dyDescent="0.25">
      <c r="A56" t="s">
        <v>954</v>
      </c>
      <c r="B56" t="s">
        <v>955</v>
      </c>
      <c r="C56">
        <v>1412101</v>
      </c>
      <c r="D56" t="s">
        <v>1169</v>
      </c>
      <c r="E56" t="s">
        <v>1170</v>
      </c>
      <c r="F56" t="str">
        <f>VLOOKUP(E56,'DEMAN DCB'!B:B,1,0)</f>
        <v>GLTP144</v>
      </c>
      <c r="G56" t="s">
        <v>956</v>
      </c>
      <c r="H56" t="s">
        <v>957</v>
      </c>
      <c r="I56">
        <v>8</v>
      </c>
      <c r="J56" t="s">
        <v>1171</v>
      </c>
      <c r="K56" t="s">
        <v>1172</v>
      </c>
      <c r="L56" t="s">
        <v>987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S56">
        <v>7410.01</v>
      </c>
      <c r="T56">
        <v>0</v>
      </c>
      <c r="U56">
        <v>0</v>
      </c>
      <c r="V56">
        <v>0</v>
      </c>
      <c r="W56">
        <v>7410.01</v>
      </c>
    </row>
    <row r="57" spans="1:23" x14ac:dyDescent="0.25">
      <c r="A57" t="s">
        <v>954</v>
      </c>
      <c r="B57" t="s">
        <v>955</v>
      </c>
      <c r="C57">
        <v>1412101</v>
      </c>
      <c r="D57" t="s">
        <v>1173</v>
      </c>
      <c r="E57" t="s">
        <v>1174</v>
      </c>
      <c r="F57" t="str">
        <f>VLOOKUP(E57,'DEMAN DCB'!B:B,1,0)</f>
        <v>GLTP145</v>
      </c>
      <c r="G57" t="s">
        <v>956</v>
      </c>
      <c r="H57" t="s">
        <v>957</v>
      </c>
      <c r="I57">
        <v>8</v>
      </c>
      <c r="J57" t="s">
        <v>1175</v>
      </c>
      <c r="K57" t="s">
        <v>1176</v>
      </c>
      <c r="L57" t="s">
        <v>1177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4247.1099999999997</v>
      </c>
      <c r="T57">
        <v>0</v>
      </c>
      <c r="U57">
        <v>0</v>
      </c>
      <c r="V57">
        <v>0</v>
      </c>
      <c r="W57">
        <v>4247.1099999999997</v>
      </c>
    </row>
    <row r="58" spans="1:23" x14ac:dyDescent="0.25">
      <c r="A58" t="s">
        <v>954</v>
      </c>
      <c r="B58" t="s">
        <v>963</v>
      </c>
      <c r="C58">
        <v>1412101</v>
      </c>
      <c r="D58" t="s">
        <v>1178</v>
      </c>
      <c r="E58" t="s">
        <v>1179</v>
      </c>
      <c r="F58" t="str">
        <f>VLOOKUP(E58,'DEMAN DCB'!B:B,1,0)</f>
        <v>GLTP146</v>
      </c>
      <c r="G58" t="s">
        <v>956</v>
      </c>
      <c r="H58" t="s">
        <v>957</v>
      </c>
      <c r="I58">
        <v>8</v>
      </c>
      <c r="J58" t="s">
        <v>1180</v>
      </c>
      <c r="K58" t="s">
        <v>1181</v>
      </c>
      <c r="L58" t="s">
        <v>1000</v>
      </c>
      <c r="M58">
        <v>2</v>
      </c>
      <c r="N58">
        <v>0</v>
      </c>
      <c r="O58">
        <v>0</v>
      </c>
      <c r="P58">
        <v>0</v>
      </c>
      <c r="Q58">
        <v>0</v>
      </c>
      <c r="R58">
        <v>0</v>
      </c>
      <c r="S58">
        <v>12027.5</v>
      </c>
      <c r="T58">
        <v>0</v>
      </c>
      <c r="U58">
        <v>0</v>
      </c>
      <c r="V58">
        <v>0</v>
      </c>
      <c r="W58">
        <v>12027.5</v>
      </c>
    </row>
    <row r="59" spans="1:23" x14ac:dyDescent="0.25">
      <c r="A59" t="s">
        <v>954</v>
      </c>
      <c r="B59" t="s">
        <v>963</v>
      </c>
      <c r="C59">
        <v>1412101</v>
      </c>
      <c r="D59" t="s">
        <v>1182</v>
      </c>
      <c r="E59" t="s">
        <v>662</v>
      </c>
      <c r="F59" t="str">
        <f>VLOOKUP(E59,'DEMAN DCB'!B:B,1,0)</f>
        <v>GLTP147</v>
      </c>
      <c r="G59" t="s">
        <v>956</v>
      </c>
      <c r="H59" t="s">
        <v>966</v>
      </c>
      <c r="I59">
        <v>11</v>
      </c>
      <c r="J59" t="s">
        <v>1183</v>
      </c>
      <c r="K59" t="s">
        <v>1184</v>
      </c>
      <c r="L59" t="s">
        <v>1185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-1110.27</v>
      </c>
      <c r="T59">
        <v>0</v>
      </c>
      <c r="U59">
        <v>0</v>
      </c>
      <c r="V59">
        <v>0</v>
      </c>
      <c r="W59">
        <v>-1110.27</v>
      </c>
    </row>
    <row r="60" spans="1:23" x14ac:dyDescent="0.25">
      <c r="A60" t="s">
        <v>954</v>
      </c>
      <c r="B60" t="s">
        <v>963</v>
      </c>
      <c r="C60">
        <v>1412101</v>
      </c>
      <c r="D60" t="s">
        <v>1186</v>
      </c>
      <c r="E60" t="s">
        <v>664</v>
      </c>
      <c r="F60" t="str">
        <f>VLOOKUP(E60,'DEMAN DCB'!B:B,1,0)</f>
        <v>GLTP148</v>
      </c>
      <c r="G60" t="s">
        <v>956</v>
      </c>
      <c r="H60" t="s">
        <v>966</v>
      </c>
      <c r="I60">
        <v>9</v>
      </c>
      <c r="J60" t="s">
        <v>1187</v>
      </c>
      <c r="K60" t="s">
        <v>1188</v>
      </c>
      <c r="L60" t="s">
        <v>1189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  <c r="S60">
        <v>1999.19</v>
      </c>
      <c r="T60">
        <v>0</v>
      </c>
      <c r="U60">
        <v>0</v>
      </c>
      <c r="V60">
        <v>0</v>
      </c>
      <c r="W60">
        <v>1999.19</v>
      </c>
    </row>
    <row r="61" spans="1:23" x14ac:dyDescent="0.25">
      <c r="A61" t="s">
        <v>954</v>
      </c>
      <c r="B61" t="s">
        <v>963</v>
      </c>
      <c r="C61">
        <v>1412101</v>
      </c>
      <c r="D61" t="s">
        <v>1190</v>
      </c>
      <c r="E61" t="s">
        <v>1191</v>
      </c>
      <c r="F61" t="str">
        <f>VLOOKUP(E61,'DEMAN DCB'!B:B,1,0)</f>
        <v>GLTP149</v>
      </c>
      <c r="G61" t="s">
        <v>956</v>
      </c>
      <c r="H61" t="s">
        <v>966</v>
      </c>
      <c r="I61">
        <v>8</v>
      </c>
      <c r="J61" t="s">
        <v>1192</v>
      </c>
      <c r="K61" t="s">
        <v>1193</v>
      </c>
      <c r="L61" t="s">
        <v>1069</v>
      </c>
      <c r="M61">
        <v>2</v>
      </c>
      <c r="N61">
        <v>0</v>
      </c>
      <c r="O61">
        <v>0</v>
      </c>
      <c r="P61">
        <v>0</v>
      </c>
      <c r="Q61">
        <v>0</v>
      </c>
      <c r="R61">
        <v>0</v>
      </c>
      <c r="S61">
        <v>841.2</v>
      </c>
      <c r="T61">
        <v>0</v>
      </c>
      <c r="U61">
        <v>0</v>
      </c>
      <c r="V61">
        <v>0</v>
      </c>
      <c r="W61">
        <v>841.2</v>
      </c>
    </row>
    <row r="62" spans="1:23" x14ac:dyDescent="0.25">
      <c r="A62" t="s">
        <v>954</v>
      </c>
      <c r="B62" t="s">
        <v>955</v>
      </c>
      <c r="C62">
        <v>1412101</v>
      </c>
      <c r="D62" t="s">
        <v>1194</v>
      </c>
      <c r="E62" t="s">
        <v>1195</v>
      </c>
      <c r="F62" t="str">
        <f>VLOOKUP(E62,'DEMAN DCB'!B:B,1,0)</f>
        <v>GLTP15</v>
      </c>
      <c r="G62" t="s">
        <v>956</v>
      </c>
      <c r="H62" t="s">
        <v>957</v>
      </c>
      <c r="I62">
        <v>8</v>
      </c>
      <c r="J62" t="s">
        <v>1196</v>
      </c>
      <c r="K62" t="s">
        <v>1197</v>
      </c>
      <c r="L62" t="s">
        <v>1198</v>
      </c>
      <c r="M62">
        <v>2</v>
      </c>
      <c r="N62">
        <v>0</v>
      </c>
      <c r="O62">
        <v>0</v>
      </c>
      <c r="P62">
        <v>0</v>
      </c>
      <c r="Q62">
        <v>0</v>
      </c>
      <c r="R62">
        <v>0</v>
      </c>
      <c r="S62">
        <v>86775.87</v>
      </c>
      <c r="T62">
        <v>0</v>
      </c>
      <c r="U62">
        <v>0</v>
      </c>
      <c r="V62">
        <v>0</v>
      </c>
      <c r="W62">
        <v>86775.87</v>
      </c>
    </row>
    <row r="63" spans="1:23" x14ac:dyDescent="0.25">
      <c r="A63" t="s">
        <v>954</v>
      </c>
      <c r="B63" t="s">
        <v>963</v>
      </c>
      <c r="C63">
        <v>1412101</v>
      </c>
      <c r="D63" t="s">
        <v>1199</v>
      </c>
      <c r="E63" t="s">
        <v>666</v>
      </c>
      <c r="F63" t="str">
        <f>VLOOKUP(E63,'DEMAN DCB'!B:B,1,0)</f>
        <v>GLTP150</v>
      </c>
      <c r="G63" t="s">
        <v>956</v>
      </c>
      <c r="H63" t="s">
        <v>966</v>
      </c>
      <c r="I63">
        <v>8</v>
      </c>
      <c r="J63" t="s">
        <v>1200</v>
      </c>
      <c r="K63" t="s">
        <v>1201</v>
      </c>
      <c r="L63" t="s">
        <v>1000</v>
      </c>
      <c r="M63">
        <v>1</v>
      </c>
      <c r="N63">
        <v>0</v>
      </c>
      <c r="O63">
        <v>0</v>
      </c>
      <c r="P63">
        <v>0</v>
      </c>
      <c r="Q63">
        <v>0</v>
      </c>
      <c r="R63">
        <v>0</v>
      </c>
      <c r="S63">
        <v>-2689.56</v>
      </c>
      <c r="T63">
        <v>0</v>
      </c>
      <c r="U63">
        <v>0</v>
      </c>
      <c r="V63">
        <v>0</v>
      </c>
      <c r="W63">
        <v>-2689.56</v>
      </c>
    </row>
    <row r="64" spans="1:23" x14ac:dyDescent="0.25">
      <c r="A64" t="s">
        <v>954</v>
      </c>
      <c r="B64" t="s">
        <v>963</v>
      </c>
      <c r="C64">
        <v>1412122</v>
      </c>
      <c r="D64" t="s">
        <v>1202</v>
      </c>
      <c r="E64" t="s">
        <v>1203</v>
      </c>
      <c r="F64" t="str">
        <f>VLOOKUP(E64,'DEMAN DCB'!B:B,1,0)</f>
        <v>GLTP151</v>
      </c>
      <c r="G64" t="s">
        <v>956</v>
      </c>
      <c r="H64" t="s">
        <v>957</v>
      </c>
      <c r="I64">
        <v>8</v>
      </c>
      <c r="J64" t="s">
        <v>1204</v>
      </c>
      <c r="K64" t="s">
        <v>1205</v>
      </c>
      <c r="L64" t="s">
        <v>1099</v>
      </c>
      <c r="M64">
        <v>1</v>
      </c>
      <c r="N64">
        <v>0</v>
      </c>
      <c r="O64">
        <v>0</v>
      </c>
      <c r="P64">
        <v>0</v>
      </c>
      <c r="Q64">
        <v>0</v>
      </c>
      <c r="R64">
        <v>0</v>
      </c>
      <c r="S64">
        <v>4208.84</v>
      </c>
      <c r="T64">
        <v>0</v>
      </c>
      <c r="U64">
        <v>0</v>
      </c>
      <c r="V64">
        <v>0</v>
      </c>
      <c r="W64">
        <v>4208.84</v>
      </c>
    </row>
    <row r="65" spans="1:23" x14ac:dyDescent="0.25">
      <c r="A65" t="s">
        <v>954</v>
      </c>
      <c r="B65" t="s">
        <v>955</v>
      </c>
      <c r="C65">
        <v>1412101</v>
      </c>
      <c r="D65" t="s">
        <v>1206</v>
      </c>
      <c r="E65" t="s">
        <v>1207</v>
      </c>
      <c r="F65" t="str">
        <f>VLOOKUP(E65,'DEMAN DCB'!B:B,1,0)</f>
        <v>GLTP152</v>
      </c>
      <c r="G65" t="s">
        <v>956</v>
      </c>
      <c r="H65" t="s">
        <v>957</v>
      </c>
      <c r="I65">
        <v>8</v>
      </c>
      <c r="J65" t="s">
        <v>1200</v>
      </c>
      <c r="K65" t="s">
        <v>1208</v>
      </c>
      <c r="L65" t="s">
        <v>987</v>
      </c>
      <c r="M65">
        <v>1</v>
      </c>
      <c r="N65">
        <v>0</v>
      </c>
      <c r="O65">
        <v>0</v>
      </c>
      <c r="P65">
        <v>0</v>
      </c>
      <c r="Q65">
        <v>0</v>
      </c>
      <c r="R65">
        <v>0</v>
      </c>
      <c r="S65">
        <v>0.03</v>
      </c>
      <c r="T65">
        <v>0</v>
      </c>
      <c r="U65">
        <v>0</v>
      </c>
      <c r="V65">
        <v>0</v>
      </c>
      <c r="W65">
        <v>0.03</v>
      </c>
    </row>
    <row r="66" spans="1:23" x14ac:dyDescent="0.25">
      <c r="A66" t="s">
        <v>954</v>
      </c>
      <c r="B66" t="s">
        <v>963</v>
      </c>
      <c r="C66">
        <v>1412101</v>
      </c>
      <c r="D66" t="s">
        <v>1209</v>
      </c>
      <c r="E66" t="s">
        <v>1210</v>
      </c>
      <c r="F66" t="str">
        <f>VLOOKUP(E66,'DEMAN DCB'!B:B,1,0)</f>
        <v>GLTP153</v>
      </c>
      <c r="G66" t="s">
        <v>956</v>
      </c>
      <c r="H66" t="s">
        <v>957</v>
      </c>
      <c r="I66">
        <v>3</v>
      </c>
      <c r="J66" t="s">
        <v>1211</v>
      </c>
      <c r="K66" t="s">
        <v>1212</v>
      </c>
      <c r="L66" t="s">
        <v>1213</v>
      </c>
      <c r="M66">
        <v>1</v>
      </c>
      <c r="N66">
        <v>0</v>
      </c>
      <c r="O66">
        <v>0</v>
      </c>
      <c r="P66">
        <v>0</v>
      </c>
      <c r="Q66">
        <v>0</v>
      </c>
      <c r="R66">
        <v>0</v>
      </c>
      <c r="S66">
        <v>6204.8</v>
      </c>
      <c r="T66">
        <v>0</v>
      </c>
      <c r="U66">
        <v>0</v>
      </c>
      <c r="V66">
        <v>0</v>
      </c>
      <c r="W66">
        <v>6204.8</v>
      </c>
    </row>
    <row r="67" spans="1:23" x14ac:dyDescent="0.25">
      <c r="A67" t="s">
        <v>954</v>
      </c>
      <c r="B67" t="s">
        <v>955</v>
      </c>
      <c r="C67">
        <v>1412101</v>
      </c>
      <c r="D67" t="s">
        <v>1214</v>
      </c>
      <c r="E67" t="s">
        <v>1215</v>
      </c>
      <c r="F67" t="str">
        <f>VLOOKUP(E67,'DEMAN DCB'!B:B,1,0)</f>
        <v>GLTP154</v>
      </c>
      <c r="G67" t="s">
        <v>956</v>
      </c>
      <c r="H67" t="s">
        <v>966</v>
      </c>
      <c r="I67">
        <v>8</v>
      </c>
      <c r="J67" t="s">
        <v>1020</v>
      </c>
      <c r="K67" t="s">
        <v>1124</v>
      </c>
      <c r="L67" t="s">
        <v>987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2250.7399999999998</v>
      </c>
      <c r="T67">
        <v>0</v>
      </c>
      <c r="U67">
        <v>0</v>
      </c>
      <c r="V67">
        <v>0</v>
      </c>
      <c r="W67">
        <v>2250.7399999999998</v>
      </c>
    </row>
    <row r="68" spans="1:23" x14ac:dyDescent="0.25">
      <c r="A68" t="s">
        <v>954</v>
      </c>
      <c r="B68" t="s">
        <v>963</v>
      </c>
      <c r="C68">
        <v>1412101</v>
      </c>
      <c r="D68" t="s">
        <v>1216</v>
      </c>
      <c r="E68" t="s">
        <v>1217</v>
      </c>
      <c r="F68" t="str">
        <f>VLOOKUP(E68,'DEMAN DCB'!B:B,1,0)</f>
        <v>GLTP155</v>
      </c>
      <c r="G68" t="s">
        <v>956</v>
      </c>
      <c r="H68" t="s">
        <v>957</v>
      </c>
      <c r="I68">
        <v>8</v>
      </c>
      <c r="J68" t="s">
        <v>1218</v>
      </c>
      <c r="K68" t="s">
        <v>1219</v>
      </c>
      <c r="L68" t="s">
        <v>992</v>
      </c>
      <c r="M68">
        <v>1</v>
      </c>
      <c r="N68">
        <v>0</v>
      </c>
      <c r="O68">
        <v>0</v>
      </c>
      <c r="P68">
        <v>0</v>
      </c>
      <c r="Q68">
        <v>0</v>
      </c>
      <c r="R68">
        <v>0</v>
      </c>
      <c r="S68">
        <v>0.39</v>
      </c>
      <c r="T68">
        <v>0</v>
      </c>
      <c r="U68">
        <v>0</v>
      </c>
      <c r="V68">
        <v>0</v>
      </c>
      <c r="W68">
        <v>0.39</v>
      </c>
    </row>
    <row r="69" spans="1:23" x14ac:dyDescent="0.25">
      <c r="A69" t="s">
        <v>954</v>
      </c>
      <c r="B69" t="s">
        <v>955</v>
      </c>
      <c r="C69">
        <v>1412101</v>
      </c>
      <c r="D69" t="s">
        <v>1220</v>
      </c>
      <c r="E69" t="s">
        <v>668</v>
      </c>
      <c r="F69" t="str">
        <f>VLOOKUP(E69,'DEMAN DCB'!B:B,1,0)</f>
        <v>GLTP156</v>
      </c>
      <c r="G69" t="s">
        <v>956</v>
      </c>
      <c r="H69" t="s">
        <v>966</v>
      </c>
      <c r="I69">
        <v>8</v>
      </c>
      <c r="J69" t="s">
        <v>1221</v>
      </c>
      <c r="K69" t="s">
        <v>1222</v>
      </c>
      <c r="L69" t="s">
        <v>1223</v>
      </c>
      <c r="M69">
        <v>1</v>
      </c>
      <c r="N69">
        <v>0</v>
      </c>
      <c r="O69">
        <v>0</v>
      </c>
      <c r="P69">
        <v>0</v>
      </c>
      <c r="Q69">
        <v>0</v>
      </c>
      <c r="R69">
        <v>0</v>
      </c>
      <c r="S69">
        <v>3824.71</v>
      </c>
      <c r="T69">
        <v>0</v>
      </c>
      <c r="U69">
        <v>0</v>
      </c>
      <c r="V69">
        <v>0</v>
      </c>
      <c r="W69">
        <v>3824.71</v>
      </c>
    </row>
    <row r="70" spans="1:23" x14ac:dyDescent="0.25">
      <c r="A70" t="s">
        <v>954</v>
      </c>
      <c r="B70" t="s">
        <v>963</v>
      </c>
      <c r="C70">
        <v>1412101</v>
      </c>
      <c r="D70" t="s">
        <v>1224</v>
      </c>
      <c r="E70" t="s">
        <v>670</v>
      </c>
      <c r="F70" t="str">
        <f>VLOOKUP(E70,'DEMAN DCB'!B:B,1,0)</f>
        <v>GLTP157</v>
      </c>
      <c r="G70" t="s">
        <v>956</v>
      </c>
      <c r="H70" t="s">
        <v>966</v>
      </c>
      <c r="I70">
        <v>8</v>
      </c>
      <c r="J70" t="s">
        <v>1225</v>
      </c>
      <c r="K70" t="s">
        <v>1226</v>
      </c>
      <c r="L70" t="s">
        <v>1000</v>
      </c>
      <c r="M70">
        <v>1</v>
      </c>
      <c r="N70">
        <v>0</v>
      </c>
      <c r="O70">
        <v>0</v>
      </c>
      <c r="P70">
        <v>0</v>
      </c>
      <c r="Q70">
        <v>0</v>
      </c>
      <c r="R70">
        <v>0</v>
      </c>
      <c r="S70">
        <v>7.0000000000000007E-2</v>
      </c>
      <c r="T70">
        <v>0</v>
      </c>
      <c r="U70">
        <v>0</v>
      </c>
      <c r="V70">
        <v>0</v>
      </c>
      <c r="W70">
        <v>7.0000000000000007E-2</v>
      </c>
    </row>
    <row r="71" spans="1:23" x14ac:dyDescent="0.25">
      <c r="A71" t="s">
        <v>954</v>
      </c>
      <c r="B71" t="s">
        <v>963</v>
      </c>
      <c r="C71">
        <v>1412101</v>
      </c>
      <c r="D71" t="s">
        <v>1227</v>
      </c>
      <c r="E71" t="s">
        <v>883</v>
      </c>
      <c r="F71" t="str">
        <f>VLOOKUP(E71,'DEMAN DCB'!B:B,1,0)</f>
        <v>GLTP158</v>
      </c>
      <c r="G71" t="s">
        <v>956</v>
      </c>
      <c r="H71" t="s">
        <v>957</v>
      </c>
      <c r="I71">
        <v>5</v>
      </c>
      <c r="J71" t="s">
        <v>1228</v>
      </c>
      <c r="K71" t="s">
        <v>1229</v>
      </c>
      <c r="L71" t="s">
        <v>1230</v>
      </c>
      <c r="M71">
        <v>1</v>
      </c>
      <c r="N71">
        <v>0</v>
      </c>
      <c r="O71">
        <v>0</v>
      </c>
      <c r="P71">
        <v>0</v>
      </c>
      <c r="Q71">
        <v>0</v>
      </c>
      <c r="R71">
        <v>0</v>
      </c>
      <c r="S71">
        <v>-0.45</v>
      </c>
      <c r="T71">
        <v>0</v>
      </c>
      <c r="U71">
        <v>0</v>
      </c>
      <c r="V71">
        <v>0</v>
      </c>
      <c r="W71">
        <v>-0.45</v>
      </c>
    </row>
    <row r="72" spans="1:23" x14ac:dyDescent="0.25">
      <c r="A72" t="s">
        <v>954</v>
      </c>
      <c r="B72" t="s">
        <v>955</v>
      </c>
      <c r="C72">
        <v>1412101</v>
      </c>
      <c r="D72" t="s">
        <v>1231</v>
      </c>
      <c r="E72" t="s">
        <v>885</v>
      </c>
      <c r="F72" t="str">
        <f>VLOOKUP(E72,'DEMAN DCB'!B:B,1,0)</f>
        <v>GLTP159</v>
      </c>
      <c r="G72" t="s">
        <v>956</v>
      </c>
      <c r="H72" t="s">
        <v>957</v>
      </c>
      <c r="I72">
        <v>8</v>
      </c>
      <c r="J72" t="s">
        <v>1232</v>
      </c>
      <c r="K72" t="s">
        <v>1233</v>
      </c>
      <c r="L72" t="s">
        <v>987</v>
      </c>
      <c r="M72">
        <v>1</v>
      </c>
      <c r="N72">
        <v>0</v>
      </c>
      <c r="O72">
        <v>0</v>
      </c>
      <c r="P72">
        <v>0</v>
      </c>
      <c r="Q72">
        <v>0</v>
      </c>
      <c r="R72">
        <v>0</v>
      </c>
      <c r="S72">
        <v>0.05</v>
      </c>
      <c r="T72">
        <v>0</v>
      </c>
      <c r="U72">
        <v>0</v>
      </c>
      <c r="V72">
        <v>0</v>
      </c>
      <c r="W72">
        <v>0.05</v>
      </c>
    </row>
    <row r="73" spans="1:23" x14ac:dyDescent="0.25">
      <c r="A73" t="s">
        <v>954</v>
      </c>
      <c r="B73" t="s">
        <v>955</v>
      </c>
      <c r="C73">
        <v>1412101</v>
      </c>
      <c r="D73" t="s">
        <v>1234</v>
      </c>
      <c r="E73" t="s">
        <v>1235</v>
      </c>
      <c r="F73" t="str">
        <f>VLOOKUP(E73,'DEMAN DCB'!B:B,1,0)</f>
        <v>GLTP16</v>
      </c>
      <c r="G73" t="s">
        <v>956</v>
      </c>
      <c r="H73" t="s">
        <v>957</v>
      </c>
      <c r="I73">
        <v>8</v>
      </c>
      <c r="J73" t="s">
        <v>1236</v>
      </c>
      <c r="K73" t="s">
        <v>1237</v>
      </c>
      <c r="L73" t="s">
        <v>987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-1970.4</v>
      </c>
      <c r="T73">
        <v>0</v>
      </c>
      <c r="U73">
        <v>0</v>
      </c>
      <c r="V73">
        <v>0</v>
      </c>
      <c r="W73">
        <v>-1970.4</v>
      </c>
    </row>
    <row r="74" spans="1:23" x14ac:dyDescent="0.25">
      <c r="A74" t="s">
        <v>954</v>
      </c>
      <c r="B74" t="s">
        <v>963</v>
      </c>
      <c r="C74">
        <v>1412101</v>
      </c>
      <c r="D74" t="s">
        <v>1238</v>
      </c>
      <c r="E74" t="s">
        <v>886</v>
      </c>
      <c r="F74" t="str">
        <f>VLOOKUP(E74,'DEMAN DCB'!B:B,1,0)</f>
        <v>GLTP160</v>
      </c>
      <c r="G74" t="s">
        <v>956</v>
      </c>
      <c r="H74" t="s">
        <v>957</v>
      </c>
      <c r="I74">
        <v>5</v>
      </c>
      <c r="J74" t="s">
        <v>1239</v>
      </c>
      <c r="K74" t="s">
        <v>1233</v>
      </c>
      <c r="L74" t="s">
        <v>1230</v>
      </c>
      <c r="M74">
        <v>1</v>
      </c>
      <c r="N74">
        <v>0</v>
      </c>
      <c r="O74">
        <v>0</v>
      </c>
      <c r="P74">
        <v>0</v>
      </c>
      <c r="Q74">
        <v>0</v>
      </c>
      <c r="R74">
        <v>0</v>
      </c>
      <c r="S74">
        <v>-0.28000000000000003</v>
      </c>
      <c r="T74">
        <v>0</v>
      </c>
      <c r="U74">
        <v>0</v>
      </c>
      <c r="V74">
        <v>0</v>
      </c>
      <c r="W74">
        <v>-0.28000000000000003</v>
      </c>
    </row>
    <row r="75" spans="1:23" x14ac:dyDescent="0.25">
      <c r="A75" t="s">
        <v>954</v>
      </c>
      <c r="B75" t="s">
        <v>963</v>
      </c>
      <c r="C75">
        <v>1412101</v>
      </c>
      <c r="D75" t="s">
        <v>1240</v>
      </c>
      <c r="E75" t="s">
        <v>671</v>
      </c>
      <c r="F75" t="str">
        <f>VLOOKUP(E75,'DEMAN DCB'!B:B,1,0)</f>
        <v>GLTP161</v>
      </c>
      <c r="G75" t="s">
        <v>956</v>
      </c>
      <c r="H75" t="s">
        <v>966</v>
      </c>
      <c r="I75">
        <v>3</v>
      </c>
      <c r="J75" t="s">
        <v>1097</v>
      </c>
      <c r="K75" t="s">
        <v>1241</v>
      </c>
      <c r="L75" t="s">
        <v>1099</v>
      </c>
      <c r="M75">
        <v>1</v>
      </c>
      <c r="N75">
        <v>0</v>
      </c>
      <c r="O75">
        <v>0</v>
      </c>
      <c r="P75">
        <v>0</v>
      </c>
      <c r="Q75">
        <v>0</v>
      </c>
      <c r="R75">
        <v>0</v>
      </c>
      <c r="S75">
        <v>-1162.05</v>
      </c>
      <c r="T75">
        <v>0</v>
      </c>
      <c r="U75">
        <v>0</v>
      </c>
      <c r="V75">
        <v>0</v>
      </c>
      <c r="W75">
        <v>-1162.05</v>
      </c>
    </row>
    <row r="76" spans="1:23" x14ac:dyDescent="0.25">
      <c r="A76" t="s">
        <v>954</v>
      </c>
      <c r="B76" t="s">
        <v>963</v>
      </c>
      <c r="C76">
        <v>1412101</v>
      </c>
      <c r="D76" t="s">
        <v>1242</v>
      </c>
      <c r="E76" t="s">
        <v>888</v>
      </c>
      <c r="F76" t="str">
        <f>VLOOKUP(E76,'DEMAN DCB'!B:B,1,0)</f>
        <v>GLTP162</v>
      </c>
      <c r="G76" t="s">
        <v>956</v>
      </c>
      <c r="H76" t="s">
        <v>957</v>
      </c>
      <c r="I76">
        <v>5</v>
      </c>
      <c r="J76" t="s">
        <v>1243</v>
      </c>
      <c r="K76" t="s">
        <v>1244</v>
      </c>
      <c r="L76" t="s">
        <v>1230</v>
      </c>
      <c r="M76">
        <v>1</v>
      </c>
      <c r="N76">
        <v>0</v>
      </c>
      <c r="O76">
        <v>0</v>
      </c>
      <c r="P76">
        <v>0</v>
      </c>
      <c r="Q76">
        <v>0</v>
      </c>
      <c r="R76">
        <v>0</v>
      </c>
      <c r="S76">
        <v>3942.48</v>
      </c>
      <c r="T76">
        <v>0</v>
      </c>
      <c r="U76">
        <v>0</v>
      </c>
      <c r="V76">
        <v>0</v>
      </c>
      <c r="W76">
        <v>3942.48</v>
      </c>
    </row>
    <row r="77" spans="1:23" x14ac:dyDescent="0.25">
      <c r="A77" t="s">
        <v>954</v>
      </c>
      <c r="B77" t="s">
        <v>963</v>
      </c>
      <c r="C77">
        <v>1412101</v>
      </c>
      <c r="D77" t="s">
        <v>1245</v>
      </c>
      <c r="E77" t="s">
        <v>673</v>
      </c>
      <c r="F77" t="str">
        <f>VLOOKUP(E77,'DEMAN DCB'!B:B,1,0)</f>
        <v>GLTP163</v>
      </c>
      <c r="G77" t="s">
        <v>956</v>
      </c>
      <c r="H77" t="s">
        <v>966</v>
      </c>
      <c r="I77">
        <v>5</v>
      </c>
      <c r="J77" t="s">
        <v>1246</v>
      </c>
      <c r="K77" t="s">
        <v>1247</v>
      </c>
      <c r="L77" t="s">
        <v>1230</v>
      </c>
      <c r="M77">
        <v>1</v>
      </c>
      <c r="N77">
        <v>0</v>
      </c>
      <c r="O77">
        <v>0</v>
      </c>
      <c r="P77">
        <v>0</v>
      </c>
      <c r="Q77">
        <v>0</v>
      </c>
      <c r="R77">
        <v>0</v>
      </c>
      <c r="S77">
        <v>-528.33000000000004</v>
      </c>
      <c r="T77">
        <v>0</v>
      </c>
      <c r="U77">
        <v>0</v>
      </c>
      <c r="V77">
        <v>0</v>
      </c>
      <c r="W77">
        <v>-528.33000000000004</v>
      </c>
    </row>
    <row r="78" spans="1:23" x14ac:dyDescent="0.25">
      <c r="A78" t="s">
        <v>954</v>
      </c>
      <c r="B78" t="s">
        <v>963</v>
      </c>
      <c r="C78">
        <v>1412101</v>
      </c>
      <c r="D78" t="s">
        <v>1248</v>
      </c>
      <c r="E78" t="s">
        <v>675</v>
      </c>
      <c r="F78" t="str">
        <f>VLOOKUP(E78,'DEMAN DCB'!B:B,1,0)</f>
        <v>GLTP164</v>
      </c>
      <c r="G78" t="s">
        <v>956</v>
      </c>
      <c r="H78" t="s">
        <v>966</v>
      </c>
      <c r="I78">
        <v>4</v>
      </c>
      <c r="J78" t="s">
        <v>1249</v>
      </c>
      <c r="K78" t="s">
        <v>1250</v>
      </c>
      <c r="L78" t="s">
        <v>1251</v>
      </c>
      <c r="M78">
        <v>1</v>
      </c>
      <c r="N78">
        <v>0</v>
      </c>
      <c r="O78">
        <v>0</v>
      </c>
      <c r="P78">
        <v>0</v>
      </c>
      <c r="Q78">
        <v>0</v>
      </c>
      <c r="R78">
        <v>0</v>
      </c>
      <c r="S78">
        <v>1811.15</v>
      </c>
      <c r="T78">
        <v>0</v>
      </c>
      <c r="U78">
        <v>0</v>
      </c>
      <c r="V78">
        <v>0</v>
      </c>
      <c r="W78">
        <v>1811.15</v>
      </c>
    </row>
    <row r="79" spans="1:23" x14ac:dyDescent="0.25">
      <c r="A79" t="s">
        <v>954</v>
      </c>
      <c r="B79" t="s">
        <v>955</v>
      </c>
      <c r="C79">
        <v>1412101</v>
      </c>
      <c r="D79" t="s">
        <v>1252</v>
      </c>
      <c r="E79" t="s">
        <v>677</v>
      </c>
      <c r="F79" t="str">
        <f>VLOOKUP(E79,'DEMAN DCB'!B:B,1,0)</f>
        <v>GLTP165</v>
      </c>
      <c r="G79" t="s">
        <v>956</v>
      </c>
      <c r="H79" t="s">
        <v>966</v>
      </c>
      <c r="I79">
        <v>8</v>
      </c>
      <c r="J79" t="s">
        <v>1253</v>
      </c>
      <c r="K79" t="s">
        <v>1254</v>
      </c>
      <c r="L79" t="s">
        <v>987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-2022.96</v>
      </c>
      <c r="T79">
        <v>0</v>
      </c>
      <c r="U79">
        <v>0</v>
      </c>
      <c r="V79">
        <v>0</v>
      </c>
      <c r="W79">
        <v>-2022.96</v>
      </c>
    </row>
    <row r="80" spans="1:23" x14ac:dyDescent="0.25">
      <c r="A80" t="s">
        <v>954</v>
      </c>
      <c r="B80" t="s">
        <v>963</v>
      </c>
      <c r="C80">
        <v>1412101</v>
      </c>
      <c r="D80" t="s">
        <v>1255</v>
      </c>
      <c r="E80" t="s">
        <v>678</v>
      </c>
      <c r="F80" t="str">
        <f>VLOOKUP(E80,'DEMAN DCB'!B:B,1,0)</f>
        <v>GLTP166</v>
      </c>
      <c r="G80" t="s">
        <v>956</v>
      </c>
      <c r="H80" t="s">
        <v>966</v>
      </c>
      <c r="I80">
        <v>5</v>
      </c>
      <c r="J80" t="s">
        <v>1256</v>
      </c>
      <c r="K80" t="s">
        <v>1257</v>
      </c>
      <c r="L80" t="s">
        <v>958</v>
      </c>
      <c r="M80">
        <v>1</v>
      </c>
      <c r="N80">
        <v>0</v>
      </c>
      <c r="O80">
        <v>0</v>
      </c>
      <c r="P80">
        <v>0</v>
      </c>
      <c r="Q80">
        <v>0</v>
      </c>
      <c r="R80">
        <v>0</v>
      </c>
      <c r="S80">
        <v>-7611.3</v>
      </c>
      <c r="T80">
        <v>0</v>
      </c>
      <c r="U80">
        <v>0</v>
      </c>
      <c r="V80">
        <v>0</v>
      </c>
      <c r="W80">
        <v>-7611.3</v>
      </c>
    </row>
    <row r="81" spans="1:23" x14ac:dyDescent="0.25">
      <c r="A81" t="s">
        <v>954</v>
      </c>
      <c r="B81" t="s">
        <v>955</v>
      </c>
      <c r="C81">
        <v>1412101</v>
      </c>
      <c r="D81" t="s">
        <v>1258</v>
      </c>
      <c r="E81" t="s">
        <v>679</v>
      </c>
      <c r="F81" t="str">
        <f>VLOOKUP(E81,'DEMAN DCB'!B:B,1,0)</f>
        <v>GLTP167</v>
      </c>
      <c r="G81" t="s">
        <v>956</v>
      </c>
      <c r="H81" t="s">
        <v>966</v>
      </c>
      <c r="I81">
        <v>8</v>
      </c>
      <c r="J81" t="s">
        <v>1259</v>
      </c>
      <c r="K81" t="s">
        <v>1260</v>
      </c>
      <c r="L81" t="s">
        <v>987</v>
      </c>
      <c r="M81">
        <v>1</v>
      </c>
      <c r="N81">
        <v>0</v>
      </c>
      <c r="O81">
        <v>0</v>
      </c>
      <c r="P81">
        <v>0</v>
      </c>
      <c r="Q81">
        <v>0</v>
      </c>
      <c r="R81">
        <v>0</v>
      </c>
      <c r="S81">
        <v>0.48</v>
      </c>
      <c r="T81">
        <v>0</v>
      </c>
      <c r="U81">
        <v>0</v>
      </c>
      <c r="V81">
        <v>0</v>
      </c>
      <c r="W81">
        <v>0.48</v>
      </c>
    </row>
    <row r="82" spans="1:23" x14ac:dyDescent="0.25">
      <c r="A82" t="s">
        <v>954</v>
      </c>
      <c r="B82" t="s">
        <v>963</v>
      </c>
      <c r="C82">
        <v>1412101</v>
      </c>
      <c r="D82" t="s">
        <v>1261</v>
      </c>
      <c r="E82" t="s">
        <v>1262</v>
      </c>
      <c r="F82" t="str">
        <f>VLOOKUP(E82,'DEMAN DCB'!B:B,1,0)</f>
        <v>GLTP168</v>
      </c>
      <c r="G82" t="s">
        <v>956</v>
      </c>
      <c r="H82" t="s">
        <v>957</v>
      </c>
      <c r="I82">
        <v>8</v>
      </c>
      <c r="J82" t="s">
        <v>1263</v>
      </c>
      <c r="K82" t="s">
        <v>1264</v>
      </c>
      <c r="L82" t="s">
        <v>1064</v>
      </c>
      <c r="M82">
        <v>1</v>
      </c>
      <c r="N82">
        <v>0</v>
      </c>
      <c r="O82">
        <v>0</v>
      </c>
      <c r="P82">
        <v>0</v>
      </c>
      <c r="Q82">
        <v>0</v>
      </c>
      <c r="R82">
        <v>0</v>
      </c>
      <c r="S82">
        <v>-264.10000000000002</v>
      </c>
      <c r="T82">
        <v>0</v>
      </c>
      <c r="U82">
        <v>0</v>
      </c>
      <c r="V82">
        <v>0</v>
      </c>
      <c r="W82">
        <v>-264.10000000000002</v>
      </c>
    </row>
    <row r="83" spans="1:23" x14ac:dyDescent="0.25">
      <c r="A83" t="s">
        <v>954</v>
      </c>
      <c r="B83" t="s">
        <v>963</v>
      </c>
      <c r="C83">
        <v>1412101</v>
      </c>
      <c r="D83" t="s">
        <v>1265</v>
      </c>
      <c r="E83" t="s">
        <v>681</v>
      </c>
      <c r="F83" t="str">
        <f>VLOOKUP(E83,'DEMAN DCB'!B:B,1,0)</f>
        <v>GLTP169</v>
      </c>
      <c r="G83" t="s">
        <v>956</v>
      </c>
      <c r="H83" t="s">
        <v>966</v>
      </c>
      <c r="I83">
        <v>8</v>
      </c>
      <c r="J83" t="s">
        <v>1266</v>
      </c>
      <c r="K83" t="s">
        <v>1267</v>
      </c>
      <c r="L83" t="s">
        <v>1000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-0.08</v>
      </c>
      <c r="T83">
        <v>0</v>
      </c>
      <c r="U83">
        <v>0</v>
      </c>
      <c r="V83">
        <v>0</v>
      </c>
      <c r="W83">
        <v>-0.08</v>
      </c>
    </row>
    <row r="84" spans="1:23" x14ac:dyDescent="0.25">
      <c r="A84" t="s">
        <v>954</v>
      </c>
      <c r="B84" t="s">
        <v>955</v>
      </c>
      <c r="C84">
        <v>1412101</v>
      </c>
      <c r="D84" t="s">
        <v>1268</v>
      </c>
      <c r="E84" t="s">
        <v>1269</v>
      </c>
      <c r="F84" t="str">
        <f>VLOOKUP(E84,'DEMAN DCB'!B:B,1,0)</f>
        <v>GLTP17</v>
      </c>
      <c r="G84" t="s">
        <v>956</v>
      </c>
      <c r="H84" t="s">
        <v>957</v>
      </c>
      <c r="I84">
        <v>4</v>
      </c>
      <c r="J84" t="s">
        <v>1270</v>
      </c>
      <c r="K84" t="s">
        <v>1271</v>
      </c>
      <c r="L84" t="s">
        <v>958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S84">
        <v>8137.03</v>
      </c>
      <c r="T84">
        <v>0</v>
      </c>
      <c r="U84">
        <v>0</v>
      </c>
      <c r="V84">
        <v>0</v>
      </c>
      <c r="W84">
        <v>8137.03</v>
      </c>
    </row>
    <row r="85" spans="1:23" x14ac:dyDescent="0.25">
      <c r="A85" t="s">
        <v>954</v>
      </c>
      <c r="B85" t="s">
        <v>963</v>
      </c>
      <c r="C85">
        <v>1412101</v>
      </c>
      <c r="D85" t="s">
        <v>1272</v>
      </c>
      <c r="E85" t="s">
        <v>1273</v>
      </c>
      <c r="F85" t="str">
        <f>VLOOKUP(E85,'DEMAN DCB'!B:B,1,0)</f>
        <v>GLTP170</v>
      </c>
      <c r="G85" t="s">
        <v>956</v>
      </c>
      <c r="H85" t="s">
        <v>957</v>
      </c>
      <c r="I85">
        <v>4</v>
      </c>
      <c r="J85" t="s">
        <v>1204</v>
      </c>
      <c r="K85" t="s">
        <v>1274</v>
      </c>
      <c r="L85" t="s">
        <v>1275</v>
      </c>
      <c r="M85">
        <v>2</v>
      </c>
      <c r="N85">
        <v>0</v>
      </c>
      <c r="O85">
        <v>0</v>
      </c>
      <c r="P85">
        <v>0</v>
      </c>
      <c r="Q85">
        <v>0</v>
      </c>
      <c r="R85">
        <v>0</v>
      </c>
      <c r="S85">
        <v>13816.67</v>
      </c>
      <c r="T85">
        <v>0</v>
      </c>
      <c r="U85">
        <v>0</v>
      </c>
      <c r="V85">
        <v>0</v>
      </c>
      <c r="W85">
        <v>13816.67</v>
      </c>
    </row>
    <row r="86" spans="1:23" x14ac:dyDescent="0.25">
      <c r="A86" t="s">
        <v>954</v>
      </c>
      <c r="B86" t="s">
        <v>955</v>
      </c>
      <c r="C86">
        <v>1412101</v>
      </c>
      <c r="D86" t="s">
        <v>1276</v>
      </c>
      <c r="E86" t="s">
        <v>683</v>
      </c>
      <c r="F86" t="str">
        <f>VLOOKUP(E86,'DEMAN DCB'!B:B,1,0)</f>
        <v>GLTP171</v>
      </c>
      <c r="G86" t="s">
        <v>956</v>
      </c>
      <c r="H86" t="s">
        <v>966</v>
      </c>
      <c r="I86">
        <v>8</v>
      </c>
      <c r="J86" t="s">
        <v>1277</v>
      </c>
      <c r="K86" t="s">
        <v>1278</v>
      </c>
      <c r="L86" t="s">
        <v>987</v>
      </c>
      <c r="M86">
        <v>1</v>
      </c>
      <c r="N86">
        <v>0</v>
      </c>
      <c r="O86">
        <v>0</v>
      </c>
      <c r="P86">
        <v>0</v>
      </c>
      <c r="Q86">
        <v>0</v>
      </c>
      <c r="R86">
        <v>0</v>
      </c>
      <c r="S86">
        <v>0.09</v>
      </c>
      <c r="T86">
        <v>0</v>
      </c>
      <c r="U86">
        <v>0</v>
      </c>
      <c r="V86">
        <v>0</v>
      </c>
      <c r="W86">
        <v>0.09</v>
      </c>
    </row>
    <row r="87" spans="1:23" x14ac:dyDescent="0.25">
      <c r="A87" t="s">
        <v>954</v>
      </c>
      <c r="B87" t="s">
        <v>963</v>
      </c>
      <c r="C87">
        <v>1412101</v>
      </c>
      <c r="D87" t="s">
        <v>1279</v>
      </c>
      <c r="E87" t="s">
        <v>685</v>
      </c>
      <c r="F87" t="str">
        <f>VLOOKUP(E87,'DEMAN DCB'!B:B,1,0)</f>
        <v>GLTP172</v>
      </c>
      <c r="G87" t="s">
        <v>956</v>
      </c>
      <c r="H87" t="s">
        <v>966</v>
      </c>
      <c r="I87">
        <v>5</v>
      </c>
      <c r="J87" t="s">
        <v>1280</v>
      </c>
      <c r="K87" t="s">
        <v>1281</v>
      </c>
      <c r="L87" t="s">
        <v>958</v>
      </c>
      <c r="M87">
        <v>1</v>
      </c>
      <c r="N87">
        <v>0</v>
      </c>
      <c r="O87">
        <v>0</v>
      </c>
      <c r="P87">
        <v>0</v>
      </c>
      <c r="Q87">
        <v>0</v>
      </c>
      <c r="R87">
        <v>0</v>
      </c>
      <c r="S87">
        <v>-1780.34</v>
      </c>
      <c r="T87">
        <v>0</v>
      </c>
      <c r="U87">
        <v>0</v>
      </c>
      <c r="V87">
        <v>0</v>
      </c>
      <c r="W87">
        <v>-1780.34</v>
      </c>
    </row>
    <row r="88" spans="1:23" x14ac:dyDescent="0.25">
      <c r="A88" t="s">
        <v>954</v>
      </c>
      <c r="B88" t="s">
        <v>955</v>
      </c>
      <c r="C88">
        <v>1412101</v>
      </c>
      <c r="D88" t="s">
        <v>1282</v>
      </c>
      <c r="E88" t="s">
        <v>686</v>
      </c>
      <c r="F88" t="str">
        <f>VLOOKUP(E88,'DEMAN DCB'!B:B,1,0)</f>
        <v>GLTP173</v>
      </c>
      <c r="G88" t="s">
        <v>956</v>
      </c>
      <c r="H88" t="s">
        <v>966</v>
      </c>
      <c r="I88">
        <v>8</v>
      </c>
      <c r="J88" t="s">
        <v>1283</v>
      </c>
      <c r="K88" t="s">
        <v>1284</v>
      </c>
      <c r="L88" t="s">
        <v>987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-3664.33</v>
      </c>
      <c r="T88">
        <v>0</v>
      </c>
      <c r="U88">
        <v>0</v>
      </c>
      <c r="V88">
        <v>0</v>
      </c>
      <c r="W88">
        <v>-3664.33</v>
      </c>
    </row>
    <row r="89" spans="1:23" x14ac:dyDescent="0.25">
      <c r="A89" t="s">
        <v>954</v>
      </c>
      <c r="B89" t="s">
        <v>963</v>
      </c>
      <c r="C89">
        <v>1412101</v>
      </c>
      <c r="D89" t="s">
        <v>1285</v>
      </c>
      <c r="E89" t="s">
        <v>1286</v>
      </c>
      <c r="F89" t="str">
        <f>VLOOKUP(E89,'DEMAN DCB'!B:B,1,0)</f>
        <v>GLTP174</v>
      </c>
      <c r="G89" t="s">
        <v>956</v>
      </c>
      <c r="H89" t="s">
        <v>957</v>
      </c>
      <c r="I89">
        <v>5</v>
      </c>
      <c r="J89" t="s">
        <v>1287</v>
      </c>
      <c r="K89" t="s">
        <v>1288</v>
      </c>
      <c r="L89" t="s">
        <v>958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133.28</v>
      </c>
      <c r="T89">
        <v>0</v>
      </c>
      <c r="U89">
        <v>0</v>
      </c>
      <c r="V89">
        <v>0</v>
      </c>
      <c r="W89">
        <v>133.28</v>
      </c>
    </row>
    <row r="90" spans="1:23" x14ac:dyDescent="0.25">
      <c r="A90" t="s">
        <v>954</v>
      </c>
      <c r="B90" t="s">
        <v>963</v>
      </c>
      <c r="C90">
        <v>1412101</v>
      </c>
      <c r="D90" t="s">
        <v>1289</v>
      </c>
      <c r="E90" t="s">
        <v>1290</v>
      </c>
      <c r="F90" t="str">
        <f>VLOOKUP(E90,'DEMAN DCB'!B:B,1,0)</f>
        <v>GLTP175</v>
      </c>
      <c r="G90" t="s">
        <v>956</v>
      </c>
      <c r="H90" t="s">
        <v>957</v>
      </c>
      <c r="I90">
        <v>8</v>
      </c>
      <c r="J90" t="s">
        <v>1291</v>
      </c>
      <c r="K90" t="s">
        <v>1233</v>
      </c>
      <c r="L90" t="s">
        <v>1000</v>
      </c>
      <c r="M90">
        <v>2</v>
      </c>
      <c r="N90">
        <v>0</v>
      </c>
      <c r="O90">
        <v>0</v>
      </c>
      <c r="P90">
        <v>0</v>
      </c>
      <c r="Q90">
        <v>0</v>
      </c>
      <c r="R90">
        <v>0</v>
      </c>
      <c r="S90">
        <v>6099.64</v>
      </c>
      <c r="T90">
        <v>0</v>
      </c>
      <c r="U90">
        <v>0</v>
      </c>
      <c r="V90">
        <v>0</v>
      </c>
      <c r="W90">
        <v>6099.64</v>
      </c>
    </row>
    <row r="91" spans="1:23" x14ac:dyDescent="0.25">
      <c r="A91" t="s">
        <v>954</v>
      </c>
      <c r="B91" t="s">
        <v>963</v>
      </c>
      <c r="C91">
        <v>1412101</v>
      </c>
      <c r="D91" t="s">
        <v>1292</v>
      </c>
      <c r="E91" t="s">
        <v>1293</v>
      </c>
      <c r="F91" t="str">
        <f>VLOOKUP(E91,'DEMAN DCB'!B:B,1,0)</f>
        <v>GLTP176</v>
      </c>
      <c r="G91" t="s">
        <v>956</v>
      </c>
      <c r="H91" t="s">
        <v>966</v>
      </c>
      <c r="I91">
        <v>5</v>
      </c>
      <c r="J91" t="s">
        <v>1294</v>
      </c>
      <c r="K91" t="s">
        <v>1295</v>
      </c>
      <c r="L91" t="s">
        <v>1022</v>
      </c>
      <c r="M91">
        <v>0.25</v>
      </c>
      <c r="N91">
        <v>0</v>
      </c>
      <c r="O91">
        <v>0</v>
      </c>
      <c r="P91">
        <v>0</v>
      </c>
      <c r="Q91">
        <v>0</v>
      </c>
      <c r="R91">
        <v>0</v>
      </c>
      <c r="S91">
        <v>910.92</v>
      </c>
      <c r="T91">
        <v>0</v>
      </c>
      <c r="U91">
        <v>0</v>
      </c>
      <c r="V91">
        <v>0</v>
      </c>
      <c r="W91">
        <v>910.92</v>
      </c>
    </row>
    <row r="92" spans="1:23" x14ac:dyDescent="0.25">
      <c r="A92" t="s">
        <v>954</v>
      </c>
      <c r="B92" t="s">
        <v>963</v>
      </c>
      <c r="C92">
        <v>1412101</v>
      </c>
      <c r="D92" t="s">
        <v>1296</v>
      </c>
      <c r="E92" t="s">
        <v>379</v>
      </c>
      <c r="F92" t="str">
        <f>VLOOKUP(E92,'DEMAN DCB'!B:B,1,0)</f>
        <v>GLTP177</v>
      </c>
      <c r="G92" t="s">
        <v>956</v>
      </c>
      <c r="H92" t="s">
        <v>1101</v>
      </c>
      <c r="I92">
        <v>10</v>
      </c>
      <c r="J92" t="s">
        <v>1297</v>
      </c>
      <c r="K92" t="s">
        <v>1298</v>
      </c>
      <c r="L92" t="s">
        <v>1053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  <c r="S92">
        <v>-0.1</v>
      </c>
      <c r="T92">
        <v>0</v>
      </c>
      <c r="U92">
        <v>0</v>
      </c>
      <c r="V92">
        <v>0</v>
      </c>
      <c r="W92">
        <v>-0.1</v>
      </c>
    </row>
    <row r="93" spans="1:23" x14ac:dyDescent="0.25">
      <c r="A93" t="s">
        <v>954</v>
      </c>
      <c r="B93" t="s">
        <v>963</v>
      </c>
      <c r="C93">
        <v>1412101</v>
      </c>
      <c r="D93" t="s">
        <v>1299</v>
      </c>
      <c r="E93" t="s">
        <v>1300</v>
      </c>
      <c r="F93" t="str">
        <f>VLOOKUP(E93,'DEMAN DCB'!B:B,1,0)</f>
        <v>GLTP178</v>
      </c>
      <c r="G93" t="s">
        <v>956</v>
      </c>
      <c r="H93" t="s">
        <v>957</v>
      </c>
      <c r="I93">
        <v>5</v>
      </c>
      <c r="J93" t="s">
        <v>1301</v>
      </c>
      <c r="K93" t="s">
        <v>1302</v>
      </c>
      <c r="L93" t="s">
        <v>958</v>
      </c>
      <c r="M93">
        <v>1</v>
      </c>
      <c r="N93">
        <v>0</v>
      </c>
      <c r="O93">
        <v>0</v>
      </c>
      <c r="P93">
        <v>0</v>
      </c>
      <c r="Q93">
        <v>0</v>
      </c>
      <c r="R93">
        <v>0</v>
      </c>
      <c r="S93">
        <v>-10630.82</v>
      </c>
      <c r="T93">
        <v>0</v>
      </c>
      <c r="U93">
        <v>0</v>
      </c>
      <c r="V93">
        <v>0</v>
      </c>
      <c r="W93">
        <v>-10630.82</v>
      </c>
    </row>
    <row r="94" spans="1:23" x14ac:dyDescent="0.25">
      <c r="A94" t="s">
        <v>954</v>
      </c>
      <c r="B94" t="s">
        <v>963</v>
      </c>
      <c r="C94">
        <v>1412101</v>
      </c>
      <c r="D94" t="s">
        <v>1303</v>
      </c>
      <c r="E94" t="s">
        <v>688</v>
      </c>
      <c r="F94" t="str">
        <f>VLOOKUP(E94,'DEMAN DCB'!B:B,1,0)</f>
        <v>GLTP179</v>
      </c>
      <c r="G94" t="s">
        <v>956</v>
      </c>
      <c r="H94" t="s">
        <v>966</v>
      </c>
      <c r="I94">
        <v>8</v>
      </c>
      <c r="J94" t="s">
        <v>1304</v>
      </c>
      <c r="K94" t="s">
        <v>1201</v>
      </c>
      <c r="L94" t="s">
        <v>1000</v>
      </c>
      <c r="M94">
        <v>1</v>
      </c>
      <c r="N94">
        <v>0</v>
      </c>
      <c r="O94">
        <v>0</v>
      </c>
      <c r="P94">
        <v>0</v>
      </c>
      <c r="Q94">
        <v>0</v>
      </c>
      <c r="R94">
        <v>0</v>
      </c>
      <c r="S94">
        <v>-1964.41</v>
      </c>
      <c r="T94">
        <v>0</v>
      </c>
      <c r="U94">
        <v>0</v>
      </c>
      <c r="V94">
        <v>0</v>
      </c>
      <c r="W94">
        <v>-1964.41</v>
      </c>
    </row>
    <row r="95" spans="1:23" x14ac:dyDescent="0.25">
      <c r="A95" t="s">
        <v>954</v>
      </c>
      <c r="B95" t="s">
        <v>955</v>
      </c>
      <c r="C95">
        <v>1412101</v>
      </c>
      <c r="D95" t="s">
        <v>1305</v>
      </c>
      <c r="E95" t="s">
        <v>1306</v>
      </c>
      <c r="F95" t="str">
        <f>VLOOKUP(E95,'DEMAN DCB'!B:B,1,0)</f>
        <v>GLTP18</v>
      </c>
      <c r="G95" t="s">
        <v>956</v>
      </c>
      <c r="H95" t="s">
        <v>957</v>
      </c>
      <c r="I95">
        <v>8</v>
      </c>
      <c r="J95" t="s">
        <v>1307</v>
      </c>
      <c r="K95" t="s">
        <v>1308</v>
      </c>
      <c r="L95" t="s">
        <v>987</v>
      </c>
      <c r="M95">
        <v>2</v>
      </c>
      <c r="N95">
        <v>0</v>
      </c>
      <c r="O95">
        <v>0</v>
      </c>
      <c r="P95">
        <v>0</v>
      </c>
      <c r="Q95">
        <v>0</v>
      </c>
      <c r="R95">
        <v>0</v>
      </c>
      <c r="S95">
        <v>-11296.92</v>
      </c>
      <c r="T95">
        <v>0</v>
      </c>
      <c r="U95">
        <v>0</v>
      </c>
      <c r="V95">
        <v>0</v>
      </c>
      <c r="W95">
        <v>-11296.92</v>
      </c>
    </row>
    <row r="96" spans="1:23" x14ac:dyDescent="0.25">
      <c r="A96" t="s">
        <v>954</v>
      </c>
      <c r="B96" t="s">
        <v>963</v>
      </c>
      <c r="C96">
        <v>1412101</v>
      </c>
      <c r="D96" t="s">
        <v>1309</v>
      </c>
      <c r="E96" t="s">
        <v>690</v>
      </c>
      <c r="F96" t="str">
        <f>VLOOKUP(E96,'DEMAN DCB'!B:B,1,0)</f>
        <v>GLTP180</v>
      </c>
      <c r="G96" t="s">
        <v>956</v>
      </c>
      <c r="H96" t="s">
        <v>966</v>
      </c>
      <c r="I96">
        <v>5</v>
      </c>
      <c r="J96" t="s">
        <v>1310</v>
      </c>
      <c r="K96" t="s">
        <v>1311</v>
      </c>
      <c r="L96" t="s">
        <v>958</v>
      </c>
      <c r="M96">
        <v>1</v>
      </c>
      <c r="N96">
        <v>0</v>
      </c>
      <c r="O96">
        <v>0</v>
      </c>
      <c r="P96">
        <v>0</v>
      </c>
      <c r="Q96">
        <v>0</v>
      </c>
      <c r="R96">
        <v>0</v>
      </c>
      <c r="S96">
        <v>-2421.6</v>
      </c>
      <c r="T96">
        <v>0</v>
      </c>
      <c r="U96">
        <v>0</v>
      </c>
      <c r="V96">
        <v>0</v>
      </c>
      <c r="W96">
        <v>-2421.6</v>
      </c>
    </row>
    <row r="97" spans="1:23" x14ac:dyDescent="0.25">
      <c r="A97" t="s">
        <v>954</v>
      </c>
      <c r="B97" t="s">
        <v>963</v>
      </c>
      <c r="C97">
        <v>1412101</v>
      </c>
      <c r="D97" t="s">
        <v>1312</v>
      </c>
      <c r="E97" t="s">
        <v>889</v>
      </c>
      <c r="F97" t="str">
        <f>VLOOKUP(E97,'DEMAN DCB'!B:B,1,0)</f>
        <v>GLTP181</v>
      </c>
      <c r="G97" t="s">
        <v>956</v>
      </c>
      <c r="H97" t="s">
        <v>957</v>
      </c>
      <c r="I97">
        <v>5</v>
      </c>
      <c r="J97" t="s">
        <v>1313</v>
      </c>
      <c r="K97" t="s">
        <v>1314</v>
      </c>
      <c r="L97" t="s">
        <v>222</v>
      </c>
      <c r="M97">
        <v>2</v>
      </c>
      <c r="N97">
        <v>0</v>
      </c>
      <c r="O97">
        <v>0</v>
      </c>
      <c r="P97">
        <v>0</v>
      </c>
      <c r="Q97">
        <v>0</v>
      </c>
      <c r="R97">
        <v>0</v>
      </c>
      <c r="S97">
        <v>12615.86</v>
      </c>
      <c r="T97">
        <v>0</v>
      </c>
      <c r="U97">
        <v>0</v>
      </c>
      <c r="V97">
        <v>0</v>
      </c>
      <c r="W97">
        <v>12615.86</v>
      </c>
    </row>
    <row r="98" spans="1:23" x14ac:dyDescent="0.25">
      <c r="A98" t="s">
        <v>954</v>
      </c>
      <c r="B98" t="s">
        <v>963</v>
      </c>
      <c r="C98">
        <v>1412101</v>
      </c>
      <c r="D98" t="s">
        <v>1315</v>
      </c>
      <c r="E98" t="s">
        <v>891</v>
      </c>
      <c r="F98" t="str">
        <f>VLOOKUP(E98,'DEMAN DCB'!B:B,1,0)</f>
        <v>GLTP182</v>
      </c>
      <c r="G98" t="s">
        <v>956</v>
      </c>
      <c r="H98" t="s">
        <v>957</v>
      </c>
      <c r="I98">
        <v>4</v>
      </c>
      <c r="J98" t="s">
        <v>1316</v>
      </c>
      <c r="K98" t="s">
        <v>1317</v>
      </c>
      <c r="L98" t="s">
        <v>1275</v>
      </c>
      <c r="M98">
        <v>5</v>
      </c>
      <c r="N98">
        <v>0</v>
      </c>
      <c r="O98">
        <v>0</v>
      </c>
      <c r="P98">
        <v>0</v>
      </c>
      <c r="Q98">
        <v>0</v>
      </c>
      <c r="R98">
        <v>0</v>
      </c>
      <c r="S98">
        <v>-8255.9</v>
      </c>
      <c r="T98">
        <v>0</v>
      </c>
      <c r="U98">
        <v>0</v>
      </c>
      <c r="V98">
        <v>0</v>
      </c>
      <c r="W98">
        <v>-8255.9</v>
      </c>
    </row>
    <row r="99" spans="1:23" x14ac:dyDescent="0.25">
      <c r="A99" t="s">
        <v>954</v>
      </c>
      <c r="B99" t="s">
        <v>963</v>
      </c>
      <c r="C99">
        <v>1412101</v>
      </c>
      <c r="D99" t="s">
        <v>1318</v>
      </c>
      <c r="E99" t="s">
        <v>692</v>
      </c>
      <c r="F99" t="str">
        <f>VLOOKUP(E99,'DEMAN DCB'!B:B,1,0)</f>
        <v>GLTP183</v>
      </c>
      <c r="G99" t="s">
        <v>956</v>
      </c>
      <c r="H99" t="s">
        <v>966</v>
      </c>
      <c r="I99">
        <v>8</v>
      </c>
      <c r="J99" t="s">
        <v>1319</v>
      </c>
      <c r="K99" t="s">
        <v>1320</v>
      </c>
      <c r="L99" t="s">
        <v>1000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-0.08</v>
      </c>
      <c r="T99">
        <v>0</v>
      </c>
      <c r="U99">
        <v>0</v>
      </c>
      <c r="V99">
        <v>0</v>
      </c>
      <c r="W99">
        <v>-0.08</v>
      </c>
    </row>
    <row r="100" spans="1:23" x14ac:dyDescent="0.25">
      <c r="A100" t="s">
        <v>954</v>
      </c>
      <c r="B100" t="s">
        <v>963</v>
      </c>
      <c r="C100">
        <v>1412101</v>
      </c>
      <c r="D100" t="s">
        <v>1321</v>
      </c>
      <c r="E100" t="s">
        <v>694</v>
      </c>
      <c r="F100" t="str">
        <f>VLOOKUP(E100,'DEMAN DCB'!B:B,1,0)</f>
        <v>GLTP184</v>
      </c>
      <c r="G100" t="s">
        <v>956</v>
      </c>
      <c r="H100" t="s">
        <v>966</v>
      </c>
      <c r="I100">
        <v>4</v>
      </c>
      <c r="J100" t="s">
        <v>1322</v>
      </c>
      <c r="K100" t="s">
        <v>1323</v>
      </c>
      <c r="L100" t="s">
        <v>1275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-19.809999999999999</v>
      </c>
      <c r="T100">
        <v>0</v>
      </c>
      <c r="U100">
        <v>0</v>
      </c>
      <c r="V100">
        <v>0</v>
      </c>
      <c r="W100">
        <v>-19.809999999999999</v>
      </c>
    </row>
    <row r="101" spans="1:23" x14ac:dyDescent="0.25">
      <c r="A101" t="s">
        <v>954</v>
      </c>
      <c r="B101" t="s">
        <v>963</v>
      </c>
      <c r="C101">
        <v>1412101</v>
      </c>
      <c r="D101" t="s">
        <v>1324</v>
      </c>
      <c r="E101" t="s">
        <v>696</v>
      </c>
      <c r="F101" t="str">
        <f>VLOOKUP(E101,'DEMAN DCB'!B:B,1,0)</f>
        <v>GLTP185</v>
      </c>
      <c r="G101" t="s">
        <v>956</v>
      </c>
      <c r="H101" t="s">
        <v>966</v>
      </c>
      <c r="I101">
        <v>5</v>
      </c>
      <c r="J101" t="s">
        <v>1325</v>
      </c>
      <c r="K101" t="s">
        <v>1326</v>
      </c>
      <c r="L101" t="s">
        <v>958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0.1</v>
      </c>
      <c r="T101">
        <v>0</v>
      </c>
      <c r="U101">
        <v>0</v>
      </c>
      <c r="V101">
        <v>0</v>
      </c>
      <c r="W101">
        <v>0.1</v>
      </c>
    </row>
    <row r="102" spans="1:23" x14ac:dyDescent="0.25">
      <c r="A102" t="s">
        <v>954</v>
      </c>
      <c r="B102" t="s">
        <v>963</v>
      </c>
      <c r="C102">
        <v>1412101</v>
      </c>
      <c r="D102" t="s">
        <v>1327</v>
      </c>
      <c r="E102" t="s">
        <v>1328</v>
      </c>
      <c r="F102" t="str">
        <f>VLOOKUP(E102,'DEMAN DCB'!B:B,1,0)</f>
        <v>GLTP186</v>
      </c>
      <c r="G102" t="s">
        <v>956</v>
      </c>
      <c r="H102" t="s">
        <v>957</v>
      </c>
      <c r="I102">
        <v>8</v>
      </c>
      <c r="J102" t="s">
        <v>1329</v>
      </c>
      <c r="K102" t="s">
        <v>1330</v>
      </c>
      <c r="L102" t="s">
        <v>1000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921.22</v>
      </c>
      <c r="T102">
        <v>0</v>
      </c>
      <c r="U102">
        <v>0</v>
      </c>
      <c r="V102">
        <v>0</v>
      </c>
      <c r="W102">
        <v>921.22</v>
      </c>
    </row>
    <row r="103" spans="1:23" x14ac:dyDescent="0.25">
      <c r="A103" t="s">
        <v>954</v>
      </c>
      <c r="B103" t="s">
        <v>955</v>
      </c>
      <c r="C103">
        <v>1412101</v>
      </c>
      <c r="D103" t="s">
        <v>1331</v>
      </c>
      <c r="E103" t="s">
        <v>698</v>
      </c>
      <c r="F103" t="str">
        <f>VLOOKUP(E103,'DEMAN DCB'!B:B,1,0)</f>
        <v>GLTP187</v>
      </c>
      <c r="G103" t="s">
        <v>956</v>
      </c>
      <c r="H103" t="s">
        <v>966</v>
      </c>
      <c r="I103">
        <v>8</v>
      </c>
      <c r="J103" t="s">
        <v>1332</v>
      </c>
      <c r="K103" t="s">
        <v>1333</v>
      </c>
      <c r="L103" t="s">
        <v>987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-0.46</v>
      </c>
      <c r="T103">
        <v>0</v>
      </c>
      <c r="U103">
        <v>0</v>
      </c>
      <c r="V103">
        <v>0</v>
      </c>
      <c r="W103">
        <v>-0.46</v>
      </c>
    </row>
    <row r="104" spans="1:23" x14ac:dyDescent="0.25">
      <c r="A104" t="s">
        <v>954</v>
      </c>
      <c r="B104" t="s">
        <v>955</v>
      </c>
      <c r="C104">
        <v>1412101</v>
      </c>
      <c r="D104" t="s">
        <v>1334</v>
      </c>
      <c r="E104" t="s">
        <v>892</v>
      </c>
      <c r="F104" t="str">
        <f>VLOOKUP(E104,'DEMAN DCB'!B:B,1,0)</f>
        <v>GLTP188</v>
      </c>
      <c r="G104" t="s">
        <v>956</v>
      </c>
      <c r="H104" t="s">
        <v>957</v>
      </c>
      <c r="I104">
        <v>8</v>
      </c>
      <c r="J104" t="s">
        <v>1335</v>
      </c>
      <c r="K104" t="s">
        <v>1336</v>
      </c>
      <c r="L104" t="s">
        <v>987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-0.5</v>
      </c>
      <c r="T104">
        <v>0</v>
      </c>
      <c r="U104">
        <v>0</v>
      </c>
      <c r="V104">
        <v>0</v>
      </c>
      <c r="W104">
        <v>-0.5</v>
      </c>
    </row>
    <row r="105" spans="1:23" x14ac:dyDescent="0.25">
      <c r="A105" t="s">
        <v>954</v>
      </c>
      <c r="B105" t="s">
        <v>963</v>
      </c>
      <c r="C105">
        <v>1412101</v>
      </c>
      <c r="D105" t="s">
        <v>1337</v>
      </c>
      <c r="E105" t="s">
        <v>1338</v>
      </c>
      <c r="F105" t="str">
        <f>VLOOKUP(E105,'DEMAN DCB'!B:B,1,0)</f>
        <v>GLTP189</v>
      </c>
      <c r="G105" t="s">
        <v>956</v>
      </c>
      <c r="H105" t="s">
        <v>957</v>
      </c>
      <c r="I105">
        <v>8</v>
      </c>
      <c r="J105" t="s">
        <v>1339</v>
      </c>
      <c r="K105" t="s">
        <v>1340</v>
      </c>
      <c r="L105" t="s">
        <v>1000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1882.19</v>
      </c>
      <c r="T105">
        <v>0</v>
      </c>
      <c r="U105">
        <v>0</v>
      </c>
      <c r="V105">
        <v>0</v>
      </c>
      <c r="W105">
        <v>1882.19</v>
      </c>
    </row>
    <row r="106" spans="1:23" x14ac:dyDescent="0.25">
      <c r="A106" t="s">
        <v>954</v>
      </c>
      <c r="B106" t="s">
        <v>955</v>
      </c>
      <c r="C106">
        <v>1412101</v>
      </c>
      <c r="D106" t="s">
        <v>1341</v>
      </c>
      <c r="E106" t="s">
        <v>1342</v>
      </c>
      <c r="F106" t="str">
        <f>VLOOKUP(E106,'DEMAN DCB'!B:B,1,0)</f>
        <v>GLTP19</v>
      </c>
      <c r="G106" t="s">
        <v>956</v>
      </c>
      <c r="H106" t="s">
        <v>957</v>
      </c>
      <c r="I106">
        <v>4</v>
      </c>
      <c r="J106" t="s">
        <v>1343</v>
      </c>
      <c r="K106" t="s">
        <v>1344</v>
      </c>
      <c r="L106" t="s">
        <v>978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-484.61</v>
      </c>
      <c r="T106">
        <v>0</v>
      </c>
      <c r="U106">
        <v>0</v>
      </c>
      <c r="V106">
        <v>0</v>
      </c>
      <c r="W106">
        <v>-484.61</v>
      </c>
    </row>
    <row r="107" spans="1:23" x14ac:dyDescent="0.25">
      <c r="A107" t="s">
        <v>954</v>
      </c>
      <c r="B107" t="s">
        <v>963</v>
      </c>
      <c r="C107">
        <v>1412101</v>
      </c>
      <c r="D107" t="s">
        <v>1345</v>
      </c>
      <c r="E107" t="s">
        <v>700</v>
      </c>
      <c r="F107" t="str">
        <f>VLOOKUP(E107,'DEMAN DCB'!B:B,1,0)</f>
        <v>GLTP190</v>
      </c>
      <c r="G107" t="s">
        <v>956</v>
      </c>
      <c r="H107" t="s">
        <v>966</v>
      </c>
      <c r="I107">
        <v>9</v>
      </c>
      <c r="J107" t="s">
        <v>1346</v>
      </c>
      <c r="K107" t="s">
        <v>1347</v>
      </c>
      <c r="L107" t="s">
        <v>1348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-1394.37</v>
      </c>
      <c r="T107">
        <v>0</v>
      </c>
      <c r="U107">
        <v>0</v>
      </c>
      <c r="V107">
        <v>0</v>
      </c>
      <c r="W107">
        <v>-1394.37</v>
      </c>
    </row>
    <row r="108" spans="1:23" x14ac:dyDescent="0.25">
      <c r="A108" t="s">
        <v>954</v>
      </c>
      <c r="B108" t="s">
        <v>963</v>
      </c>
      <c r="C108">
        <v>1412101</v>
      </c>
      <c r="D108" t="s">
        <v>1349</v>
      </c>
      <c r="E108" t="s">
        <v>702</v>
      </c>
      <c r="F108" t="str">
        <f>VLOOKUP(E108,'DEMAN DCB'!B:B,1,0)</f>
        <v>GLTP191</v>
      </c>
      <c r="G108" t="s">
        <v>956</v>
      </c>
      <c r="H108" t="s">
        <v>966</v>
      </c>
      <c r="I108">
        <v>8</v>
      </c>
      <c r="J108" t="s">
        <v>1350</v>
      </c>
      <c r="K108" t="s">
        <v>1351</v>
      </c>
      <c r="L108" t="s">
        <v>1000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-1754.83</v>
      </c>
      <c r="T108">
        <v>0</v>
      </c>
      <c r="U108">
        <v>0</v>
      </c>
      <c r="V108">
        <v>0</v>
      </c>
      <c r="W108">
        <v>-1754.83</v>
      </c>
    </row>
    <row r="109" spans="1:23" x14ac:dyDescent="0.25">
      <c r="A109" t="s">
        <v>954</v>
      </c>
      <c r="B109" t="s">
        <v>963</v>
      </c>
      <c r="C109">
        <v>1412101</v>
      </c>
      <c r="D109" t="s">
        <v>1352</v>
      </c>
      <c r="E109" t="s">
        <v>893</v>
      </c>
      <c r="F109" t="str">
        <f>VLOOKUP(E109,'DEMAN DCB'!B:B,1,0)</f>
        <v>GLTP192</v>
      </c>
      <c r="G109" t="s">
        <v>956</v>
      </c>
      <c r="H109" t="s">
        <v>957</v>
      </c>
      <c r="I109">
        <v>8</v>
      </c>
      <c r="J109" t="s">
        <v>1353</v>
      </c>
      <c r="K109" t="s">
        <v>1354</v>
      </c>
      <c r="L109" t="s">
        <v>1074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-0.28999999999999998</v>
      </c>
      <c r="T109">
        <v>0</v>
      </c>
      <c r="U109">
        <v>0</v>
      </c>
      <c r="V109">
        <v>0</v>
      </c>
      <c r="W109">
        <v>-0.28999999999999998</v>
      </c>
    </row>
    <row r="110" spans="1:23" x14ac:dyDescent="0.25">
      <c r="A110" t="s">
        <v>954</v>
      </c>
      <c r="B110" t="s">
        <v>963</v>
      </c>
      <c r="C110">
        <v>1412101</v>
      </c>
      <c r="D110" t="s">
        <v>1355</v>
      </c>
      <c r="E110" t="s">
        <v>703</v>
      </c>
      <c r="F110" t="str">
        <f>VLOOKUP(E110,'DEMAN DCB'!B:B,1,0)</f>
        <v>GLTP193</v>
      </c>
      <c r="G110" t="s">
        <v>956</v>
      </c>
      <c r="H110" t="s">
        <v>966</v>
      </c>
      <c r="I110">
        <v>8</v>
      </c>
      <c r="J110" t="s">
        <v>1180</v>
      </c>
      <c r="K110" t="s">
        <v>1356</v>
      </c>
      <c r="L110" t="s">
        <v>992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-2807.1</v>
      </c>
      <c r="T110">
        <v>0</v>
      </c>
      <c r="U110">
        <v>0</v>
      </c>
      <c r="V110">
        <v>0</v>
      </c>
      <c r="W110">
        <v>-2807.1</v>
      </c>
    </row>
    <row r="111" spans="1:23" x14ac:dyDescent="0.25">
      <c r="A111" t="s">
        <v>954</v>
      </c>
      <c r="B111" t="s">
        <v>963</v>
      </c>
      <c r="C111">
        <v>1412101</v>
      </c>
      <c r="D111" t="s">
        <v>1357</v>
      </c>
      <c r="E111" t="s">
        <v>705</v>
      </c>
      <c r="F111" t="str">
        <f>VLOOKUP(E111,'DEMAN DCB'!B:B,1,0)</f>
        <v>GLTP194</v>
      </c>
      <c r="G111" t="s">
        <v>956</v>
      </c>
      <c r="H111" t="s">
        <v>966</v>
      </c>
      <c r="I111">
        <v>8</v>
      </c>
      <c r="J111" t="s">
        <v>1358</v>
      </c>
      <c r="K111" t="s">
        <v>1359</v>
      </c>
      <c r="L111" t="s">
        <v>1074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-1777.55</v>
      </c>
      <c r="T111">
        <v>0</v>
      </c>
      <c r="U111">
        <v>0</v>
      </c>
      <c r="V111">
        <v>0</v>
      </c>
      <c r="W111">
        <v>-1777.55</v>
      </c>
    </row>
    <row r="112" spans="1:23" x14ac:dyDescent="0.25">
      <c r="A112" t="s">
        <v>954</v>
      </c>
      <c r="B112" t="s">
        <v>963</v>
      </c>
      <c r="C112">
        <v>1412101</v>
      </c>
      <c r="D112" t="s">
        <v>1360</v>
      </c>
      <c r="E112" t="s">
        <v>707</v>
      </c>
      <c r="F112" t="str">
        <f>VLOOKUP(E112,'DEMAN DCB'!B:B,1,0)</f>
        <v>GLTP195</v>
      </c>
      <c r="G112" t="s">
        <v>956</v>
      </c>
      <c r="H112" t="s">
        <v>966</v>
      </c>
      <c r="I112">
        <v>8</v>
      </c>
      <c r="J112" t="s">
        <v>1361</v>
      </c>
      <c r="K112" t="s">
        <v>1362</v>
      </c>
      <c r="L112" t="s">
        <v>1000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-3125.22</v>
      </c>
      <c r="T112">
        <v>0</v>
      </c>
      <c r="U112">
        <v>0</v>
      </c>
      <c r="V112">
        <v>0</v>
      </c>
      <c r="W112">
        <v>-3125.22</v>
      </c>
    </row>
    <row r="113" spans="1:23" x14ac:dyDescent="0.25">
      <c r="A113" t="s">
        <v>954</v>
      </c>
      <c r="B113" t="s">
        <v>963</v>
      </c>
      <c r="C113">
        <v>1412101</v>
      </c>
      <c r="D113" t="s">
        <v>1363</v>
      </c>
      <c r="E113" t="s">
        <v>381</v>
      </c>
      <c r="F113" t="str">
        <f>VLOOKUP(E113,'DEMAN DCB'!B:B,1,0)</f>
        <v>GLTP196</v>
      </c>
      <c r="G113" t="s">
        <v>956</v>
      </c>
      <c r="H113" t="s">
        <v>1101</v>
      </c>
      <c r="I113">
        <v>5</v>
      </c>
      <c r="J113" t="s">
        <v>1364</v>
      </c>
      <c r="K113" t="s">
        <v>1365</v>
      </c>
      <c r="L113" t="s">
        <v>958</v>
      </c>
      <c r="M113">
        <v>2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-1456.34</v>
      </c>
      <c r="T113">
        <v>0</v>
      </c>
      <c r="U113">
        <v>0</v>
      </c>
      <c r="V113">
        <v>0</v>
      </c>
      <c r="W113">
        <v>-1456.34</v>
      </c>
    </row>
    <row r="114" spans="1:23" x14ac:dyDescent="0.25">
      <c r="A114" t="s">
        <v>954</v>
      </c>
      <c r="B114" t="s">
        <v>955</v>
      </c>
      <c r="C114">
        <v>1412101</v>
      </c>
      <c r="D114" t="s">
        <v>1366</v>
      </c>
      <c r="E114" t="s">
        <v>894</v>
      </c>
      <c r="F114" t="str">
        <f>VLOOKUP(E114,'DEMAN DCB'!B:B,1,0)</f>
        <v>GLTP197</v>
      </c>
      <c r="G114" t="s">
        <v>956</v>
      </c>
      <c r="H114" t="s">
        <v>957</v>
      </c>
      <c r="I114">
        <v>8</v>
      </c>
      <c r="J114" t="s">
        <v>1367</v>
      </c>
      <c r="K114" t="s">
        <v>1368</v>
      </c>
      <c r="L114" t="s">
        <v>987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-0.26</v>
      </c>
      <c r="T114">
        <v>0</v>
      </c>
      <c r="U114">
        <v>0</v>
      </c>
      <c r="V114">
        <v>0</v>
      </c>
      <c r="W114">
        <v>-0.26</v>
      </c>
    </row>
    <row r="115" spans="1:23" x14ac:dyDescent="0.25">
      <c r="A115" t="s">
        <v>954</v>
      </c>
      <c r="B115" t="s">
        <v>955</v>
      </c>
      <c r="C115">
        <v>1412101</v>
      </c>
      <c r="D115" t="s">
        <v>1369</v>
      </c>
      <c r="E115" t="s">
        <v>709</v>
      </c>
      <c r="F115" t="str">
        <f>VLOOKUP(E115,'DEMAN DCB'!B:B,1,0)</f>
        <v>GLTP198</v>
      </c>
      <c r="G115" t="s">
        <v>956</v>
      </c>
      <c r="H115" t="s">
        <v>966</v>
      </c>
      <c r="I115">
        <v>8</v>
      </c>
      <c r="J115" t="s">
        <v>1370</v>
      </c>
      <c r="K115" t="s">
        <v>1371</v>
      </c>
      <c r="L115" t="s">
        <v>987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-561.54</v>
      </c>
      <c r="T115">
        <v>0</v>
      </c>
      <c r="U115">
        <v>0</v>
      </c>
      <c r="V115">
        <v>0</v>
      </c>
      <c r="W115">
        <v>-561.54</v>
      </c>
    </row>
    <row r="116" spans="1:23" x14ac:dyDescent="0.25">
      <c r="A116" t="s">
        <v>954</v>
      </c>
      <c r="B116" t="s">
        <v>963</v>
      </c>
      <c r="C116">
        <v>1412101</v>
      </c>
      <c r="D116" t="s">
        <v>1372</v>
      </c>
      <c r="E116" t="s">
        <v>895</v>
      </c>
      <c r="F116" t="str">
        <f>VLOOKUP(E116,'DEMAN DCB'!B:B,1,0)</f>
        <v>GLTP199</v>
      </c>
      <c r="G116" t="s">
        <v>956</v>
      </c>
      <c r="H116" t="s">
        <v>957</v>
      </c>
      <c r="I116">
        <v>5</v>
      </c>
      <c r="J116" t="s">
        <v>1373</v>
      </c>
      <c r="K116" t="s">
        <v>1374</v>
      </c>
      <c r="L116" t="s">
        <v>1230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-0.44</v>
      </c>
      <c r="T116">
        <v>0</v>
      </c>
      <c r="U116">
        <v>0</v>
      </c>
      <c r="V116">
        <v>0</v>
      </c>
      <c r="W116">
        <v>-0.44</v>
      </c>
    </row>
    <row r="117" spans="1:23" x14ac:dyDescent="0.25">
      <c r="A117" t="s">
        <v>954</v>
      </c>
      <c r="B117" t="s">
        <v>955</v>
      </c>
      <c r="C117">
        <v>1412119</v>
      </c>
      <c r="D117" t="s">
        <v>1375</v>
      </c>
      <c r="E117" t="s">
        <v>1376</v>
      </c>
      <c r="F117" t="str">
        <f>VLOOKUP(E117,'DEMAN DCB'!B:B,1,0)</f>
        <v>GLTP2</v>
      </c>
      <c r="G117" t="s">
        <v>956</v>
      </c>
      <c r="H117" t="s">
        <v>957</v>
      </c>
      <c r="I117">
        <v>13</v>
      </c>
      <c r="J117" t="s">
        <v>1377</v>
      </c>
      <c r="K117" t="s">
        <v>1378</v>
      </c>
      <c r="L117" t="s">
        <v>211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-5724.15</v>
      </c>
      <c r="T117">
        <v>0</v>
      </c>
      <c r="U117">
        <v>0</v>
      </c>
      <c r="V117">
        <v>0</v>
      </c>
      <c r="W117">
        <v>-5724.15</v>
      </c>
    </row>
    <row r="118" spans="1:23" x14ac:dyDescent="0.25">
      <c r="A118" t="s">
        <v>954</v>
      </c>
      <c r="B118" t="s">
        <v>963</v>
      </c>
      <c r="C118">
        <v>1412101</v>
      </c>
      <c r="D118" t="s">
        <v>1379</v>
      </c>
      <c r="E118" t="s">
        <v>1380</v>
      </c>
      <c r="F118" t="str">
        <f>VLOOKUP(E118,'DEMAN DCB'!B:B,1,0)</f>
        <v>GLTP20</v>
      </c>
      <c r="G118" t="s">
        <v>956</v>
      </c>
      <c r="H118" t="s">
        <v>957</v>
      </c>
      <c r="I118">
        <v>8</v>
      </c>
      <c r="J118" t="s">
        <v>1381</v>
      </c>
      <c r="K118" t="s">
        <v>1382</v>
      </c>
      <c r="L118" t="s">
        <v>1069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41932.75</v>
      </c>
      <c r="T118">
        <v>0</v>
      </c>
      <c r="U118">
        <v>0</v>
      </c>
      <c r="V118">
        <v>0</v>
      </c>
      <c r="W118">
        <v>41932.75</v>
      </c>
    </row>
    <row r="119" spans="1:23" x14ac:dyDescent="0.25">
      <c r="A119" t="s">
        <v>954</v>
      </c>
      <c r="B119" t="s">
        <v>963</v>
      </c>
      <c r="C119">
        <v>1412101</v>
      </c>
      <c r="D119" t="s">
        <v>1383</v>
      </c>
      <c r="E119" t="s">
        <v>710</v>
      </c>
      <c r="F119" t="str">
        <f>VLOOKUP(E119,'DEMAN DCB'!B:B,1,0)</f>
        <v>GLTP200</v>
      </c>
      <c r="G119" t="s">
        <v>956</v>
      </c>
      <c r="H119" t="s">
        <v>966</v>
      </c>
      <c r="I119">
        <v>5</v>
      </c>
      <c r="J119" t="s">
        <v>1384</v>
      </c>
      <c r="K119" t="s">
        <v>1385</v>
      </c>
      <c r="L119" t="s">
        <v>958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-5191.78</v>
      </c>
      <c r="T119">
        <v>0</v>
      </c>
      <c r="U119">
        <v>0</v>
      </c>
      <c r="V119">
        <v>0</v>
      </c>
      <c r="W119">
        <v>-5191.78</v>
      </c>
    </row>
    <row r="120" spans="1:23" x14ac:dyDescent="0.25">
      <c r="A120" t="s">
        <v>954</v>
      </c>
      <c r="B120" t="s">
        <v>963</v>
      </c>
      <c r="C120">
        <v>1412101</v>
      </c>
      <c r="D120" t="s">
        <v>1386</v>
      </c>
      <c r="E120" t="s">
        <v>711</v>
      </c>
      <c r="F120" t="str">
        <f>VLOOKUP(E120,'DEMAN DCB'!B:B,1,0)</f>
        <v>GLTP201</v>
      </c>
      <c r="G120" t="s">
        <v>956</v>
      </c>
      <c r="H120" t="s">
        <v>966</v>
      </c>
      <c r="I120">
        <v>8</v>
      </c>
      <c r="J120" t="s">
        <v>1387</v>
      </c>
      <c r="K120" t="s">
        <v>1388</v>
      </c>
      <c r="L120" t="s">
        <v>1000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-4137.3900000000003</v>
      </c>
      <c r="T120">
        <v>0</v>
      </c>
      <c r="U120">
        <v>0</v>
      </c>
      <c r="V120">
        <v>0</v>
      </c>
      <c r="W120">
        <v>-4137.3900000000003</v>
      </c>
    </row>
    <row r="121" spans="1:23" x14ac:dyDescent="0.25">
      <c r="A121" t="s">
        <v>954</v>
      </c>
      <c r="B121" t="s">
        <v>963</v>
      </c>
      <c r="C121">
        <v>1412101</v>
      </c>
      <c r="D121" t="s">
        <v>1389</v>
      </c>
      <c r="E121" t="s">
        <v>712</v>
      </c>
      <c r="F121" t="str">
        <f>VLOOKUP(E121,'DEMAN DCB'!B:B,1,0)</f>
        <v>GLTP202</v>
      </c>
      <c r="G121" t="s">
        <v>956</v>
      </c>
      <c r="H121" t="s">
        <v>966</v>
      </c>
      <c r="I121">
        <v>5</v>
      </c>
      <c r="J121" t="s">
        <v>1329</v>
      </c>
      <c r="K121" t="s">
        <v>1390</v>
      </c>
      <c r="L121" t="s">
        <v>958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-8222.32</v>
      </c>
      <c r="T121">
        <v>0</v>
      </c>
      <c r="U121">
        <v>0</v>
      </c>
      <c r="V121">
        <v>0</v>
      </c>
      <c r="W121">
        <v>-8222.32</v>
      </c>
    </row>
    <row r="122" spans="1:23" x14ac:dyDescent="0.25">
      <c r="A122" t="s">
        <v>954</v>
      </c>
      <c r="B122" t="s">
        <v>963</v>
      </c>
      <c r="C122">
        <v>1412101</v>
      </c>
      <c r="D122" t="s">
        <v>1391</v>
      </c>
      <c r="E122" t="s">
        <v>713</v>
      </c>
      <c r="F122" t="str">
        <f>VLOOKUP(E122,'DEMAN DCB'!B:B,1,0)</f>
        <v>GLTP203</v>
      </c>
      <c r="G122" t="s">
        <v>956</v>
      </c>
      <c r="H122" t="s">
        <v>966</v>
      </c>
      <c r="I122">
        <v>8</v>
      </c>
      <c r="J122" t="s">
        <v>1392</v>
      </c>
      <c r="K122" t="s">
        <v>1393</v>
      </c>
      <c r="L122" t="s">
        <v>1000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-1786.02</v>
      </c>
      <c r="T122">
        <v>0</v>
      </c>
      <c r="U122">
        <v>0</v>
      </c>
      <c r="V122">
        <v>0</v>
      </c>
      <c r="W122">
        <v>-1786.02</v>
      </c>
    </row>
    <row r="123" spans="1:23" x14ac:dyDescent="0.25">
      <c r="A123" t="s">
        <v>954</v>
      </c>
      <c r="B123" t="s">
        <v>963</v>
      </c>
      <c r="C123">
        <v>1412101</v>
      </c>
      <c r="D123" t="s">
        <v>1394</v>
      </c>
      <c r="E123" t="s">
        <v>897</v>
      </c>
      <c r="F123" t="str">
        <f>VLOOKUP(E123,'DEMAN DCB'!B:B,1,0)</f>
        <v>GLTP204</v>
      </c>
      <c r="G123" t="s">
        <v>956</v>
      </c>
      <c r="H123" t="s">
        <v>957</v>
      </c>
      <c r="I123">
        <v>5</v>
      </c>
      <c r="J123" t="s">
        <v>1395</v>
      </c>
      <c r="K123" t="s">
        <v>1396</v>
      </c>
      <c r="L123" t="s">
        <v>1230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-0.46</v>
      </c>
      <c r="T123">
        <v>0</v>
      </c>
      <c r="U123">
        <v>0</v>
      </c>
      <c r="V123">
        <v>0</v>
      </c>
      <c r="W123">
        <v>-0.46</v>
      </c>
    </row>
    <row r="124" spans="1:23" x14ac:dyDescent="0.25">
      <c r="A124" t="s">
        <v>954</v>
      </c>
      <c r="B124" t="s">
        <v>963</v>
      </c>
      <c r="C124">
        <v>1412101</v>
      </c>
      <c r="D124" t="s">
        <v>1397</v>
      </c>
      <c r="E124" t="s">
        <v>898</v>
      </c>
      <c r="F124" t="str">
        <f>VLOOKUP(E124,'DEMAN DCB'!B:B,1,0)</f>
        <v>GLTP205</v>
      </c>
      <c r="G124" t="s">
        <v>956</v>
      </c>
      <c r="H124" t="s">
        <v>957</v>
      </c>
      <c r="I124">
        <v>8</v>
      </c>
      <c r="J124" t="s">
        <v>1339</v>
      </c>
      <c r="K124" t="s">
        <v>1398</v>
      </c>
      <c r="L124" t="s">
        <v>1000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0.12</v>
      </c>
      <c r="T124">
        <v>0</v>
      </c>
      <c r="U124">
        <v>0</v>
      </c>
      <c r="V124">
        <v>0</v>
      </c>
      <c r="W124">
        <v>0.12</v>
      </c>
    </row>
    <row r="125" spans="1:23" x14ac:dyDescent="0.25">
      <c r="A125" t="s">
        <v>954</v>
      </c>
      <c r="B125" t="s">
        <v>955</v>
      </c>
      <c r="C125">
        <v>1412101</v>
      </c>
      <c r="D125" t="s">
        <v>1399</v>
      </c>
      <c r="E125" t="s">
        <v>900</v>
      </c>
      <c r="F125" t="str">
        <f>VLOOKUP(E125,'DEMAN DCB'!B:B,1,0)</f>
        <v>GLTP206</v>
      </c>
      <c r="G125" t="s">
        <v>956</v>
      </c>
      <c r="H125" t="s">
        <v>957</v>
      </c>
      <c r="I125">
        <v>8</v>
      </c>
      <c r="J125" t="s">
        <v>1400</v>
      </c>
      <c r="K125" t="s">
        <v>1401</v>
      </c>
      <c r="L125" t="s">
        <v>1198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3912.84</v>
      </c>
      <c r="T125">
        <v>0</v>
      </c>
      <c r="U125">
        <v>0</v>
      </c>
      <c r="V125">
        <v>0</v>
      </c>
      <c r="W125">
        <v>3912.84</v>
      </c>
    </row>
    <row r="126" spans="1:23" x14ac:dyDescent="0.25">
      <c r="A126" t="s">
        <v>954</v>
      </c>
      <c r="B126" t="s">
        <v>963</v>
      </c>
      <c r="C126">
        <v>1412101</v>
      </c>
      <c r="D126" t="s">
        <v>1402</v>
      </c>
      <c r="E126" t="s">
        <v>902</v>
      </c>
      <c r="F126" t="str">
        <f>VLOOKUP(E126,'DEMAN DCB'!B:B,1,0)</f>
        <v>GLTP207</v>
      </c>
      <c r="G126" t="s">
        <v>956</v>
      </c>
      <c r="H126" t="s">
        <v>957</v>
      </c>
      <c r="I126">
        <v>4</v>
      </c>
      <c r="J126" t="s">
        <v>1403</v>
      </c>
      <c r="K126" t="s">
        <v>1404</v>
      </c>
      <c r="L126" t="s">
        <v>1275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-0.28000000000000003</v>
      </c>
      <c r="T126">
        <v>0</v>
      </c>
      <c r="U126">
        <v>0</v>
      </c>
      <c r="V126">
        <v>0</v>
      </c>
      <c r="W126">
        <v>-0.28000000000000003</v>
      </c>
    </row>
    <row r="127" spans="1:23" x14ac:dyDescent="0.25">
      <c r="A127" t="s">
        <v>954</v>
      </c>
      <c r="B127" t="s">
        <v>955</v>
      </c>
      <c r="C127">
        <v>1412101</v>
      </c>
      <c r="D127" t="s">
        <v>1405</v>
      </c>
      <c r="E127" t="s">
        <v>715</v>
      </c>
      <c r="F127" t="str">
        <f>VLOOKUP(E127,'DEMAN DCB'!B:B,1,0)</f>
        <v>GLTP208</v>
      </c>
      <c r="G127" t="s">
        <v>956</v>
      </c>
      <c r="H127" t="s">
        <v>966</v>
      </c>
      <c r="I127">
        <v>8</v>
      </c>
      <c r="J127" t="s">
        <v>1406</v>
      </c>
      <c r="K127" t="s">
        <v>1407</v>
      </c>
      <c r="L127" t="s">
        <v>987</v>
      </c>
      <c r="M127">
        <v>2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-3136</v>
      </c>
      <c r="T127">
        <v>0</v>
      </c>
      <c r="U127">
        <v>0</v>
      </c>
      <c r="V127">
        <v>0</v>
      </c>
      <c r="W127">
        <v>-3136</v>
      </c>
    </row>
    <row r="128" spans="1:23" x14ac:dyDescent="0.25">
      <c r="A128" t="s">
        <v>954</v>
      </c>
      <c r="B128" t="s">
        <v>955</v>
      </c>
      <c r="C128">
        <v>1412101</v>
      </c>
      <c r="D128" t="s">
        <v>1408</v>
      </c>
      <c r="E128" t="s">
        <v>717</v>
      </c>
      <c r="F128" t="str">
        <f>VLOOKUP(E128,'DEMAN DCB'!B:B,1,0)</f>
        <v>GLTP209</v>
      </c>
      <c r="G128" t="s">
        <v>956</v>
      </c>
      <c r="H128" t="s">
        <v>966</v>
      </c>
      <c r="I128">
        <v>8</v>
      </c>
      <c r="J128" t="s">
        <v>1409</v>
      </c>
      <c r="K128" t="s">
        <v>1410</v>
      </c>
      <c r="L128" t="s">
        <v>1142</v>
      </c>
      <c r="M128">
        <v>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-6704.85</v>
      </c>
      <c r="T128">
        <v>0</v>
      </c>
      <c r="U128">
        <v>0</v>
      </c>
      <c r="V128">
        <v>0</v>
      </c>
      <c r="W128">
        <v>-6704.85</v>
      </c>
    </row>
    <row r="129" spans="1:23" x14ac:dyDescent="0.25">
      <c r="A129" t="s">
        <v>954</v>
      </c>
      <c r="B129" t="s">
        <v>955</v>
      </c>
      <c r="C129">
        <v>1412101</v>
      </c>
      <c r="D129" t="s">
        <v>1411</v>
      </c>
      <c r="E129" t="s">
        <v>1412</v>
      </c>
      <c r="F129" t="str">
        <f>VLOOKUP(E129,'DEMAN DCB'!B:B,1,0)</f>
        <v>GLTP21</v>
      </c>
      <c r="G129" t="s">
        <v>956</v>
      </c>
      <c r="H129" t="s">
        <v>957</v>
      </c>
      <c r="I129">
        <v>8</v>
      </c>
      <c r="J129" t="s">
        <v>1200</v>
      </c>
      <c r="K129" t="s">
        <v>1413</v>
      </c>
      <c r="L129" t="s">
        <v>958</v>
      </c>
      <c r="M129">
        <v>3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-31119.38</v>
      </c>
      <c r="T129">
        <v>0</v>
      </c>
      <c r="U129">
        <v>0</v>
      </c>
      <c r="V129">
        <v>0</v>
      </c>
      <c r="W129">
        <v>-31119.38</v>
      </c>
    </row>
    <row r="130" spans="1:23" x14ac:dyDescent="0.25">
      <c r="A130" t="s">
        <v>954</v>
      </c>
      <c r="B130" t="s">
        <v>955</v>
      </c>
      <c r="C130">
        <v>1412101</v>
      </c>
      <c r="D130" t="s">
        <v>1414</v>
      </c>
      <c r="E130" t="s">
        <v>719</v>
      </c>
      <c r="F130" t="str">
        <f>VLOOKUP(E130,'DEMAN DCB'!B:B,1,0)</f>
        <v>GLTP210</v>
      </c>
      <c r="G130" t="s">
        <v>956</v>
      </c>
      <c r="H130" t="s">
        <v>966</v>
      </c>
      <c r="I130">
        <v>8</v>
      </c>
      <c r="J130" t="s">
        <v>1415</v>
      </c>
      <c r="K130" t="s">
        <v>1416</v>
      </c>
      <c r="L130" t="s">
        <v>1142</v>
      </c>
      <c r="M130">
        <v>1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-1497.91</v>
      </c>
      <c r="T130">
        <v>0</v>
      </c>
      <c r="U130">
        <v>0</v>
      </c>
      <c r="V130">
        <v>0</v>
      </c>
      <c r="W130">
        <v>-1497.91</v>
      </c>
    </row>
    <row r="131" spans="1:23" x14ac:dyDescent="0.25">
      <c r="A131" t="s">
        <v>954</v>
      </c>
      <c r="B131" t="s">
        <v>955</v>
      </c>
      <c r="C131">
        <v>1412101</v>
      </c>
      <c r="D131" t="s">
        <v>1417</v>
      </c>
      <c r="E131" t="s">
        <v>720</v>
      </c>
      <c r="F131" t="str">
        <f>VLOOKUP(E131,'DEMAN DCB'!B:B,1,0)</f>
        <v>GLTP211</v>
      </c>
      <c r="G131" t="s">
        <v>956</v>
      </c>
      <c r="H131" t="s">
        <v>966</v>
      </c>
      <c r="I131">
        <v>8</v>
      </c>
      <c r="J131" t="s">
        <v>1418</v>
      </c>
      <c r="K131" t="s">
        <v>1419</v>
      </c>
      <c r="L131" t="s">
        <v>987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-6301.97</v>
      </c>
      <c r="T131">
        <v>0</v>
      </c>
      <c r="U131">
        <v>0</v>
      </c>
      <c r="V131">
        <v>0</v>
      </c>
      <c r="W131">
        <v>-6301.97</v>
      </c>
    </row>
    <row r="132" spans="1:23" x14ac:dyDescent="0.25">
      <c r="A132" t="s">
        <v>954</v>
      </c>
      <c r="B132" t="s">
        <v>963</v>
      </c>
      <c r="C132">
        <v>1412101</v>
      </c>
      <c r="D132" t="s">
        <v>1420</v>
      </c>
      <c r="E132" t="s">
        <v>722</v>
      </c>
      <c r="F132" t="str">
        <f>VLOOKUP(E132,'DEMAN DCB'!B:B,1,0)</f>
        <v>GLTP212</v>
      </c>
      <c r="G132" t="s">
        <v>956</v>
      </c>
      <c r="H132" t="s">
        <v>966</v>
      </c>
      <c r="I132">
        <v>8</v>
      </c>
      <c r="J132" t="s">
        <v>1421</v>
      </c>
      <c r="K132" t="s">
        <v>1422</v>
      </c>
      <c r="L132" t="s">
        <v>1074</v>
      </c>
      <c r="M132">
        <v>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-1483.55</v>
      </c>
      <c r="T132">
        <v>0</v>
      </c>
      <c r="U132">
        <v>0</v>
      </c>
      <c r="V132">
        <v>0</v>
      </c>
      <c r="W132">
        <v>-1483.55</v>
      </c>
    </row>
    <row r="133" spans="1:23" x14ac:dyDescent="0.25">
      <c r="A133" t="s">
        <v>954</v>
      </c>
      <c r="B133" t="s">
        <v>955</v>
      </c>
      <c r="C133">
        <v>1412101</v>
      </c>
      <c r="D133" t="s">
        <v>1423</v>
      </c>
      <c r="E133" t="s">
        <v>904</v>
      </c>
      <c r="F133" t="str">
        <f>VLOOKUP(E133,'DEMAN DCB'!B:B,1,0)</f>
        <v>GLTP213</v>
      </c>
      <c r="G133" t="s">
        <v>956</v>
      </c>
      <c r="H133" t="s">
        <v>957</v>
      </c>
      <c r="I133">
        <v>8</v>
      </c>
      <c r="J133" t="s">
        <v>1424</v>
      </c>
      <c r="K133" t="s">
        <v>1425</v>
      </c>
      <c r="L133" t="s">
        <v>1142</v>
      </c>
      <c r="M133">
        <v>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0.46</v>
      </c>
      <c r="T133">
        <v>0</v>
      </c>
      <c r="U133">
        <v>0</v>
      </c>
      <c r="V133">
        <v>0</v>
      </c>
      <c r="W133">
        <v>0.46</v>
      </c>
    </row>
    <row r="134" spans="1:23" x14ac:dyDescent="0.25">
      <c r="A134" t="s">
        <v>954</v>
      </c>
      <c r="B134" t="s">
        <v>955</v>
      </c>
      <c r="C134">
        <v>1412101</v>
      </c>
      <c r="D134" t="s">
        <v>1426</v>
      </c>
      <c r="E134" t="s">
        <v>383</v>
      </c>
      <c r="F134" t="str">
        <f>VLOOKUP(E134,'DEMAN DCB'!B:B,1,0)</f>
        <v>GLTP214</v>
      </c>
      <c r="G134" t="s">
        <v>956</v>
      </c>
      <c r="H134" t="s">
        <v>1101</v>
      </c>
      <c r="I134">
        <v>8</v>
      </c>
      <c r="J134" t="s">
        <v>1427</v>
      </c>
      <c r="K134" t="s">
        <v>1410</v>
      </c>
      <c r="L134" t="s">
        <v>1142</v>
      </c>
      <c r="M134">
        <v>1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-20357.419999999998</v>
      </c>
      <c r="T134">
        <v>0</v>
      </c>
      <c r="U134">
        <v>0</v>
      </c>
      <c r="V134">
        <v>0</v>
      </c>
      <c r="W134">
        <v>-20357.419999999998</v>
      </c>
    </row>
    <row r="135" spans="1:23" x14ac:dyDescent="0.25">
      <c r="A135" t="s">
        <v>954</v>
      </c>
      <c r="B135" t="s">
        <v>963</v>
      </c>
      <c r="C135">
        <v>1412101</v>
      </c>
      <c r="D135" t="s">
        <v>1428</v>
      </c>
      <c r="E135" t="s">
        <v>724</v>
      </c>
      <c r="F135" t="str">
        <f>VLOOKUP(E135,'DEMAN DCB'!B:B,1,0)</f>
        <v>GLTP215</v>
      </c>
      <c r="G135" t="s">
        <v>956</v>
      </c>
      <c r="H135" t="s">
        <v>966</v>
      </c>
      <c r="I135">
        <v>5</v>
      </c>
      <c r="J135" t="s">
        <v>274</v>
      </c>
      <c r="K135" t="s">
        <v>1429</v>
      </c>
      <c r="L135" t="s">
        <v>1230</v>
      </c>
      <c r="M135">
        <v>2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-5267.62</v>
      </c>
      <c r="T135">
        <v>0</v>
      </c>
      <c r="U135">
        <v>0</v>
      </c>
      <c r="V135">
        <v>0</v>
      </c>
      <c r="W135">
        <v>-5267.62</v>
      </c>
    </row>
    <row r="136" spans="1:23" x14ac:dyDescent="0.25">
      <c r="A136" t="s">
        <v>954</v>
      </c>
      <c r="B136" t="s">
        <v>955</v>
      </c>
      <c r="C136">
        <v>1412101</v>
      </c>
      <c r="D136" t="s">
        <v>1430</v>
      </c>
      <c r="E136" t="s">
        <v>906</v>
      </c>
      <c r="F136" t="str">
        <f>VLOOKUP(E136,'DEMAN DCB'!B:B,1,0)</f>
        <v>GLTP216</v>
      </c>
      <c r="G136" t="s">
        <v>956</v>
      </c>
      <c r="H136" t="s">
        <v>957</v>
      </c>
      <c r="I136">
        <v>8</v>
      </c>
      <c r="J136" t="s">
        <v>1431</v>
      </c>
      <c r="K136" t="s">
        <v>1432</v>
      </c>
      <c r="L136" t="s">
        <v>987</v>
      </c>
      <c r="M136">
        <v>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0.44</v>
      </c>
      <c r="T136">
        <v>0</v>
      </c>
      <c r="U136">
        <v>0</v>
      </c>
      <c r="V136">
        <v>0</v>
      </c>
      <c r="W136">
        <v>0.44</v>
      </c>
    </row>
    <row r="137" spans="1:23" x14ac:dyDescent="0.25">
      <c r="A137" t="s">
        <v>954</v>
      </c>
      <c r="B137" t="s">
        <v>963</v>
      </c>
      <c r="C137">
        <v>1412101</v>
      </c>
      <c r="D137" t="s">
        <v>1433</v>
      </c>
      <c r="E137" t="s">
        <v>726</v>
      </c>
      <c r="F137" t="str">
        <f>VLOOKUP(E137,'DEMAN DCB'!B:B,1,0)</f>
        <v>GLTP217</v>
      </c>
      <c r="G137" t="s">
        <v>956</v>
      </c>
      <c r="H137" t="s">
        <v>966</v>
      </c>
      <c r="I137">
        <v>5</v>
      </c>
      <c r="J137" t="s">
        <v>1200</v>
      </c>
      <c r="K137" t="s">
        <v>1434</v>
      </c>
      <c r="L137" t="s">
        <v>958</v>
      </c>
      <c r="M137">
        <v>2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-4084.39</v>
      </c>
      <c r="T137">
        <v>0</v>
      </c>
      <c r="U137">
        <v>0</v>
      </c>
      <c r="V137">
        <v>0</v>
      </c>
      <c r="W137">
        <v>-4084.39</v>
      </c>
    </row>
    <row r="138" spans="1:23" x14ac:dyDescent="0.25">
      <c r="A138" t="s">
        <v>954</v>
      </c>
      <c r="B138" t="s">
        <v>963</v>
      </c>
      <c r="C138">
        <v>1412101</v>
      </c>
      <c r="D138" t="s">
        <v>1435</v>
      </c>
      <c r="E138" t="s">
        <v>728</v>
      </c>
      <c r="F138" t="str">
        <f>VLOOKUP(E138,'DEMAN DCB'!B:B,1,0)</f>
        <v>GLTP218</v>
      </c>
      <c r="G138" t="s">
        <v>956</v>
      </c>
      <c r="H138" t="s">
        <v>966</v>
      </c>
      <c r="I138">
        <v>9</v>
      </c>
      <c r="J138" t="s">
        <v>1436</v>
      </c>
      <c r="K138" t="s">
        <v>1437</v>
      </c>
      <c r="L138" t="s">
        <v>1189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-897.22</v>
      </c>
      <c r="T138">
        <v>0</v>
      </c>
      <c r="U138">
        <v>0</v>
      </c>
      <c r="V138">
        <v>0</v>
      </c>
      <c r="W138">
        <v>-897.22</v>
      </c>
    </row>
    <row r="139" spans="1:23" x14ac:dyDescent="0.25">
      <c r="A139" t="s">
        <v>954</v>
      </c>
      <c r="B139" t="s">
        <v>955</v>
      </c>
      <c r="C139">
        <v>1412101</v>
      </c>
      <c r="D139" t="s">
        <v>1438</v>
      </c>
      <c r="E139" t="s">
        <v>729</v>
      </c>
      <c r="F139" t="str">
        <f>VLOOKUP(E139,'DEMAN DCB'!B:B,1,0)</f>
        <v>GLTP219</v>
      </c>
      <c r="G139" t="s">
        <v>956</v>
      </c>
      <c r="H139" t="s">
        <v>966</v>
      </c>
      <c r="I139">
        <v>8</v>
      </c>
      <c r="J139" t="s">
        <v>1439</v>
      </c>
      <c r="K139" t="s">
        <v>1440</v>
      </c>
      <c r="L139" t="s">
        <v>987</v>
      </c>
      <c r="M139">
        <v>2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-2376.1</v>
      </c>
      <c r="T139">
        <v>0</v>
      </c>
      <c r="U139">
        <v>0</v>
      </c>
      <c r="V139">
        <v>0</v>
      </c>
      <c r="W139">
        <v>-2376.1</v>
      </c>
    </row>
    <row r="140" spans="1:23" x14ac:dyDescent="0.25">
      <c r="A140" t="s">
        <v>954</v>
      </c>
      <c r="B140" t="s">
        <v>955</v>
      </c>
      <c r="C140">
        <v>1412101</v>
      </c>
      <c r="D140" t="s">
        <v>1441</v>
      </c>
      <c r="E140" t="s">
        <v>1442</v>
      </c>
      <c r="F140" t="str">
        <f>VLOOKUP(E140,'DEMAN DCB'!B:B,1,0)</f>
        <v>GLTP22</v>
      </c>
      <c r="G140" t="s">
        <v>956</v>
      </c>
      <c r="H140" t="s">
        <v>957</v>
      </c>
      <c r="I140">
        <v>8</v>
      </c>
      <c r="J140" t="s">
        <v>1443</v>
      </c>
      <c r="K140" t="s">
        <v>1444</v>
      </c>
      <c r="L140" t="s">
        <v>987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-1075.01</v>
      </c>
      <c r="T140">
        <v>0</v>
      </c>
      <c r="U140">
        <v>0</v>
      </c>
      <c r="V140">
        <v>0</v>
      </c>
      <c r="W140">
        <v>-1075.01</v>
      </c>
    </row>
    <row r="141" spans="1:23" x14ac:dyDescent="0.25">
      <c r="A141" t="s">
        <v>954</v>
      </c>
      <c r="B141" t="s">
        <v>963</v>
      </c>
      <c r="C141">
        <v>1412101</v>
      </c>
      <c r="D141" t="s">
        <v>1445</v>
      </c>
      <c r="E141" t="s">
        <v>730</v>
      </c>
      <c r="F141" t="str">
        <f>VLOOKUP(E141,'DEMAN DCB'!B:B,1,0)</f>
        <v>GLTP220</v>
      </c>
      <c r="G141" t="s">
        <v>956</v>
      </c>
      <c r="H141" t="s">
        <v>966</v>
      </c>
      <c r="I141">
        <v>5</v>
      </c>
      <c r="J141" t="s">
        <v>1446</v>
      </c>
      <c r="K141" t="s">
        <v>1447</v>
      </c>
      <c r="L141" t="s">
        <v>1022</v>
      </c>
      <c r="M141">
        <v>1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-724.02</v>
      </c>
      <c r="T141">
        <v>0</v>
      </c>
      <c r="U141">
        <v>0</v>
      </c>
      <c r="V141">
        <v>0</v>
      </c>
      <c r="W141">
        <v>-724.02</v>
      </c>
    </row>
    <row r="142" spans="1:23" x14ac:dyDescent="0.25">
      <c r="A142" t="s">
        <v>954</v>
      </c>
      <c r="B142" t="s">
        <v>955</v>
      </c>
      <c r="C142">
        <v>1412101</v>
      </c>
      <c r="D142" t="s">
        <v>1448</v>
      </c>
      <c r="E142" t="s">
        <v>732</v>
      </c>
      <c r="F142" t="str">
        <f>VLOOKUP(E142,'DEMAN DCB'!B:B,1,0)</f>
        <v>GLTP221</v>
      </c>
      <c r="G142" t="s">
        <v>956</v>
      </c>
      <c r="H142" t="s">
        <v>966</v>
      </c>
      <c r="I142">
        <v>8</v>
      </c>
      <c r="J142" t="s">
        <v>1449</v>
      </c>
      <c r="K142" t="s">
        <v>1450</v>
      </c>
      <c r="L142" t="s">
        <v>1142</v>
      </c>
      <c r="M142">
        <v>1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-1920.75</v>
      </c>
      <c r="T142">
        <v>0</v>
      </c>
      <c r="U142">
        <v>0</v>
      </c>
      <c r="V142">
        <v>0</v>
      </c>
      <c r="W142">
        <v>-1920.75</v>
      </c>
    </row>
    <row r="143" spans="1:23" x14ac:dyDescent="0.25">
      <c r="A143" t="s">
        <v>954</v>
      </c>
      <c r="B143" t="s">
        <v>963</v>
      </c>
      <c r="C143">
        <v>1412101</v>
      </c>
      <c r="D143" t="s">
        <v>1451</v>
      </c>
      <c r="E143" t="s">
        <v>733</v>
      </c>
      <c r="F143" t="str">
        <f>VLOOKUP(E143,'DEMAN DCB'!B:B,1,0)</f>
        <v>GLTP222</v>
      </c>
      <c r="G143" t="s">
        <v>956</v>
      </c>
      <c r="H143" t="s">
        <v>966</v>
      </c>
      <c r="I143">
        <v>5</v>
      </c>
      <c r="J143" t="s">
        <v>1452</v>
      </c>
      <c r="K143" t="s">
        <v>1453</v>
      </c>
      <c r="L143" t="s">
        <v>958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0.08</v>
      </c>
      <c r="T143">
        <v>0</v>
      </c>
      <c r="U143">
        <v>0</v>
      </c>
      <c r="V143">
        <v>0</v>
      </c>
      <c r="W143">
        <v>0.08</v>
      </c>
    </row>
    <row r="144" spans="1:23" x14ac:dyDescent="0.25">
      <c r="A144" t="s">
        <v>954</v>
      </c>
      <c r="B144" t="s">
        <v>963</v>
      </c>
      <c r="C144">
        <v>1412101</v>
      </c>
      <c r="D144" t="s">
        <v>1454</v>
      </c>
      <c r="E144" t="s">
        <v>734</v>
      </c>
      <c r="F144" t="str">
        <f>VLOOKUP(E144,'DEMAN DCB'!B:B,1,0)</f>
        <v>GLTP223</v>
      </c>
      <c r="G144" t="s">
        <v>956</v>
      </c>
      <c r="H144" t="s">
        <v>966</v>
      </c>
      <c r="I144">
        <v>5</v>
      </c>
      <c r="J144" t="s">
        <v>1455</v>
      </c>
      <c r="K144" t="s">
        <v>1456</v>
      </c>
      <c r="L144" t="s">
        <v>1457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-4762.75</v>
      </c>
      <c r="T144">
        <v>0</v>
      </c>
      <c r="U144">
        <v>0</v>
      </c>
      <c r="V144">
        <v>0</v>
      </c>
      <c r="W144">
        <v>-4762.75</v>
      </c>
    </row>
    <row r="145" spans="1:23" x14ac:dyDescent="0.25">
      <c r="A145" t="s">
        <v>954</v>
      </c>
      <c r="B145" t="s">
        <v>963</v>
      </c>
      <c r="C145">
        <v>1412101</v>
      </c>
      <c r="D145" t="s">
        <v>1458</v>
      </c>
      <c r="E145" t="s">
        <v>907</v>
      </c>
      <c r="F145" t="str">
        <f>VLOOKUP(E145,'DEMAN DCB'!B:B,1,0)</f>
        <v>GLTP224</v>
      </c>
      <c r="G145" t="s">
        <v>956</v>
      </c>
      <c r="H145" t="s">
        <v>957</v>
      </c>
      <c r="I145">
        <v>8</v>
      </c>
      <c r="J145" t="s">
        <v>1459</v>
      </c>
      <c r="K145" t="s">
        <v>1460</v>
      </c>
      <c r="L145" t="s">
        <v>1461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-0.21</v>
      </c>
      <c r="T145">
        <v>0</v>
      </c>
      <c r="U145">
        <v>0</v>
      </c>
      <c r="V145">
        <v>0</v>
      </c>
      <c r="W145">
        <v>-0.21</v>
      </c>
    </row>
    <row r="146" spans="1:23" x14ac:dyDescent="0.25">
      <c r="A146" t="s">
        <v>954</v>
      </c>
      <c r="B146" t="s">
        <v>963</v>
      </c>
      <c r="C146">
        <v>1412101</v>
      </c>
      <c r="D146" t="s">
        <v>1462</v>
      </c>
      <c r="E146" t="s">
        <v>735</v>
      </c>
      <c r="F146" t="str">
        <f>VLOOKUP(E146,'DEMAN DCB'!B:B,1,0)</f>
        <v>GLTP225</v>
      </c>
      <c r="G146" t="s">
        <v>956</v>
      </c>
      <c r="H146" t="s">
        <v>966</v>
      </c>
      <c r="I146">
        <v>8</v>
      </c>
      <c r="J146" t="s">
        <v>1463</v>
      </c>
      <c r="K146" t="s">
        <v>1464</v>
      </c>
      <c r="L146" t="s">
        <v>1465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-11092.28</v>
      </c>
      <c r="T146">
        <v>0</v>
      </c>
      <c r="U146">
        <v>0</v>
      </c>
      <c r="V146">
        <v>0</v>
      </c>
      <c r="W146">
        <v>-11092.28</v>
      </c>
    </row>
    <row r="147" spans="1:23" x14ac:dyDescent="0.25">
      <c r="A147" t="s">
        <v>954</v>
      </c>
      <c r="B147" t="s">
        <v>955</v>
      </c>
      <c r="C147">
        <v>1412101</v>
      </c>
      <c r="D147" t="s">
        <v>1466</v>
      </c>
      <c r="E147" t="s">
        <v>736</v>
      </c>
      <c r="F147" t="str">
        <f>VLOOKUP(E147,'DEMAN DCB'!B:B,1,0)</f>
        <v>GLTP226</v>
      </c>
      <c r="G147" t="s">
        <v>956</v>
      </c>
      <c r="H147" t="s">
        <v>966</v>
      </c>
      <c r="I147">
        <v>8</v>
      </c>
      <c r="J147" t="s">
        <v>1467</v>
      </c>
      <c r="K147" t="s">
        <v>1468</v>
      </c>
      <c r="L147" t="s">
        <v>1142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-10459.700000000001</v>
      </c>
      <c r="T147">
        <v>0</v>
      </c>
      <c r="U147">
        <v>0</v>
      </c>
      <c r="V147">
        <v>0</v>
      </c>
      <c r="W147">
        <v>-10459.700000000001</v>
      </c>
    </row>
    <row r="148" spans="1:23" x14ac:dyDescent="0.25">
      <c r="A148" t="s">
        <v>954</v>
      </c>
      <c r="B148" t="s">
        <v>963</v>
      </c>
      <c r="C148">
        <v>1412101</v>
      </c>
      <c r="D148" t="s">
        <v>1469</v>
      </c>
      <c r="E148" t="s">
        <v>385</v>
      </c>
      <c r="F148" t="str">
        <f>VLOOKUP(E148,'DEMAN DCB'!B:B,1,0)</f>
        <v>GLTP227</v>
      </c>
      <c r="G148" t="s">
        <v>956</v>
      </c>
      <c r="H148" t="s">
        <v>1101</v>
      </c>
      <c r="I148">
        <v>8</v>
      </c>
      <c r="J148" t="s">
        <v>1470</v>
      </c>
      <c r="K148" t="s">
        <v>1471</v>
      </c>
      <c r="L148" t="s">
        <v>1465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-15275.96</v>
      </c>
      <c r="T148">
        <v>0</v>
      </c>
      <c r="U148">
        <v>0</v>
      </c>
      <c r="V148">
        <v>0</v>
      </c>
      <c r="W148">
        <v>-15275.96</v>
      </c>
    </row>
    <row r="149" spans="1:23" x14ac:dyDescent="0.25">
      <c r="A149" t="s">
        <v>954</v>
      </c>
      <c r="B149" t="s">
        <v>955</v>
      </c>
      <c r="C149">
        <v>1412101</v>
      </c>
      <c r="D149" t="s">
        <v>1472</v>
      </c>
      <c r="E149" t="s">
        <v>738</v>
      </c>
      <c r="F149" t="str">
        <f>VLOOKUP(E149,'DEMAN DCB'!B:B,1,0)</f>
        <v>GLTP228</v>
      </c>
      <c r="G149" t="s">
        <v>956</v>
      </c>
      <c r="H149" t="s">
        <v>966</v>
      </c>
      <c r="I149">
        <v>8</v>
      </c>
      <c r="J149" t="s">
        <v>1473</v>
      </c>
      <c r="K149" t="s">
        <v>1474</v>
      </c>
      <c r="L149" t="s">
        <v>1475</v>
      </c>
      <c r="M149">
        <v>2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-6586.7</v>
      </c>
      <c r="T149">
        <v>0</v>
      </c>
      <c r="U149">
        <v>0</v>
      </c>
      <c r="V149">
        <v>0</v>
      </c>
      <c r="W149">
        <v>-6586.7</v>
      </c>
    </row>
    <row r="150" spans="1:23" x14ac:dyDescent="0.25">
      <c r="A150" t="s">
        <v>954</v>
      </c>
      <c r="B150" t="s">
        <v>955</v>
      </c>
      <c r="C150">
        <v>1412101</v>
      </c>
      <c r="D150" t="s">
        <v>1476</v>
      </c>
      <c r="E150" t="s">
        <v>739</v>
      </c>
      <c r="F150" t="str">
        <f>VLOOKUP(E150,'DEMAN DCB'!B:B,1,0)</f>
        <v>GLTP229</v>
      </c>
      <c r="G150" t="s">
        <v>956</v>
      </c>
      <c r="H150" t="s">
        <v>966</v>
      </c>
      <c r="I150">
        <v>8</v>
      </c>
      <c r="J150" t="s">
        <v>1477</v>
      </c>
      <c r="K150" t="s">
        <v>1478</v>
      </c>
      <c r="L150" t="s">
        <v>1230</v>
      </c>
      <c r="M150">
        <v>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-11549.56</v>
      </c>
      <c r="T150">
        <v>0</v>
      </c>
      <c r="U150">
        <v>0</v>
      </c>
      <c r="V150">
        <v>0</v>
      </c>
      <c r="W150">
        <v>-11549.56</v>
      </c>
    </row>
    <row r="151" spans="1:23" x14ac:dyDescent="0.25">
      <c r="A151" t="s">
        <v>954</v>
      </c>
      <c r="B151" t="s">
        <v>963</v>
      </c>
      <c r="C151">
        <v>1412101</v>
      </c>
      <c r="D151" t="s">
        <v>1479</v>
      </c>
      <c r="E151" t="s">
        <v>1480</v>
      </c>
      <c r="F151" t="str">
        <f>VLOOKUP(E151,'DEMAN DCB'!B:B,1,0)</f>
        <v>GLTP23</v>
      </c>
      <c r="G151" t="s">
        <v>956</v>
      </c>
      <c r="H151" t="s">
        <v>957</v>
      </c>
      <c r="I151">
        <v>8</v>
      </c>
      <c r="J151" t="s">
        <v>1481</v>
      </c>
      <c r="K151" t="s">
        <v>1482</v>
      </c>
      <c r="L151" t="s">
        <v>1000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-4199.8</v>
      </c>
      <c r="T151">
        <v>0</v>
      </c>
      <c r="U151">
        <v>0</v>
      </c>
      <c r="V151">
        <v>0</v>
      </c>
      <c r="W151">
        <v>-4199.8</v>
      </c>
    </row>
    <row r="152" spans="1:23" x14ac:dyDescent="0.25">
      <c r="A152" t="s">
        <v>954</v>
      </c>
      <c r="B152" t="s">
        <v>955</v>
      </c>
      <c r="C152">
        <v>1412101</v>
      </c>
      <c r="D152" t="s">
        <v>1483</v>
      </c>
      <c r="E152" t="s">
        <v>741</v>
      </c>
      <c r="F152" t="str">
        <f>VLOOKUP(E152,'DEMAN DCB'!B:B,1,0)</f>
        <v>GLTP230</v>
      </c>
      <c r="G152" t="s">
        <v>956</v>
      </c>
      <c r="H152" t="s">
        <v>966</v>
      </c>
      <c r="I152">
        <v>8</v>
      </c>
      <c r="J152" t="s">
        <v>1484</v>
      </c>
      <c r="K152" t="s">
        <v>1485</v>
      </c>
      <c r="L152" t="s">
        <v>987</v>
      </c>
      <c r="M152">
        <v>2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-4497.9399999999996</v>
      </c>
      <c r="T152">
        <v>0</v>
      </c>
      <c r="U152">
        <v>0</v>
      </c>
      <c r="V152">
        <v>0</v>
      </c>
      <c r="W152">
        <v>-4497.9399999999996</v>
      </c>
    </row>
    <row r="153" spans="1:23" x14ac:dyDescent="0.25">
      <c r="A153" t="s">
        <v>954</v>
      </c>
      <c r="B153" t="s">
        <v>963</v>
      </c>
      <c r="C153">
        <v>1412101</v>
      </c>
      <c r="D153" t="s">
        <v>1486</v>
      </c>
      <c r="E153" t="s">
        <v>386</v>
      </c>
      <c r="F153" t="str">
        <f>VLOOKUP(E153,'DEMAN DCB'!B:B,1,0)</f>
        <v>GLTP231</v>
      </c>
      <c r="G153" t="s">
        <v>956</v>
      </c>
      <c r="H153" t="s">
        <v>1101</v>
      </c>
      <c r="I153">
        <v>8</v>
      </c>
      <c r="J153" t="s">
        <v>1487</v>
      </c>
      <c r="K153" t="s">
        <v>1488</v>
      </c>
      <c r="L153" t="s">
        <v>992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-2948.91</v>
      </c>
      <c r="T153">
        <v>0</v>
      </c>
      <c r="U153">
        <v>0</v>
      </c>
      <c r="V153">
        <v>0</v>
      </c>
      <c r="W153">
        <v>-2948.91</v>
      </c>
    </row>
    <row r="154" spans="1:23" x14ac:dyDescent="0.25">
      <c r="A154" t="s">
        <v>954</v>
      </c>
      <c r="B154" t="s">
        <v>963</v>
      </c>
      <c r="C154">
        <v>1412101</v>
      </c>
      <c r="D154" t="s">
        <v>1489</v>
      </c>
      <c r="E154" t="s">
        <v>742</v>
      </c>
      <c r="F154" t="str">
        <f>VLOOKUP(E154,'DEMAN DCB'!B:B,1,0)</f>
        <v>GLTP232</v>
      </c>
      <c r="G154" t="s">
        <v>956</v>
      </c>
      <c r="H154" t="s">
        <v>966</v>
      </c>
      <c r="I154">
        <v>5</v>
      </c>
      <c r="J154" t="s">
        <v>1490</v>
      </c>
      <c r="K154" t="s">
        <v>1491</v>
      </c>
      <c r="L154" t="s">
        <v>1230</v>
      </c>
      <c r="M154">
        <v>2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-3.34</v>
      </c>
      <c r="T154">
        <v>0</v>
      </c>
      <c r="U154">
        <v>0</v>
      </c>
      <c r="V154">
        <v>0</v>
      </c>
      <c r="W154">
        <v>-3.34</v>
      </c>
    </row>
    <row r="155" spans="1:23" x14ac:dyDescent="0.25">
      <c r="A155" t="s">
        <v>954</v>
      </c>
      <c r="B155" t="s">
        <v>963</v>
      </c>
      <c r="C155">
        <v>1412101</v>
      </c>
      <c r="D155" t="s">
        <v>1492</v>
      </c>
      <c r="E155" t="s">
        <v>744</v>
      </c>
      <c r="F155" t="str">
        <f>VLOOKUP(E155,'DEMAN DCB'!B:B,1,0)</f>
        <v>GLTP233</v>
      </c>
      <c r="G155" t="s">
        <v>956</v>
      </c>
      <c r="H155" t="s">
        <v>966</v>
      </c>
      <c r="I155">
        <v>6</v>
      </c>
      <c r="J155" t="s">
        <v>1032</v>
      </c>
      <c r="K155" t="s">
        <v>1493</v>
      </c>
      <c r="L155" t="s">
        <v>1034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-4632.0200000000004</v>
      </c>
      <c r="T155">
        <v>0</v>
      </c>
      <c r="U155">
        <v>0</v>
      </c>
      <c r="V155">
        <v>0</v>
      </c>
      <c r="W155">
        <v>-4632.0200000000004</v>
      </c>
    </row>
    <row r="156" spans="1:23" x14ac:dyDescent="0.25">
      <c r="A156" t="s">
        <v>954</v>
      </c>
      <c r="B156" t="s">
        <v>955</v>
      </c>
      <c r="C156">
        <v>1412101</v>
      </c>
      <c r="D156" t="s">
        <v>1494</v>
      </c>
      <c r="E156" t="s">
        <v>746</v>
      </c>
      <c r="F156" t="str">
        <f>VLOOKUP(E156,'DEMAN DCB'!B:B,1,0)</f>
        <v>GLTP234</v>
      </c>
      <c r="G156" t="s">
        <v>956</v>
      </c>
      <c r="H156" t="s">
        <v>966</v>
      </c>
      <c r="I156">
        <v>8</v>
      </c>
      <c r="J156" t="s">
        <v>1087</v>
      </c>
      <c r="K156" t="s">
        <v>1495</v>
      </c>
      <c r="L156" t="s">
        <v>987</v>
      </c>
      <c r="M156">
        <v>3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-9229.4</v>
      </c>
      <c r="T156">
        <v>0</v>
      </c>
      <c r="U156">
        <v>0</v>
      </c>
      <c r="V156">
        <v>0</v>
      </c>
      <c r="W156">
        <v>-9229.4</v>
      </c>
    </row>
    <row r="157" spans="1:23" x14ac:dyDescent="0.25">
      <c r="A157" t="s">
        <v>954</v>
      </c>
      <c r="B157" t="s">
        <v>963</v>
      </c>
      <c r="C157">
        <v>1412101</v>
      </c>
      <c r="D157" t="s">
        <v>1496</v>
      </c>
      <c r="E157" t="s">
        <v>388</v>
      </c>
      <c r="F157" t="str">
        <f>VLOOKUP(E157,'DEMAN DCB'!B:B,1,0)</f>
        <v>GLTP235</v>
      </c>
      <c r="G157" t="s">
        <v>956</v>
      </c>
      <c r="H157" t="s">
        <v>1101</v>
      </c>
      <c r="I157">
        <v>8</v>
      </c>
      <c r="J157" t="s">
        <v>1497</v>
      </c>
      <c r="K157" t="s">
        <v>1498</v>
      </c>
      <c r="L157" t="s">
        <v>1000</v>
      </c>
      <c r="M157">
        <v>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-1393.66</v>
      </c>
      <c r="T157">
        <v>0</v>
      </c>
      <c r="U157">
        <v>0</v>
      </c>
      <c r="V157">
        <v>0</v>
      </c>
      <c r="W157">
        <v>-1393.66</v>
      </c>
    </row>
    <row r="158" spans="1:23" x14ac:dyDescent="0.25">
      <c r="A158" t="s">
        <v>954</v>
      </c>
      <c r="B158" t="s">
        <v>963</v>
      </c>
      <c r="C158">
        <v>1412101</v>
      </c>
      <c r="D158" t="s">
        <v>1499</v>
      </c>
      <c r="E158" t="s">
        <v>747</v>
      </c>
      <c r="F158" t="str">
        <f>VLOOKUP(E158,'DEMAN DCB'!B:B,1,0)</f>
        <v>GLTP236</v>
      </c>
      <c r="G158" t="s">
        <v>956</v>
      </c>
      <c r="H158" t="s">
        <v>966</v>
      </c>
      <c r="I158">
        <v>5</v>
      </c>
      <c r="J158" t="s">
        <v>1500</v>
      </c>
      <c r="K158" t="s">
        <v>1501</v>
      </c>
      <c r="L158" t="s">
        <v>958</v>
      </c>
      <c r="M158">
        <v>2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-2711.77</v>
      </c>
      <c r="T158">
        <v>0</v>
      </c>
      <c r="U158">
        <v>0</v>
      </c>
      <c r="V158">
        <v>0</v>
      </c>
      <c r="W158">
        <v>-2711.77</v>
      </c>
    </row>
    <row r="159" spans="1:23" x14ac:dyDescent="0.25">
      <c r="A159" t="s">
        <v>954</v>
      </c>
      <c r="B159" t="s">
        <v>955</v>
      </c>
      <c r="C159">
        <v>1412101</v>
      </c>
      <c r="D159" t="s">
        <v>1502</v>
      </c>
      <c r="E159" t="s">
        <v>749</v>
      </c>
      <c r="F159" t="str">
        <f>VLOOKUP(E159,'DEMAN DCB'!B:B,1,0)</f>
        <v>GLTP237</v>
      </c>
      <c r="G159" t="s">
        <v>956</v>
      </c>
      <c r="H159" t="s">
        <v>966</v>
      </c>
      <c r="I159">
        <v>8</v>
      </c>
      <c r="J159" t="s">
        <v>1503</v>
      </c>
      <c r="K159" t="s">
        <v>1504</v>
      </c>
      <c r="L159" t="s">
        <v>987</v>
      </c>
      <c r="M159">
        <v>2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1845.19</v>
      </c>
      <c r="T159">
        <v>0</v>
      </c>
      <c r="U159">
        <v>0</v>
      </c>
      <c r="V159">
        <v>0</v>
      </c>
      <c r="W159">
        <v>1845.19</v>
      </c>
    </row>
    <row r="160" spans="1:23" x14ac:dyDescent="0.25">
      <c r="A160" t="s">
        <v>954</v>
      </c>
      <c r="B160" t="s">
        <v>955</v>
      </c>
      <c r="C160">
        <v>1412101</v>
      </c>
      <c r="D160" t="s">
        <v>1505</v>
      </c>
      <c r="E160" t="s">
        <v>751</v>
      </c>
      <c r="F160" t="str">
        <f>VLOOKUP(E160,'DEMAN DCB'!B:B,1,0)</f>
        <v>GLTP238</v>
      </c>
      <c r="G160" t="s">
        <v>956</v>
      </c>
      <c r="H160" t="s">
        <v>966</v>
      </c>
      <c r="I160">
        <v>8</v>
      </c>
      <c r="J160" t="s">
        <v>1506</v>
      </c>
      <c r="K160" t="s">
        <v>1507</v>
      </c>
      <c r="L160" t="s">
        <v>987</v>
      </c>
      <c r="M160">
        <v>2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-0.99</v>
      </c>
      <c r="T160">
        <v>0</v>
      </c>
      <c r="U160">
        <v>0</v>
      </c>
      <c r="V160">
        <v>0</v>
      </c>
      <c r="W160">
        <v>-0.99</v>
      </c>
    </row>
    <row r="161" spans="1:23" x14ac:dyDescent="0.25">
      <c r="A161" t="s">
        <v>954</v>
      </c>
      <c r="B161" t="s">
        <v>963</v>
      </c>
      <c r="C161">
        <v>1412101</v>
      </c>
      <c r="D161" t="s">
        <v>1508</v>
      </c>
      <c r="E161" t="s">
        <v>752</v>
      </c>
      <c r="F161" t="str">
        <f>VLOOKUP(E161,'DEMAN DCB'!B:B,1,0)</f>
        <v>GLTP239</v>
      </c>
      <c r="G161" t="s">
        <v>956</v>
      </c>
      <c r="H161" t="s">
        <v>966</v>
      </c>
      <c r="I161">
        <v>5</v>
      </c>
      <c r="J161" t="s">
        <v>1509</v>
      </c>
      <c r="K161" t="s">
        <v>1510</v>
      </c>
      <c r="L161" t="s">
        <v>1511</v>
      </c>
      <c r="M161">
        <v>2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-4182.3</v>
      </c>
      <c r="T161">
        <v>0</v>
      </c>
      <c r="U161">
        <v>0</v>
      </c>
      <c r="V161">
        <v>0</v>
      </c>
      <c r="W161">
        <v>-4182.3</v>
      </c>
    </row>
    <row r="162" spans="1:23" x14ac:dyDescent="0.25">
      <c r="A162" t="s">
        <v>954</v>
      </c>
      <c r="B162" t="s">
        <v>963</v>
      </c>
      <c r="C162">
        <v>1412101</v>
      </c>
      <c r="D162" t="s">
        <v>1512</v>
      </c>
      <c r="E162" t="s">
        <v>1513</v>
      </c>
      <c r="F162" t="str">
        <f>VLOOKUP(E162,'DEMAN DCB'!B:B,1,0)</f>
        <v>GLTP24</v>
      </c>
      <c r="G162" t="s">
        <v>956</v>
      </c>
      <c r="H162" t="s">
        <v>957</v>
      </c>
      <c r="I162">
        <v>8</v>
      </c>
      <c r="J162" t="s">
        <v>1514</v>
      </c>
      <c r="K162" t="s">
        <v>1515</v>
      </c>
      <c r="L162" t="s">
        <v>1516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12331.61</v>
      </c>
      <c r="T162">
        <v>0</v>
      </c>
      <c r="U162">
        <v>0</v>
      </c>
      <c r="V162">
        <v>0</v>
      </c>
      <c r="W162">
        <v>12331.61</v>
      </c>
    </row>
    <row r="163" spans="1:23" x14ac:dyDescent="0.25">
      <c r="A163" t="s">
        <v>954</v>
      </c>
      <c r="B163" t="s">
        <v>963</v>
      </c>
      <c r="C163">
        <v>1412101</v>
      </c>
      <c r="D163" t="s">
        <v>1517</v>
      </c>
      <c r="E163" t="s">
        <v>753</v>
      </c>
      <c r="F163" t="str">
        <f>VLOOKUP(E163,'DEMAN DCB'!B:B,1,0)</f>
        <v>GLTP240</v>
      </c>
      <c r="G163" t="s">
        <v>956</v>
      </c>
      <c r="H163" t="s">
        <v>966</v>
      </c>
      <c r="I163">
        <v>5</v>
      </c>
      <c r="J163" t="s">
        <v>1108</v>
      </c>
      <c r="K163" t="s">
        <v>1518</v>
      </c>
      <c r="L163" t="s">
        <v>958</v>
      </c>
      <c r="M163">
        <v>1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-2084.16</v>
      </c>
      <c r="T163">
        <v>0</v>
      </c>
      <c r="U163">
        <v>0</v>
      </c>
      <c r="V163">
        <v>0</v>
      </c>
      <c r="W163">
        <v>-2084.16</v>
      </c>
    </row>
    <row r="164" spans="1:23" x14ac:dyDescent="0.25">
      <c r="A164" t="s">
        <v>954</v>
      </c>
      <c r="B164" t="s">
        <v>963</v>
      </c>
      <c r="C164">
        <v>1412101</v>
      </c>
      <c r="D164" t="s">
        <v>1519</v>
      </c>
      <c r="E164" t="s">
        <v>754</v>
      </c>
      <c r="F164" t="str">
        <f>VLOOKUP(E164,'DEMAN DCB'!B:B,1,0)</f>
        <v>GLTP241</v>
      </c>
      <c r="G164" t="s">
        <v>956</v>
      </c>
      <c r="H164" t="s">
        <v>966</v>
      </c>
      <c r="I164">
        <v>5</v>
      </c>
      <c r="J164" t="s">
        <v>1159</v>
      </c>
      <c r="K164" t="s">
        <v>1520</v>
      </c>
      <c r="L164" t="s">
        <v>1022</v>
      </c>
      <c r="M164">
        <v>1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-2029.33</v>
      </c>
      <c r="T164">
        <v>0</v>
      </c>
      <c r="U164">
        <v>0</v>
      </c>
      <c r="V164">
        <v>0</v>
      </c>
      <c r="W164">
        <v>-2029.33</v>
      </c>
    </row>
    <row r="165" spans="1:23" x14ac:dyDescent="0.25">
      <c r="A165" t="s">
        <v>954</v>
      </c>
      <c r="B165" t="s">
        <v>963</v>
      </c>
      <c r="C165">
        <v>1412101</v>
      </c>
      <c r="D165" t="s">
        <v>1521</v>
      </c>
      <c r="E165" t="s">
        <v>755</v>
      </c>
      <c r="F165" t="str">
        <f>VLOOKUP(E165,'DEMAN DCB'!B:B,1,0)</f>
        <v>GLTP242</v>
      </c>
      <c r="G165" t="s">
        <v>956</v>
      </c>
      <c r="H165" t="s">
        <v>966</v>
      </c>
      <c r="I165">
        <v>5</v>
      </c>
      <c r="J165" t="s">
        <v>1522</v>
      </c>
      <c r="K165" t="s">
        <v>1523</v>
      </c>
      <c r="L165" t="s">
        <v>1511</v>
      </c>
      <c r="M165">
        <v>1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-2157.89</v>
      </c>
      <c r="T165">
        <v>0</v>
      </c>
      <c r="U165">
        <v>0</v>
      </c>
      <c r="V165">
        <v>0</v>
      </c>
      <c r="W165">
        <v>-2157.89</v>
      </c>
    </row>
    <row r="166" spans="1:23" x14ac:dyDescent="0.25">
      <c r="A166" t="s">
        <v>954</v>
      </c>
      <c r="B166" t="s">
        <v>963</v>
      </c>
      <c r="C166">
        <v>1412101</v>
      </c>
      <c r="D166" t="s">
        <v>1524</v>
      </c>
      <c r="E166" t="s">
        <v>756</v>
      </c>
      <c r="F166" t="str">
        <f>VLOOKUP(E166,'DEMAN DCB'!B:B,1,0)</f>
        <v>GLTP243</v>
      </c>
      <c r="G166" t="s">
        <v>956</v>
      </c>
      <c r="H166" t="s">
        <v>966</v>
      </c>
      <c r="I166">
        <v>5</v>
      </c>
      <c r="J166" t="s">
        <v>1525</v>
      </c>
      <c r="K166" t="s">
        <v>1526</v>
      </c>
      <c r="L166" t="s">
        <v>958</v>
      </c>
      <c r="M166">
        <v>2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-5130.88</v>
      </c>
      <c r="T166">
        <v>0</v>
      </c>
      <c r="U166">
        <v>0</v>
      </c>
      <c r="V166">
        <v>0</v>
      </c>
      <c r="W166">
        <v>-5130.88</v>
      </c>
    </row>
    <row r="167" spans="1:23" x14ac:dyDescent="0.25">
      <c r="A167" t="s">
        <v>954</v>
      </c>
      <c r="B167" t="s">
        <v>963</v>
      </c>
      <c r="C167">
        <v>1412101</v>
      </c>
      <c r="D167" t="s">
        <v>1527</v>
      </c>
      <c r="E167" t="s">
        <v>757</v>
      </c>
      <c r="F167" t="str">
        <f>VLOOKUP(E167,'DEMAN DCB'!B:B,1,0)</f>
        <v>GLTP244</v>
      </c>
      <c r="G167" t="s">
        <v>956</v>
      </c>
      <c r="H167" t="s">
        <v>966</v>
      </c>
      <c r="I167">
        <v>8</v>
      </c>
      <c r="J167" t="s">
        <v>1528</v>
      </c>
      <c r="K167" t="s">
        <v>1529</v>
      </c>
      <c r="L167" t="s">
        <v>296</v>
      </c>
      <c r="M167">
        <v>2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-5364.77</v>
      </c>
      <c r="T167">
        <v>0</v>
      </c>
      <c r="U167">
        <v>0</v>
      </c>
      <c r="V167">
        <v>0</v>
      </c>
      <c r="W167">
        <v>-5364.77</v>
      </c>
    </row>
    <row r="168" spans="1:23" x14ac:dyDescent="0.25">
      <c r="A168" t="s">
        <v>954</v>
      </c>
      <c r="B168" t="s">
        <v>955</v>
      </c>
      <c r="C168">
        <v>1412101</v>
      </c>
      <c r="D168" t="s">
        <v>1530</v>
      </c>
      <c r="E168" t="s">
        <v>758</v>
      </c>
      <c r="F168" t="str">
        <f>VLOOKUP(E168,'DEMAN DCB'!B:B,1,0)</f>
        <v>GLTP245</v>
      </c>
      <c r="G168" t="s">
        <v>956</v>
      </c>
      <c r="H168" t="s">
        <v>966</v>
      </c>
      <c r="I168">
        <v>8</v>
      </c>
      <c r="J168" t="s">
        <v>1531</v>
      </c>
      <c r="K168" t="s">
        <v>1532</v>
      </c>
      <c r="L168" t="s">
        <v>1142</v>
      </c>
      <c r="M168">
        <v>2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-4627.8100000000004</v>
      </c>
      <c r="T168">
        <v>0</v>
      </c>
      <c r="U168">
        <v>0</v>
      </c>
      <c r="V168">
        <v>0</v>
      </c>
      <c r="W168">
        <v>-4627.8100000000004</v>
      </c>
    </row>
    <row r="169" spans="1:23" x14ac:dyDescent="0.25">
      <c r="A169" t="s">
        <v>954</v>
      </c>
      <c r="B169" t="s">
        <v>955</v>
      </c>
      <c r="C169">
        <v>1412101</v>
      </c>
      <c r="D169" t="s">
        <v>1533</v>
      </c>
      <c r="E169" t="s">
        <v>759</v>
      </c>
      <c r="F169" t="str">
        <f>VLOOKUP(E169,'DEMAN DCB'!B:B,1,0)</f>
        <v>GLTP246</v>
      </c>
      <c r="G169" t="s">
        <v>956</v>
      </c>
      <c r="H169" t="s">
        <v>966</v>
      </c>
      <c r="I169">
        <v>8</v>
      </c>
      <c r="J169" t="s">
        <v>1534</v>
      </c>
      <c r="K169" t="s">
        <v>1535</v>
      </c>
      <c r="L169" t="s">
        <v>987</v>
      </c>
      <c r="M169">
        <v>2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-4995.91</v>
      </c>
      <c r="T169">
        <v>0</v>
      </c>
      <c r="U169">
        <v>0</v>
      </c>
      <c r="V169">
        <v>0</v>
      </c>
      <c r="W169">
        <v>-4995.91</v>
      </c>
    </row>
    <row r="170" spans="1:23" x14ac:dyDescent="0.25">
      <c r="A170" t="s">
        <v>954</v>
      </c>
      <c r="B170" t="s">
        <v>963</v>
      </c>
      <c r="C170">
        <v>1412101</v>
      </c>
      <c r="D170" t="s">
        <v>1536</v>
      </c>
      <c r="E170" t="s">
        <v>760</v>
      </c>
      <c r="F170" t="str">
        <f>VLOOKUP(E170,'DEMAN DCB'!B:B,1,0)</f>
        <v>GLTP247</v>
      </c>
      <c r="G170" t="s">
        <v>956</v>
      </c>
      <c r="H170" t="s">
        <v>966</v>
      </c>
      <c r="I170">
        <v>5</v>
      </c>
      <c r="J170" t="s">
        <v>1537</v>
      </c>
      <c r="K170" t="s">
        <v>1538</v>
      </c>
      <c r="L170" t="s">
        <v>958</v>
      </c>
      <c r="M170">
        <v>2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-0.47</v>
      </c>
      <c r="T170">
        <v>0</v>
      </c>
      <c r="U170">
        <v>0</v>
      </c>
      <c r="V170">
        <v>0</v>
      </c>
      <c r="W170">
        <v>-0.47</v>
      </c>
    </row>
    <row r="171" spans="1:23" x14ac:dyDescent="0.25">
      <c r="A171" t="s">
        <v>954</v>
      </c>
      <c r="B171" t="s">
        <v>955</v>
      </c>
      <c r="C171">
        <v>1412101</v>
      </c>
      <c r="D171" t="s">
        <v>1539</v>
      </c>
      <c r="E171" t="s">
        <v>761</v>
      </c>
      <c r="F171" t="str">
        <f>VLOOKUP(E171,'DEMAN DCB'!B:B,1,0)</f>
        <v>GLTP248</v>
      </c>
      <c r="G171" t="s">
        <v>956</v>
      </c>
      <c r="H171" t="s">
        <v>966</v>
      </c>
      <c r="I171">
        <v>5</v>
      </c>
      <c r="J171" t="s">
        <v>1540</v>
      </c>
      <c r="K171" t="s">
        <v>1541</v>
      </c>
      <c r="L171" t="s">
        <v>987</v>
      </c>
      <c r="M171">
        <v>1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-3799.81</v>
      </c>
      <c r="T171">
        <v>0</v>
      </c>
      <c r="U171">
        <v>0</v>
      </c>
      <c r="V171">
        <v>0</v>
      </c>
      <c r="W171">
        <v>-3799.81</v>
      </c>
    </row>
    <row r="172" spans="1:23" x14ac:dyDescent="0.25">
      <c r="A172" t="s">
        <v>954</v>
      </c>
      <c r="B172" t="s">
        <v>963</v>
      </c>
      <c r="C172">
        <v>1412101</v>
      </c>
      <c r="D172" t="s">
        <v>1542</v>
      </c>
      <c r="E172" t="s">
        <v>763</v>
      </c>
      <c r="F172" t="str">
        <f>VLOOKUP(E172,'DEMAN DCB'!B:B,1,0)</f>
        <v>GLTP249</v>
      </c>
      <c r="G172" t="s">
        <v>956</v>
      </c>
      <c r="H172" t="s">
        <v>966</v>
      </c>
      <c r="I172">
        <v>5</v>
      </c>
      <c r="J172" t="s">
        <v>1543</v>
      </c>
      <c r="K172" t="s">
        <v>1544</v>
      </c>
      <c r="L172" t="s">
        <v>958</v>
      </c>
      <c r="M172">
        <v>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-5504.04</v>
      </c>
      <c r="T172">
        <v>0</v>
      </c>
      <c r="U172">
        <v>0</v>
      </c>
      <c r="V172">
        <v>0</v>
      </c>
      <c r="W172">
        <v>-5504.04</v>
      </c>
    </row>
    <row r="173" spans="1:23" x14ac:dyDescent="0.25">
      <c r="A173" t="s">
        <v>954</v>
      </c>
      <c r="B173" t="s">
        <v>955</v>
      </c>
      <c r="C173">
        <v>1412101</v>
      </c>
      <c r="D173" t="s">
        <v>1545</v>
      </c>
      <c r="E173" t="s">
        <v>1546</v>
      </c>
      <c r="F173" t="str">
        <f>VLOOKUP(E173,'DEMAN DCB'!B:B,1,0)</f>
        <v>GLTP25</v>
      </c>
      <c r="G173" t="s">
        <v>956</v>
      </c>
      <c r="H173" t="s">
        <v>957</v>
      </c>
      <c r="I173">
        <v>8</v>
      </c>
      <c r="J173" t="s">
        <v>1547</v>
      </c>
      <c r="K173" t="s">
        <v>1548</v>
      </c>
      <c r="L173" t="s">
        <v>958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-4520.22</v>
      </c>
      <c r="T173">
        <v>0</v>
      </c>
      <c r="U173">
        <v>0</v>
      </c>
      <c r="V173">
        <v>0</v>
      </c>
      <c r="W173">
        <v>-4520.22</v>
      </c>
    </row>
    <row r="174" spans="1:23" x14ac:dyDescent="0.25">
      <c r="A174" t="s">
        <v>954</v>
      </c>
      <c r="B174" t="s">
        <v>963</v>
      </c>
      <c r="C174">
        <v>1412101</v>
      </c>
      <c r="D174" t="s">
        <v>1549</v>
      </c>
      <c r="E174" t="s">
        <v>765</v>
      </c>
      <c r="F174" t="str">
        <f>VLOOKUP(E174,'DEMAN DCB'!B:B,1,0)</f>
        <v>GLTP250</v>
      </c>
      <c r="G174" t="s">
        <v>956</v>
      </c>
      <c r="H174" t="s">
        <v>966</v>
      </c>
      <c r="I174">
        <v>5</v>
      </c>
      <c r="J174" t="s">
        <v>1550</v>
      </c>
      <c r="K174" t="s">
        <v>1551</v>
      </c>
      <c r="L174" t="s">
        <v>1230</v>
      </c>
      <c r="M174">
        <v>1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5454.98</v>
      </c>
      <c r="T174">
        <v>0</v>
      </c>
      <c r="U174">
        <v>0</v>
      </c>
      <c r="V174">
        <v>0</v>
      </c>
      <c r="W174">
        <v>5454.98</v>
      </c>
    </row>
    <row r="175" spans="1:23" x14ac:dyDescent="0.25">
      <c r="A175" t="s">
        <v>954</v>
      </c>
      <c r="B175" t="s">
        <v>963</v>
      </c>
      <c r="C175">
        <v>1412101</v>
      </c>
      <c r="D175" t="s">
        <v>1552</v>
      </c>
      <c r="E175" t="s">
        <v>390</v>
      </c>
      <c r="F175" t="str">
        <f>VLOOKUP(E175,'DEMAN DCB'!B:B,1,0)</f>
        <v>GLTP251</v>
      </c>
      <c r="G175" t="s">
        <v>956</v>
      </c>
      <c r="H175" t="s">
        <v>1101</v>
      </c>
      <c r="I175">
        <v>8</v>
      </c>
      <c r="J175" t="s">
        <v>1553</v>
      </c>
      <c r="K175" t="s">
        <v>1554</v>
      </c>
      <c r="L175" t="s">
        <v>296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-8790.93</v>
      </c>
      <c r="T175">
        <v>0</v>
      </c>
      <c r="U175">
        <v>0</v>
      </c>
      <c r="V175">
        <v>0</v>
      </c>
      <c r="W175">
        <v>-8790.93</v>
      </c>
    </row>
    <row r="176" spans="1:23" x14ac:dyDescent="0.25">
      <c r="A176" t="s">
        <v>954</v>
      </c>
      <c r="B176" t="s">
        <v>963</v>
      </c>
      <c r="C176">
        <v>1412101</v>
      </c>
      <c r="D176" t="s">
        <v>1555</v>
      </c>
      <c r="E176" t="s">
        <v>766</v>
      </c>
      <c r="F176" t="str">
        <f>VLOOKUP(E176,'DEMAN DCB'!B:B,1,0)</f>
        <v>GLTP252</v>
      </c>
      <c r="G176" t="s">
        <v>956</v>
      </c>
      <c r="H176" t="s">
        <v>966</v>
      </c>
      <c r="I176">
        <v>5</v>
      </c>
      <c r="J176" t="s">
        <v>1556</v>
      </c>
      <c r="K176" t="s">
        <v>1557</v>
      </c>
      <c r="L176" t="s">
        <v>958</v>
      </c>
      <c r="M176">
        <v>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-9114.9</v>
      </c>
      <c r="T176">
        <v>0</v>
      </c>
      <c r="U176">
        <v>0</v>
      </c>
      <c r="V176">
        <v>0</v>
      </c>
      <c r="W176">
        <v>-9114.9</v>
      </c>
    </row>
    <row r="177" spans="1:23" x14ac:dyDescent="0.25">
      <c r="A177" t="s">
        <v>954</v>
      </c>
      <c r="B177" t="s">
        <v>963</v>
      </c>
      <c r="C177">
        <v>1412101</v>
      </c>
      <c r="D177" t="s">
        <v>1558</v>
      </c>
      <c r="E177" t="s">
        <v>767</v>
      </c>
      <c r="F177" t="str">
        <f>VLOOKUP(E177,'DEMAN DCB'!B:B,1,0)</f>
        <v>GLTP253</v>
      </c>
      <c r="G177" t="s">
        <v>956</v>
      </c>
      <c r="H177" t="s">
        <v>966</v>
      </c>
      <c r="I177">
        <v>5</v>
      </c>
      <c r="J177" t="s">
        <v>1559</v>
      </c>
      <c r="K177" t="s">
        <v>1560</v>
      </c>
      <c r="L177" t="s">
        <v>1511</v>
      </c>
      <c r="M177">
        <v>2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0.26</v>
      </c>
      <c r="T177">
        <v>0</v>
      </c>
      <c r="U177">
        <v>0</v>
      </c>
      <c r="V177">
        <v>0</v>
      </c>
      <c r="W177">
        <v>0.26</v>
      </c>
    </row>
    <row r="178" spans="1:23" x14ac:dyDescent="0.25">
      <c r="A178" t="s">
        <v>954</v>
      </c>
      <c r="B178" t="s">
        <v>955</v>
      </c>
      <c r="C178">
        <v>1412101</v>
      </c>
      <c r="D178" t="s">
        <v>1561</v>
      </c>
      <c r="E178" t="s">
        <v>768</v>
      </c>
      <c r="F178" t="str">
        <f>VLOOKUP(E178,'DEMAN DCB'!B:B,1,0)</f>
        <v>GLTP254</v>
      </c>
      <c r="G178" t="s">
        <v>956</v>
      </c>
      <c r="H178" t="s">
        <v>966</v>
      </c>
      <c r="I178">
        <v>8</v>
      </c>
      <c r="J178" t="s">
        <v>1370</v>
      </c>
      <c r="K178" t="s">
        <v>1181</v>
      </c>
      <c r="L178" t="s">
        <v>987</v>
      </c>
      <c r="M178">
        <v>2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-6746.73</v>
      </c>
      <c r="T178">
        <v>0</v>
      </c>
      <c r="U178">
        <v>0</v>
      </c>
      <c r="V178">
        <v>0</v>
      </c>
      <c r="W178">
        <v>-6746.73</v>
      </c>
    </row>
    <row r="179" spans="1:23" x14ac:dyDescent="0.25">
      <c r="A179" t="s">
        <v>954</v>
      </c>
      <c r="B179" t="s">
        <v>963</v>
      </c>
      <c r="C179">
        <v>1412101</v>
      </c>
      <c r="D179" t="s">
        <v>1562</v>
      </c>
      <c r="E179" t="s">
        <v>769</v>
      </c>
      <c r="F179" t="str">
        <f>VLOOKUP(E179,'DEMAN DCB'!B:B,1,0)</f>
        <v>GLTP255</v>
      </c>
      <c r="G179" t="s">
        <v>956</v>
      </c>
      <c r="H179" t="s">
        <v>966</v>
      </c>
      <c r="I179">
        <v>5</v>
      </c>
      <c r="J179" t="s">
        <v>1563</v>
      </c>
      <c r="K179" t="s">
        <v>1564</v>
      </c>
      <c r="L179" t="s">
        <v>958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-3690.49</v>
      </c>
      <c r="T179">
        <v>0</v>
      </c>
      <c r="U179">
        <v>0</v>
      </c>
      <c r="V179">
        <v>0</v>
      </c>
      <c r="W179">
        <v>-3690.49</v>
      </c>
    </row>
    <row r="180" spans="1:23" x14ac:dyDescent="0.25">
      <c r="A180" t="s">
        <v>954</v>
      </c>
      <c r="B180" t="s">
        <v>963</v>
      </c>
      <c r="C180">
        <v>1412101</v>
      </c>
      <c r="D180" t="s">
        <v>1565</v>
      </c>
      <c r="E180" t="s">
        <v>771</v>
      </c>
      <c r="F180" t="str">
        <f>VLOOKUP(E180,'DEMAN DCB'!B:B,1,0)</f>
        <v>GLTP256</v>
      </c>
      <c r="G180" t="s">
        <v>956</v>
      </c>
      <c r="H180" t="s">
        <v>966</v>
      </c>
      <c r="I180">
        <v>6</v>
      </c>
      <c r="J180" t="s">
        <v>1566</v>
      </c>
      <c r="K180" t="s">
        <v>1567</v>
      </c>
      <c r="L180" t="s">
        <v>1142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7.0000000000000007E-2</v>
      </c>
      <c r="T180">
        <v>0</v>
      </c>
      <c r="U180">
        <v>0</v>
      </c>
      <c r="V180">
        <v>0</v>
      </c>
      <c r="W180">
        <v>7.0000000000000007E-2</v>
      </c>
    </row>
    <row r="181" spans="1:23" x14ac:dyDescent="0.25">
      <c r="A181" t="s">
        <v>954</v>
      </c>
      <c r="B181" t="s">
        <v>963</v>
      </c>
      <c r="C181">
        <v>1412101</v>
      </c>
      <c r="D181" t="s">
        <v>1568</v>
      </c>
      <c r="E181" t="s">
        <v>772</v>
      </c>
      <c r="F181" t="str">
        <f>VLOOKUP(E181,'DEMAN DCB'!B:B,1,0)</f>
        <v>GLTP257</v>
      </c>
      <c r="G181" t="s">
        <v>956</v>
      </c>
      <c r="H181" t="s">
        <v>966</v>
      </c>
      <c r="I181">
        <v>5</v>
      </c>
      <c r="J181" t="s">
        <v>1569</v>
      </c>
      <c r="K181" t="s">
        <v>1434</v>
      </c>
      <c r="L181" t="s">
        <v>958</v>
      </c>
      <c r="M181">
        <v>2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0.28999999999999998</v>
      </c>
      <c r="T181">
        <v>0</v>
      </c>
      <c r="U181">
        <v>0</v>
      </c>
      <c r="V181">
        <v>0</v>
      </c>
      <c r="W181">
        <v>0.28999999999999998</v>
      </c>
    </row>
    <row r="182" spans="1:23" x14ac:dyDescent="0.25">
      <c r="A182" t="s">
        <v>954</v>
      </c>
      <c r="B182" t="s">
        <v>955</v>
      </c>
      <c r="C182">
        <v>1412101</v>
      </c>
      <c r="D182" t="s">
        <v>1570</v>
      </c>
      <c r="E182" t="s">
        <v>773</v>
      </c>
      <c r="F182" t="str">
        <f>VLOOKUP(E182,'DEMAN DCB'!B:B,1,0)</f>
        <v>GLTP258</v>
      </c>
      <c r="G182" t="s">
        <v>956</v>
      </c>
      <c r="H182" t="s">
        <v>966</v>
      </c>
      <c r="I182">
        <v>5</v>
      </c>
      <c r="J182" t="s">
        <v>1571</v>
      </c>
      <c r="K182" t="s">
        <v>1572</v>
      </c>
      <c r="L182" t="s">
        <v>1573</v>
      </c>
      <c r="M182">
        <v>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-7370.55</v>
      </c>
      <c r="T182">
        <v>0</v>
      </c>
      <c r="U182">
        <v>0</v>
      </c>
      <c r="V182">
        <v>0</v>
      </c>
      <c r="W182">
        <v>-7370.55</v>
      </c>
    </row>
    <row r="183" spans="1:23" x14ac:dyDescent="0.25">
      <c r="A183" t="s">
        <v>954</v>
      </c>
      <c r="B183" t="s">
        <v>963</v>
      </c>
      <c r="C183">
        <v>1412101</v>
      </c>
      <c r="D183" t="s">
        <v>1574</v>
      </c>
      <c r="E183" t="s">
        <v>774</v>
      </c>
      <c r="F183" t="str">
        <f>VLOOKUP(E183,'DEMAN DCB'!B:B,1,0)</f>
        <v>GLTP259</v>
      </c>
      <c r="G183" t="s">
        <v>956</v>
      </c>
      <c r="H183" t="s">
        <v>966</v>
      </c>
      <c r="I183">
        <v>8</v>
      </c>
      <c r="J183" t="s">
        <v>1575</v>
      </c>
      <c r="K183" t="s">
        <v>1576</v>
      </c>
      <c r="L183" t="s">
        <v>1000</v>
      </c>
      <c r="M183">
        <v>2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-0.2</v>
      </c>
      <c r="T183">
        <v>0</v>
      </c>
      <c r="U183">
        <v>0</v>
      </c>
      <c r="V183">
        <v>0</v>
      </c>
      <c r="W183">
        <v>-0.2</v>
      </c>
    </row>
    <row r="184" spans="1:23" x14ac:dyDescent="0.25">
      <c r="A184" t="s">
        <v>954</v>
      </c>
      <c r="B184" t="s">
        <v>955</v>
      </c>
      <c r="C184">
        <v>1412101</v>
      </c>
      <c r="D184" t="s">
        <v>1577</v>
      </c>
      <c r="E184" t="s">
        <v>1578</v>
      </c>
      <c r="F184" t="str">
        <f>VLOOKUP(E184,'DEMAN DCB'!B:B,1,0)</f>
        <v>GLTP26</v>
      </c>
      <c r="G184" t="s">
        <v>956</v>
      </c>
      <c r="H184" t="s">
        <v>957</v>
      </c>
      <c r="I184">
        <v>8</v>
      </c>
      <c r="J184" t="s">
        <v>1579</v>
      </c>
      <c r="K184" t="s">
        <v>1580</v>
      </c>
      <c r="L184" t="s">
        <v>987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8764.4500000000007</v>
      </c>
      <c r="T184">
        <v>0</v>
      </c>
      <c r="U184">
        <v>0</v>
      </c>
      <c r="V184">
        <v>0</v>
      </c>
      <c r="W184">
        <v>8764.4500000000007</v>
      </c>
    </row>
    <row r="185" spans="1:23" x14ac:dyDescent="0.25">
      <c r="A185" t="s">
        <v>954</v>
      </c>
      <c r="B185" t="s">
        <v>963</v>
      </c>
      <c r="C185">
        <v>1412101</v>
      </c>
      <c r="D185" t="s">
        <v>1581</v>
      </c>
      <c r="E185" t="s">
        <v>908</v>
      </c>
      <c r="F185" t="str">
        <f>VLOOKUP(E185,'DEMAN DCB'!B:B,1,0)</f>
        <v>GLTP260</v>
      </c>
      <c r="G185" t="s">
        <v>956</v>
      </c>
      <c r="H185" t="s">
        <v>957</v>
      </c>
      <c r="I185">
        <v>5</v>
      </c>
      <c r="J185" t="s">
        <v>1582</v>
      </c>
      <c r="K185" t="s">
        <v>1583</v>
      </c>
      <c r="L185" t="s">
        <v>958</v>
      </c>
      <c r="M185">
        <v>2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0.33</v>
      </c>
      <c r="T185">
        <v>0</v>
      </c>
      <c r="U185">
        <v>0</v>
      </c>
      <c r="V185">
        <v>0</v>
      </c>
      <c r="W185">
        <v>0.33</v>
      </c>
    </row>
    <row r="186" spans="1:23" x14ac:dyDescent="0.25">
      <c r="A186" t="s">
        <v>954</v>
      </c>
      <c r="B186" t="s">
        <v>963</v>
      </c>
      <c r="C186">
        <v>1412101</v>
      </c>
      <c r="D186" t="s">
        <v>1584</v>
      </c>
      <c r="E186" t="s">
        <v>776</v>
      </c>
      <c r="F186" t="str">
        <f>VLOOKUP(E186,'DEMAN DCB'!B:B,1,0)</f>
        <v>GLTP261</v>
      </c>
      <c r="G186" t="s">
        <v>956</v>
      </c>
      <c r="H186" t="s">
        <v>966</v>
      </c>
      <c r="I186">
        <v>8</v>
      </c>
      <c r="J186" t="s">
        <v>1585</v>
      </c>
      <c r="K186" t="s">
        <v>1586</v>
      </c>
      <c r="L186" t="s">
        <v>1000</v>
      </c>
      <c r="M186">
        <v>2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0.25</v>
      </c>
      <c r="T186">
        <v>0</v>
      </c>
      <c r="U186">
        <v>0</v>
      </c>
      <c r="V186">
        <v>0</v>
      </c>
      <c r="W186">
        <v>0.25</v>
      </c>
    </row>
    <row r="187" spans="1:23" x14ac:dyDescent="0.25">
      <c r="A187" t="s">
        <v>954</v>
      </c>
      <c r="B187" t="s">
        <v>963</v>
      </c>
      <c r="C187">
        <v>1412101</v>
      </c>
      <c r="D187" t="s">
        <v>1587</v>
      </c>
      <c r="E187" t="s">
        <v>778</v>
      </c>
      <c r="F187" t="str">
        <f>VLOOKUP(E187,'DEMAN DCB'!B:B,1,0)</f>
        <v>GLTP262</v>
      </c>
      <c r="G187" t="s">
        <v>956</v>
      </c>
      <c r="H187" t="s">
        <v>966</v>
      </c>
      <c r="I187">
        <v>5</v>
      </c>
      <c r="J187" t="s">
        <v>1588</v>
      </c>
      <c r="K187" t="s">
        <v>1589</v>
      </c>
      <c r="L187" t="s">
        <v>958</v>
      </c>
      <c r="M187">
        <v>2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-13628.66</v>
      </c>
      <c r="T187">
        <v>0</v>
      </c>
      <c r="U187">
        <v>0</v>
      </c>
      <c r="V187">
        <v>0</v>
      </c>
      <c r="W187">
        <v>-13628.66</v>
      </c>
    </row>
    <row r="188" spans="1:23" x14ac:dyDescent="0.25">
      <c r="A188" t="s">
        <v>954</v>
      </c>
      <c r="B188" t="s">
        <v>963</v>
      </c>
      <c r="C188">
        <v>1412101</v>
      </c>
      <c r="D188" t="s">
        <v>1590</v>
      </c>
      <c r="E188" t="s">
        <v>779</v>
      </c>
      <c r="F188" t="str">
        <f>VLOOKUP(E188,'DEMAN DCB'!B:B,1,0)</f>
        <v>GLTP263</v>
      </c>
      <c r="G188" t="s">
        <v>956</v>
      </c>
      <c r="H188" t="s">
        <v>966</v>
      </c>
      <c r="I188">
        <v>8</v>
      </c>
      <c r="J188" t="s">
        <v>1421</v>
      </c>
      <c r="K188" t="s">
        <v>1591</v>
      </c>
      <c r="L188" t="s">
        <v>1074</v>
      </c>
      <c r="M188">
        <v>2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-1049.33</v>
      </c>
      <c r="T188">
        <v>0</v>
      </c>
      <c r="U188">
        <v>0</v>
      </c>
      <c r="V188">
        <v>0</v>
      </c>
      <c r="W188">
        <v>-1049.33</v>
      </c>
    </row>
    <row r="189" spans="1:23" x14ac:dyDescent="0.25">
      <c r="A189" t="s">
        <v>954</v>
      </c>
      <c r="B189" t="s">
        <v>963</v>
      </c>
      <c r="C189">
        <v>1412101</v>
      </c>
      <c r="D189" t="s">
        <v>1592</v>
      </c>
      <c r="E189" t="s">
        <v>781</v>
      </c>
      <c r="F189" t="str">
        <f>VLOOKUP(E189,'DEMAN DCB'!B:B,1,0)</f>
        <v>GLTP264</v>
      </c>
      <c r="G189" t="s">
        <v>956</v>
      </c>
      <c r="H189" t="s">
        <v>966</v>
      </c>
      <c r="I189">
        <v>8</v>
      </c>
      <c r="J189" t="s">
        <v>1593</v>
      </c>
      <c r="K189" t="s">
        <v>1594</v>
      </c>
      <c r="L189" t="s">
        <v>1457</v>
      </c>
      <c r="M189">
        <v>2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-202.55</v>
      </c>
      <c r="T189">
        <v>0</v>
      </c>
      <c r="U189">
        <v>0</v>
      </c>
      <c r="V189">
        <v>0</v>
      </c>
      <c r="W189">
        <v>-202.55</v>
      </c>
    </row>
    <row r="190" spans="1:23" x14ac:dyDescent="0.25">
      <c r="A190" t="s">
        <v>954</v>
      </c>
      <c r="B190" t="s">
        <v>963</v>
      </c>
      <c r="C190">
        <v>1412101</v>
      </c>
      <c r="D190" t="s">
        <v>1595</v>
      </c>
      <c r="E190" t="s">
        <v>782</v>
      </c>
      <c r="F190" t="str">
        <f>VLOOKUP(E190,'DEMAN DCB'!B:B,1,0)</f>
        <v>GLTP265</v>
      </c>
      <c r="G190" t="s">
        <v>956</v>
      </c>
      <c r="H190" t="s">
        <v>966</v>
      </c>
      <c r="I190">
        <v>5</v>
      </c>
      <c r="J190" t="s">
        <v>1596</v>
      </c>
      <c r="K190" t="s">
        <v>1597</v>
      </c>
      <c r="L190" t="s">
        <v>207</v>
      </c>
      <c r="M190">
        <v>2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-3905.71</v>
      </c>
      <c r="T190">
        <v>0</v>
      </c>
      <c r="U190">
        <v>0</v>
      </c>
      <c r="V190">
        <v>0</v>
      </c>
      <c r="W190">
        <v>-3905.71</v>
      </c>
    </row>
    <row r="191" spans="1:23" x14ac:dyDescent="0.25">
      <c r="A191" t="s">
        <v>954</v>
      </c>
      <c r="B191" t="s">
        <v>963</v>
      </c>
      <c r="C191">
        <v>1412101</v>
      </c>
      <c r="D191" t="s">
        <v>1598</v>
      </c>
      <c r="E191" t="s">
        <v>783</v>
      </c>
      <c r="F191" t="str">
        <f>VLOOKUP(E191,'DEMAN DCB'!B:B,1,0)</f>
        <v>GLTP266</v>
      </c>
      <c r="G191" t="s">
        <v>956</v>
      </c>
      <c r="H191" t="s">
        <v>966</v>
      </c>
      <c r="I191">
        <v>8</v>
      </c>
      <c r="J191" t="s">
        <v>1599</v>
      </c>
      <c r="K191" t="s">
        <v>1600</v>
      </c>
      <c r="L191" t="s">
        <v>1601</v>
      </c>
      <c r="M191">
        <v>2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-10362.06</v>
      </c>
      <c r="T191">
        <v>0</v>
      </c>
      <c r="U191">
        <v>0</v>
      </c>
      <c r="V191">
        <v>0</v>
      </c>
      <c r="W191">
        <v>-10362.06</v>
      </c>
    </row>
    <row r="192" spans="1:23" x14ac:dyDescent="0.25">
      <c r="A192" t="s">
        <v>954</v>
      </c>
      <c r="B192" t="s">
        <v>963</v>
      </c>
      <c r="C192">
        <v>1412101</v>
      </c>
      <c r="D192" t="s">
        <v>1602</v>
      </c>
      <c r="E192" t="s">
        <v>785</v>
      </c>
      <c r="F192" t="str">
        <f>VLOOKUP(E192,'DEMAN DCB'!B:B,1,0)</f>
        <v>GLTP267</v>
      </c>
      <c r="G192" t="s">
        <v>956</v>
      </c>
      <c r="H192" t="s">
        <v>966</v>
      </c>
      <c r="I192">
        <v>5</v>
      </c>
      <c r="J192" t="s">
        <v>1603</v>
      </c>
      <c r="K192" t="s">
        <v>1604</v>
      </c>
      <c r="L192" t="s">
        <v>1601</v>
      </c>
      <c r="M192">
        <v>2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0.45</v>
      </c>
      <c r="T192">
        <v>0</v>
      </c>
      <c r="U192">
        <v>0</v>
      </c>
      <c r="V192">
        <v>0</v>
      </c>
      <c r="W192">
        <v>0.45</v>
      </c>
    </row>
    <row r="193" spans="1:23" x14ac:dyDescent="0.25">
      <c r="A193" t="s">
        <v>954</v>
      </c>
      <c r="B193" t="s">
        <v>963</v>
      </c>
      <c r="C193">
        <v>1412101</v>
      </c>
      <c r="D193" t="s">
        <v>1605</v>
      </c>
      <c r="E193" t="s">
        <v>787</v>
      </c>
      <c r="F193" t="str">
        <f>VLOOKUP(E193,'DEMAN DCB'!B:B,1,0)</f>
        <v>GLTP268</v>
      </c>
      <c r="G193" t="s">
        <v>956</v>
      </c>
      <c r="H193" t="s">
        <v>966</v>
      </c>
      <c r="I193">
        <v>8</v>
      </c>
      <c r="J193" t="s">
        <v>1108</v>
      </c>
      <c r="K193" t="s">
        <v>1606</v>
      </c>
      <c r="L193" t="s">
        <v>958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0.28000000000000003</v>
      </c>
      <c r="T193">
        <v>0</v>
      </c>
      <c r="U193">
        <v>0</v>
      </c>
      <c r="V193">
        <v>0</v>
      </c>
      <c r="W193">
        <v>0.28000000000000003</v>
      </c>
    </row>
    <row r="194" spans="1:23" x14ac:dyDescent="0.25">
      <c r="A194" t="s">
        <v>954</v>
      </c>
      <c r="B194" t="s">
        <v>963</v>
      </c>
      <c r="C194">
        <v>1412101</v>
      </c>
      <c r="D194" t="s">
        <v>1607</v>
      </c>
      <c r="E194" t="s">
        <v>788</v>
      </c>
      <c r="F194" t="str">
        <f>VLOOKUP(E194,'DEMAN DCB'!B:B,1,0)</f>
        <v>GLTP269</v>
      </c>
      <c r="G194" t="s">
        <v>956</v>
      </c>
      <c r="H194" t="s">
        <v>966</v>
      </c>
      <c r="I194">
        <v>5</v>
      </c>
      <c r="J194" t="s">
        <v>1159</v>
      </c>
      <c r="K194" t="s">
        <v>1608</v>
      </c>
      <c r="L194" t="s">
        <v>958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-629.67999999999995</v>
      </c>
      <c r="T194">
        <v>0</v>
      </c>
      <c r="U194">
        <v>0</v>
      </c>
      <c r="V194">
        <v>0</v>
      </c>
      <c r="W194">
        <v>-629.67999999999995</v>
      </c>
    </row>
    <row r="195" spans="1:23" x14ac:dyDescent="0.25">
      <c r="A195" t="s">
        <v>954</v>
      </c>
      <c r="B195" t="s">
        <v>963</v>
      </c>
      <c r="C195">
        <v>1412101</v>
      </c>
      <c r="D195" t="s">
        <v>1609</v>
      </c>
      <c r="E195" t="s">
        <v>789</v>
      </c>
      <c r="F195" t="str">
        <f>VLOOKUP(E195,'DEMAN DCB'!B:B,1,0)</f>
        <v>GLTP27</v>
      </c>
      <c r="G195" t="s">
        <v>956</v>
      </c>
      <c r="H195" t="s">
        <v>966</v>
      </c>
      <c r="I195">
        <v>8</v>
      </c>
      <c r="J195" t="s">
        <v>1610</v>
      </c>
      <c r="K195" t="s">
        <v>1611</v>
      </c>
      <c r="L195" t="s">
        <v>1069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30054.6</v>
      </c>
      <c r="T195">
        <v>0</v>
      </c>
      <c r="U195">
        <v>0</v>
      </c>
      <c r="V195">
        <v>0</v>
      </c>
      <c r="W195">
        <v>30054.6</v>
      </c>
    </row>
    <row r="196" spans="1:23" x14ac:dyDescent="0.25">
      <c r="A196" t="s">
        <v>954</v>
      </c>
      <c r="B196" t="s">
        <v>963</v>
      </c>
      <c r="C196">
        <v>1412101</v>
      </c>
      <c r="D196" t="s">
        <v>1612</v>
      </c>
      <c r="E196" t="s">
        <v>791</v>
      </c>
      <c r="F196" t="str">
        <f>VLOOKUP(E196,'DEMAN DCB'!B:B,1,0)</f>
        <v>GLTP270</v>
      </c>
      <c r="G196" t="s">
        <v>956</v>
      </c>
      <c r="H196" t="s">
        <v>966</v>
      </c>
      <c r="I196">
        <v>5</v>
      </c>
      <c r="J196" t="s">
        <v>1613</v>
      </c>
      <c r="K196" t="s">
        <v>1614</v>
      </c>
      <c r="L196" t="s">
        <v>958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-2271.73</v>
      </c>
      <c r="T196">
        <v>0</v>
      </c>
      <c r="U196">
        <v>0</v>
      </c>
      <c r="V196">
        <v>0</v>
      </c>
      <c r="W196">
        <v>-2271.73</v>
      </c>
    </row>
    <row r="197" spans="1:23" x14ac:dyDescent="0.25">
      <c r="A197" t="s">
        <v>954</v>
      </c>
      <c r="B197" t="s">
        <v>963</v>
      </c>
      <c r="C197">
        <v>1412101</v>
      </c>
      <c r="D197" t="s">
        <v>1615</v>
      </c>
      <c r="E197" t="s">
        <v>792</v>
      </c>
      <c r="F197" t="str">
        <f>VLOOKUP(E197,'DEMAN DCB'!B:B,1,0)</f>
        <v>GLTP271</v>
      </c>
      <c r="G197" t="s">
        <v>956</v>
      </c>
      <c r="H197" t="s">
        <v>966</v>
      </c>
      <c r="I197">
        <v>8</v>
      </c>
      <c r="J197" t="s">
        <v>1616</v>
      </c>
      <c r="K197" t="s">
        <v>1617</v>
      </c>
      <c r="L197" t="s">
        <v>1601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-1198.57</v>
      </c>
      <c r="T197">
        <v>0</v>
      </c>
      <c r="U197">
        <v>0</v>
      </c>
      <c r="V197">
        <v>0</v>
      </c>
      <c r="W197">
        <v>-1198.57</v>
      </c>
    </row>
    <row r="198" spans="1:23" x14ac:dyDescent="0.25">
      <c r="A198" t="s">
        <v>954</v>
      </c>
      <c r="B198" t="s">
        <v>963</v>
      </c>
      <c r="C198">
        <v>1412101</v>
      </c>
      <c r="D198" t="s">
        <v>1618</v>
      </c>
      <c r="E198" t="s">
        <v>794</v>
      </c>
      <c r="F198" t="str">
        <f>VLOOKUP(E198,'DEMAN DCB'!B:B,1,0)</f>
        <v>GLTP272</v>
      </c>
      <c r="G198" t="s">
        <v>956</v>
      </c>
      <c r="H198" t="s">
        <v>966</v>
      </c>
      <c r="I198">
        <v>8</v>
      </c>
      <c r="J198" t="s">
        <v>1619</v>
      </c>
      <c r="K198" t="s">
        <v>1620</v>
      </c>
      <c r="L198" t="s">
        <v>1074</v>
      </c>
      <c r="M198">
        <v>1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0.46</v>
      </c>
      <c r="T198">
        <v>0</v>
      </c>
      <c r="U198">
        <v>0</v>
      </c>
      <c r="V198">
        <v>0</v>
      </c>
      <c r="W198">
        <v>0.46</v>
      </c>
    </row>
    <row r="199" spans="1:23" x14ac:dyDescent="0.25">
      <c r="A199" t="s">
        <v>954</v>
      </c>
      <c r="B199" t="s">
        <v>963</v>
      </c>
      <c r="C199">
        <v>1412101</v>
      </c>
      <c r="D199" t="s">
        <v>1621</v>
      </c>
      <c r="E199" t="s">
        <v>910</v>
      </c>
      <c r="F199" t="str">
        <f>VLOOKUP(E199,'DEMAN DCB'!B:B,1,0)</f>
        <v>GLTP273</v>
      </c>
      <c r="G199" t="s">
        <v>956</v>
      </c>
      <c r="H199" t="s">
        <v>957</v>
      </c>
      <c r="I199">
        <v>5</v>
      </c>
      <c r="J199" t="s">
        <v>1622</v>
      </c>
      <c r="K199" t="s">
        <v>1623</v>
      </c>
      <c r="L199" t="s">
        <v>1624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-0.16</v>
      </c>
      <c r="T199">
        <v>0</v>
      </c>
      <c r="U199">
        <v>0</v>
      </c>
      <c r="V199">
        <v>0</v>
      </c>
      <c r="W199">
        <v>-0.16</v>
      </c>
    </row>
    <row r="200" spans="1:23" x14ac:dyDescent="0.25">
      <c r="A200" t="s">
        <v>954</v>
      </c>
      <c r="B200" t="s">
        <v>963</v>
      </c>
      <c r="C200">
        <v>1412101</v>
      </c>
      <c r="D200" t="s">
        <v>1625</v>
      </c>
      <c r="E200" t="s">
        <v>795</v>
      </c>
      <c r="F200" t="str">
        <f>VLOOKUP(E200,'DEMAN DCB'!B:B,1,0)</f>
        <v>GLTP274</v>
      </c>
      <c r="G200" t="s">
        <v>956</v>
      </c>
      <c r="H200" t="s">
        <v>966</v>
      </c>
      <c r="I200">
        <v>8</v>
      </c>
      <c r="J200" t="s">
        <v>1626</v>
      </c>
      <c r="K200" t="s">
        <v>1627</v>
      </c>
      <c r="L200" t="s">
        <v>1074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-1175.19</v>
      </c>
      <c r="T200">
        <v>0</v>
      </c>
      <c r="U200">
        <v>0</v>
      </c>
      <c r="V200">
        <v>0</v>
      </c>
      <c r="W200">
        <v>-1175.19</v>
      </c>
    </row>
    <row r="201" spans="1:23" x14ac:dyDescent="0.25">
      <c r="A201" t="s">
        <v>954</v>
      </c>
      <c r="B201" t="s">
        <v>963</v>
      </c>
      <c r="C201">
        <v>1412101</v>
      </c>
      <c r="D201" t="s">
        <v>1628</v>
      </c>
      <c r="E201" t="s">
        <v>797</v>
      </c>
      <c r="F201" t="str">
        <f>VLOOKUP(E201,'DEMAN DCB'!B:B,1,0)</f>
        <v>GLTP275</v>
      </c>
      <c r="G201" t="s">
        <v>956</v>
      </c>
      <c r="H201" t="s">
        <v>966</v>
      </c>
      <c r="I201">
        <v>8</v>
      </c>
      <c r="J201" t="s">
        <v>1629</v>
      </c>
      <c r="K201" t="s">
        <v>1630</v>
      </c>
      <c r="L201" t="s">
        <v>1000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-1534.64</v>
      </c>
      <c r="T201">
        <v>0</v>
      </c>
      <c r="U201">
        <v>0</v>
      </c>
      <c r="V201">
        <v>0</v>
      </c>
      <c r="W201">
        <v>-1534.64</v>
      </c>
    </row>
    <row r="202" spans="1:23" x14ac:dyDescent="0.25">
      <c r="A202" t="s">
        <v>954</v>
      </c>
      <c r="B202" t="s">
        <v>963</v>
      </c>
      <c r="C202">
        <v>1412101</v>
      </c>
      <c r="D202" t="s">
        <v>1631</v>
      </c>
      <c r="E202" t="s">
        <v>392</v>
      </c>
      <c r="F202" t="str">
        <f>VLOOKUP(E202,'DEMAN DCB'!B:B,1,0)</f>
        <v>GLTP276</v>
      </c>
      <c r="G202" t="s">
        <v>956</v>
      </c>
      <c r="H202" t="s">
        <v>1101</v>
      </c>
      <c r="I202">
        <v>5</v>
      </c>
      <c r="J202" t="s">
        <v>1632</v>
      </c>
      <c r="K202" t="s">
        <v>1633</v>
      </c>
      <c r="L202" t="s">
        <v>1601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-13778.54</v>
      </c>
      <c r="T202">
        <v>0</v>
      </c>
      <c r="U202">
        <v>0</v>
      </c>
      <c r="V202">
        <v>0</v>
      </c>
      <c r="W202">
        <v>-13778.54</v>
      </c>
    </row>
    <row r="203" spans="1:23" x14ac:dyDescent="0.25">
      <c r="A203" t="s">
        <v>954</v>
      </c>
      <c r="B203" t="s">
        <v>955</v>
      </c>
      <c r="C203">
        <v>1412101</v>
      </c>
      <c r="D203" t="s">
        <v>1634</v>
      </c>
      <c r="E203" t="s">
        <v>798</v>
      </c>
      <c r="F203" t="str">
        <f>VLOOKUP(E203,'DEMAN DCB'!B:B,1,0)</f>
        <v>GLTP277</v>
      </c>
      <c r="G203" t="s">
        <v>956</v>
      </c>
      <c r="H203" t="s">
        <v>966</v>
      </c>
      <c r="I203">
        <v>8</v>
      </c>
      <c r="J203" t="s">
        <v>1635</v>
      </c>
      <c r="K203" t="s">
        <v>1636</v>
      </c>
      <c r="L203" t="s">
        <v>1142</v>
      </c>
      <c r="M203">
        <v>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-2794.32</v>
      </c>
      <c r="T203">
        <v>0</v>
      </c>
      <c r="U203">
        <v>0</v>
      </c>
      <c r="V203">
        <v>0</v>
      </c>
      <c r="W203">
        <v>-2794.32</v>
      </c>
    </row>
    <row r="204" spans="1:23" x14ac:dyDescent="0.25">
      <c r="A204" t="s">
        <v>954</v>
      </c>
      <c r="B204" t="s">
        <v>963</v>
      </c>
      <c r="C204">
        <v>1412101</v>
      </c>
      <c r="D204" t="s">
        <v>1637</v>
      </c>
      <c r="E204" t="s">
        <v>394</v>
      </c>
      <c r="F204" t="str">
        <f>VLOOKUP(E204,'DEMAN DCB'!B:B,1,0)</f>
        <v>GLTP278</v>
      </c>
      <c r="G204" t="s">
        <v>956</v>
      </c>
      <c r="H204" t="s">
        <v>1101</v>
      </c>
      <c r="I204">
        <v>5</v>
      </c>
      <c r="J204" t="s">
        <v>1638</v>
      </c>
      <c r="K204" t="s">
        <v>1639</v>
      </c>
      <c r="L204" t="s">
        <v>1601</v>
      </c>
      <c r="M204">
        <v>2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-22273.53</v>
      </c>
      <c r="T204">
        <v>0</v>
      </c>
      <c r="U204">
        <v>0</v>
      </c>
      <c r="V204">
        <v>0</v>
      </c>
      <c r="W204">
        <v>-22273.53</v>
      </c>
    </row>
    <row r="205" spans="1:23" x14ac:dyDescent="0.25">
      <c r="A205" t="s">
        <v>954</v>
      </c>
      <c r="B205" t="s">
        <v>963</v>
      </c>
      <c r="C205">
        <v>1412101</v>
      </c>
      <c r="D205" t="s">
        <v>1640</v>
      </c>
      <c r="E205" t="s">
        <v>799</v>
      </c>
      <c r="F205" t="str">
        <f>VLOOKUP(E205,'DEMAN DCB'!B:B,1,0)</f>
        <v>GLTP279</v>
      </c>
      <c r="G205" t="s">
        <v>956</v>
      </c>
      <c r="H205" t="s">
        <v>966</v>
      </c>
      <c r="I205">
        <v>8</v>
      </c>
      <c r="J205" t="s">
        <v>1641</v>
      </c>
      <c r="K205" t="s">
        <v>999</v>
      </c>
      <c r="L205" t="s">
        <v>1074</v>
      </c>
      <c r="M205">
        <v>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0.34</v>
      </c>
      <c r="T205">
        <v>0</v>
      </c>
      <c r="U205">
        <v>0</v>
      </c>
      <c r="V205">
        <v>0</v>
      </c>
      <c r="W205">
        <v>0.34</v>
      </c>
    </row>
    <row r="206" spans="1:23" x14ac:dyDescent="0.25">
      <c r="A206" t="s">
        <v>954</v>
      </c>
      <c r="B206" t="s">
        <v>963</v>
      </c>
      <c r="C206">
        <v>1412101</v>
      </c>
      <c r="D206" t="s">
        <v>1642</v>
      </c>
      <c r="E206" t="s">
        <v>1643</v>
      </c>
      <c r="F206" t="str">
        <f>VLOOKUP(E206,'DEMAN DCB'!B:B,1,0)</f>
        <v>GLTP28</v>
      </c>
      <c r="G206" t="s">
        <v>956</v>
      </c>
      <c r="H206" t="s">
        <v>957</v>
      </c>
      <c r="I206">
        <v>8</v>
      </c>
      <c r="J206" t="s">
        <v>1329</v>
      </c>
      <c r="K206" t="s">
        <v>1644</v>
      </c>
      <c r="L206" t="s">
        <v>1000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5298.85</v>
      </c>
      <c r="T206">
        <v>0</v>
      </c>
      <c r="U206">
        <v>0</v>
      </c>
      <c r="V206">
        <v>0</v>
      </c>
      <c r="W206">
        <v>5298.85</v>
      </c>
    </row>
    <row r="207" spans="1:23" x14ac:dyDescent="0.25">
      <c r="A207" t="s">
        <v>954</v>
      </c>
      <c r="B207" t="s">
        <v>963</v>
      </c>
      <c r="C207">
        <v>1412101</v>
      </c>
      <c r="D207" t="s">
        <v>1645</v>
      </c>
      <c r="E207" t="s">
        <v>801</v>
      </c>
      <c r="F207" t="str">
        <f>VLOOKUP(E207,'DEMAN DCB'!B:B,1,0)</f>
        <v>GLTP280</v>
      </c>
      <c r="G207" t="s">
        <v>956</v>
      </c>
      <c r="H207" t="s">
        <v>966</v>
      </c>
      <c r="I207">
        <v>5</v>
      </c>
      <c r="J207" t="s">
        <v>1646</v>
      </c>
      <c r="K207" t="s">
        <v>1647</v>
      </c>
      <c r="L207" t="s">
        <v>1230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-1237.93</v>
      </c>
      <c r="T207">
        <v>0</v>
      </c>
      <c r="U207">
        <v>0</v>
      </c>
      <c r="V207">
        <v>0</v>
      </c>
      <c r="W207">
        <v>-1237.93</v>
      </c>
    </row>
    <row r="208" spans="1:23" x14ac:dyDescent="0.25">
      <c r="A208" t="s">
        <v>954</v>
      </c>
      <c r="B208" t="s">
        <v>963</v>
      </c>
      <c r="C208">
        <v>1412101</v>
      </c>
      <c r="D208" t="s">
        <v>1648</v>
      </c>
      <c r="E208" t="s">
        <v>802</v>
      </c>
      <c r="F208" t="str">
        <f>VLOOKUP(E208,'DEMAN DCB'!B:B,1,0)</f>
        <v>GLTP281</v>
      </c>
      <c r="G208" t="s">
        <v>956</v>
      </c>
      <c r="H208" t="s">
        <v>966</v>
      </c>
      <c r="I208">
        <v>5</v>
      </c>
      <c r="J208" t="s">
        <v>1649</v>
      </c>
      <c r="K208" t="s">
        <v>1650</v>
      </c>
      <c r="L208" t="s">
        <v>1230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-0.11</v>
      </c>
      <c r="T208">
        <v>0</v>
      </c>
      <c r="U208">
        <v>0</v>
      </c>
      <c r="V208">
        <v>0</v>
      </c>
      <c r="W208">
        <v>-0.11</v>
      </c>
    </row>
    <row r="209" spans="1:23" x14ac:dyDescent="0.25">
      <c r="A209" t="s">
        <v>954</v>
      </c>
      <c r="B209" t="s">
        <v>963</v>
      </c>
      <c r="C209">
        <v>1412101</v>
      </c>
      <c r="D209" t="s">
        <v>1651</v>
      </c>
      <c r="E209" t="s">
        <v>803</v>
      </c>
      <c r="F209" t="str">
        <f>VLOOKUP(E209,'DEMAN DCB'!B:B,1,0)</f>
        <v>GLTP282</v>
      </c>
      <c r="G209" t="s">
        <v>956</v>
      </c>
      <c r="H209" t="s">
        <v>966</v>
      </c>
      <c r="I209">
        <v>5</v>
      </c>
      <c r="J209" t="s">
        <v>1652</v>
      </c>
      <c r="K209" t="s">
        <v>1653</v>
      </c>
      <c r="L209" t="s">
        <v>1624</v>
      </c>
      <c r="M209">
        <v>1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-2935.8</v>
      </c>
      <c r="T209">
        <v>0</v>
      </c>
      <c r="U209">
        <v>0</v>
      </c>
      <c r="V209">
        <v>0</v>
      </c>
      <c r="W209">
        <v>-2935.8</v>
      </c>
    </row>
    <row r="210" spans="1:23" x14ac:dyDescent="0.25">
      <c r="A210" t="s">
        <v>954</v>
      </c>
      <c r="B210" t="s">
        <v>963</v>
      </c>
      <c r="C210">
        <v>1412101</v>
      </c>
      <c r="D210" t="s">
        <v>1654</v>
      </c>
      <c r="E210" t="s">
        <v>911</v>
      </c>
      <c r="F210" t="str">
        <f>VLOOKUP(E210,'DEMAN DCB'!B:B,1,0)</f>
        <v>GLTP283</v>
      </c>
      <c r="G210" t="s">
        <v>956</v>
      </c>
      <c r="H210" t="s">
        <v>957</v>
      </c>
      <c r="I210">
        <v>8</v>
      </c>
      <c r="J210" t="s">
        <v>1655</v>
      </c>
      <c r="K210" t="s">
        <v>1656</v>
      </c>
      <c r="L210" t="s">
        <v>1074</v>
      </c>
      <c r="M210">
        <v>1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0.26</v>
      </c>
      <c r="T210">
        <v>0</v>
      </c>
      <c r="U210">
        <v>0</v>
      </c>
      <c r="V210">
        <v>0</v>
      </c>
      <c r="W210">
        <v>0.26</v>
      </c>
    </row>
    <row r="211" spans="1:23" x14ac:dyDescent="0.25">
      <c r="A211" t="s">
        <v>954</v>
      </c>
      <c r="B211" t="s">
        <v>963</v>
      </c>
      <c r="C211">
        <v>1412101</v>
      </c>
      <c r="D211" t="s">
        <v>1657</v>
      </c>
      <c r="E211" t="s">
        <v>396</v>
      </c>
      <c r="F211" t="str">
        <f>VLOOKUP(E211,'DEMAN DCB'!B:B,1,0)</f>
        <v>GLTP284</v>
      </c>
      <c r="G211" t="s">
        <v>956</v>
      </c>
      <c r="H211" t="s">
        <v>1101</v>
      </c>
      <c r="I211">
        <v>5</v>
      </c>
      <c r="J211" t="s">
        <v>1658</v>
      </c>
      <c r="K211" t="s">
        <v>1659</v>
      </c>
      <c r="L211" t="s">
        <v>1601</v>
      </c>
      <c r="M211">
        <v>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-1658.92</v>
      </c>
      <c r="T211">
        <v>0</v>
      </c>
      <c r="U211">
        <v>0</v>
      </c>
      <c r="V211">
        <v>0</v>
      </c>
      <c r="W211">
        <v>-1658.92</v>
      </c>
    </row>
    <row r="212" spans="1:23" x14ac:dyDescent="0.25">
      <c r="A212" t="s">
        <v>954</v>
      </c>
      <c r="B212" t="s">
        <v>955</v>
      </c>
      <c r="C212">
        <v>1412101</v>
      </c>
      <c r="D212" t="s">
        <v>1660</v>
      </c>
      <c r="E212" t="s">
        <v>398</v>
      </c>
      <c r="F212" t="str">
        <f>VLOOKUP(E212,'DEMAN DCB'!B:B,1,0)</f>
        <v>GLTP285</v>
      </c>
      <c r="G212" t="s">
        <v>956</v>
      </c>
      <c r="H212" t="s">
        <v>1101</v>
      </c>
      <c r="I212">
        <v>8</v>
      </c>
      <c r="J212" t="s">
        <v>1661</v>
      </c>
      <c r="K212" t="s">
        <v>1662</v>
      </c>
      <c r="L212" t="s">
        <v>987</v>
      </c>
      <c r="M212">
        <v>2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-17448.349999999999</v>
      </c>
      <c r="T212">
        <v>0</v>
      </c>
      <c r="U212">
        <v>0</v>
      </c>
      <c r="V212">
        <v>0</v>
      </c>
      <c r="W212">
        <v>-17448.349999999999</v>
      </c>
    </row>
    <row r="213" spans="1:23" x14ac:dyDescent="0.25">
      <c r="A213" t="s">
        <v>954</v>
      </c>
      <c r="B213" t="s">
        <v>955</v>
      </c>
      <c r="C213">
        <v>1412101</v>
      </c>
      <c r="D213" t="s">
        <v>1663</v>
      </c>
      <c r="E213" t="s">
        <v>400</v>
      </c>
      <c r="F213" t="str">
        <f>VLOOKUP(E213,'DEMAN DCB'!B:B,1,0)</f>
        <v>GLTP286</v>
      </c>
      <c r="G213" t="s">
        <v>956</v>
      </c>
      <c r="H213" t="s">
        <v>1101</v>
      </c>
      <c r="I213">
        <v>8</v>
      </c>
      <c r="J213" t="s">
        <v>1367</v>
      </c>
      <c r="K213" t="s">
        <v>1664</v>
      </c>
      <c r="L213" t="s">
        <v>1665</v>
      </c>
      <c r="M213">
        <v>1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-10698.15</v>
      </c>
      <c r="T213">
        <v>0</v>
      </c>
      <c r="U213">
        <v>0</v>
      </c>
      <c r="V213">
        <v>0</v>
      </c>
      <c r="W213">
        <v>-10698.15</v>
      </c>
    </row>
    <row r="214" spans="1:23" x14ac:dyDescent="0.25">
      <c r="A214" t="s">
        <v>954</v>
      </c>
      <c r="B214" t="s">
        <v>963</v>
      </c>
      <c r="C214">
        <v>1412101</v>
      </c>
      <c r="D214" t="s">
        <v>1666</v>
      </c>
      <c r="E214" t="s">
        <v>805</v>
      </c>
      <c r="F214" t="str">
        <f>VLOOKUP(E214,'DEMAN DCB'!B:B,1,0)</f>
        <v>GLTP287</v>
      </c>
      <c r="G214" t="s">
        <v>956</v>
      </c>
      <c r="H214" t="s">
        <v>966</v>
      </c>
      <c r="I214">
        <v>8</v>
      </c>
      <c r="J214" t="s">
        <v>1667</v>
      </c>
      <c r="K214" t="s">
        <v>1668</v>
      </c>
      <c r="L214" t="s">
        <v>1074</v>
      </c>
      <c r="M214">
        <v>2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-215.68</v>
      </c>
      <c r="T214">
        <v>0</v>
      </c>
      <c r="U214">
        <v>0</v>
      </c>
      <c r="V214">
        <v>0</v>
      </c>
      <c r="W214">
        <v>-215.68</v>
      </c>
    </row>
    <row r="215" spans="1:23" x14ac:dyDescent="0.25">
      <c r="A215" t="s">
        <v>954</v>
      </c>
      <c r="B215" t="s">
        <v>963</v>
      </c>
      <c r="C215">
        <v>1412101</v>
      </c>
      <c r="D215" t="s">
        <v>1669</v>
      </c>
      <c r="E215" t="s">
        <v>402</v>
      </c>
      <c r="F215" t="str">
        <f>VLOOKUP(E215,'DEMAN DCB'!B:B,1,0)</f>
        <v>GLTP288</v>
      </c>
      <c r="G215" t="s">
        <v>956</v>
      </c>
      <c r="H215" t="s">
        <v>1101</v>
      </c>
      <c r="I215">
        <v>5</v>
      </c>
      <c r="J215" t="s">
        <v>1670</v>
      </c>
      <c r="K215" t="s">
        <v>1671</v>
      </c>
      <c r="L215" t="s">
        <v>958</v>
      </c>
      <c r="M215">
        <v>2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-11141.06</v>
      </c>
      <c r="T215">
        <v>0</v>
      </c>
      <c r="U215">
        <v>0</v>
      </c>
      <c r="V215">
        <v>0</v>
      </c>
      <c r="W215">
        <v>-11141.06</v>
      </c>
    </row>
    <row r="216" spans="1:23" x14ac:dyDescent="0.25">
      <c r="A216" t="s">
        <v>954</v>
      </c>
      <c r="B216" t="s">
        <v>963</v>
      </c>
      <c r="C216">
        <v>1412101</v>
      </c>
      <c r="D216" t="s">
        <v>1672</v>
      </c>
      <c r="E216" t="s">
        <v>404</v>
      </c>
      <c r="F216" t="str">
        <f>VLOOKUP(E216,'DEMAN DCB'!B:B,1,0)</f>
        <v>GLTP289</v>
      </c>
      <c r="G216" t="s">
        <v>956</v>
      </c>
      <c r="H216" t="s">
        <v>1101</v>
      </c>
      <c r="I216">
        <v>5</v>
      </c>
      <c r="J216" t="s">
        <v>1673</v>
      </c>
      <c r="K216" t="s">
        <v>1674</v>
      </c>
      <c r="L216" t="s">
        <v>1230</v>
      </c>
      <c r="M216">
        <v>2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-5289.68</v>
      </c>
      <c r="T216">
        <v>0</v>
      </c>
      <c r="U216">
        <v>0</v>
      </c>
      <c r="V216">
        <v>0</v>
      </c>
      <c r="W216">
        <v>-5289.68</v>
      </c>
    </row>
    <row r="217" spans="1:23" x14ac:dyDescent="0.25">
      <c r="A217" t="s">
        <v>954</v>
      </c>
      <c r="B217" t="s">
        <v>955</v>
      </c>
      <c r="C217">
        <v>1412101</v>
      </c>
      <c r="D217" t="s">
        <v>1675</v>
      </c>
      <c r="E217" t="s">
        <v>1676</v>
      </c>
      <c r="F217" t="str">
        <f>VLOOKUP(E217,'DEMAN DCB'!B:B,1,0)</f>
        <v>GLTP29</v>
      </c>
      <c r="G217" t="s">
        <v>956</v>
      </c>
      <c r="H217" t="s">
        <v>966</v>
      </c>
      <c r="I217">
        <v>8</v>
      </c>
      <c r="J217" t="s">
        <v>1677</v>
      </c>
      <c r="K217" t="s">
        <v>1678</v>
      </c>
      <c r="L217" t="s">
        <v>1198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-2491.96</v>
      </c>
      <c r="T217">
        <v>0</v>
      </c>
      <c r="U217">
        <v>0</v>
      </c>
      <c r="V217">
        <v>0</v>
      </c>
      <c r="W217">
        <v>-2491.96</v>
      </c>
    </row>
    <row r="218" spans="1:23" x14ac:dyDescent="0.25">
      <c r="A218" t="s">
        <v>954</v>
      </c>
      <c r="B218" t="s">
        <v>963</v>
      </c>
      <c r="C218">
        <v>1412101</v>
      </c>
      <c r="D218" t="s">
        <v>1679</v>
      </c>
      <c r="E218" t="s">
        <v>806</v>
      </c>
      <c r="F218" t="str">
        <f>VLOOKUP(E218,'DEMAN DCB'!B:B,1,0)</f>
        <v>GLTP290</v>
      </c>
      <c r="G218" t="s">
        <v>956</v>
      </c>
      <c r="H218" t="s">
        <v>966</v>
      </c>
      <c r="I218">
        <v>8</v>
      </c>
      <c r="J218" t="s">
        <v>1680</v>
      </c>
      <c r="K218" t="s">
        <v>1681</v>
      </c>
      <c r="L218" t="s">
        <v>1000</v>
      </c>
      <c r="M218">
        <v>1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-8065.01</v>
      </c>
      <c r="T218">
        <v>0</v>
      </c>
      <c r="U218">
        <v>0</v>
      </c>
      <c r="V218">
        <v>-8065.01</v>
      </c>
      <c r="W218">
        <v>0</v>
      </c>
    </row>
    <row r="219" spans="1:23" x14ac:dyDescent="0.25">
      <c r="A219" t="s">
        <v>954</v>
      </c>
      <c r="B219" t="s">
        <v>955</v>
      </c>
      <c r="C219">
        <v>1412101</v>
      </c>
      <c r="D219" t="s">
        <v>1682</v>
      </c>
      <c r="E219" t="s">
        <v>406</v>
      </c>
      <c r="F219" t="str">
        <f>VLOOKUP(E219,'DEMAN DCB'!B:B,1,0)</f>
        <v>GLTP291</v>
      </c>
      <c r="G219" t="s">
        <v>956</v>
      </c>
      <c r="H219" t="s">
        <v>1101</v>
      </c>
      <c r="I219">
        <v>8</v>
      </c>
      <c r="J219" t="s">
        <v>1503</v>
      </c>
      <c r="K219" t="s">
        <v>1683</v>
      </c>
      <c r="L219" t="s">
        <v>987</v>
      </c>
      <c r="M219">
        <v>2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-1873.57</v>
      </c>
      <c r="T219">
        <v>0</v>
      </c>
      <c r="U219">
        <v>0</v>
      </c>
      <c r="V219">
        <v>0</v>
      </c>
      <c r="W219">
        <v>-1873.57</v>
      </c>
    </row>
    <row r="220" spans="1:23" x14ac:dyDescent="0.25">
      <c r="A220" t="s">
        <v>954</v>
      </c>
      <c r="B220" t="s">
        <v>963</v>
      </c>
      <c r="C220">
        <v>1412101</v>
      </c>
      <c r="D220" t="s">
        <v>1684</v>
      </c>
      <c r="E220" t="s">
        <v>807</v>
      </c>
      <c r="F220" t="str">
        <f>VLOOKUP(E220,'DEMAN DCB'!B:B,1,0)</f>
        <v>GLTP292</v>
      </c>
      <c r="G220" t="s">
        <v>956</v>
      </c>
      <c r="H220" t="s">
        <v>966</v>
      </c>
      <c r="I220">
        <v>4</v>
      </c>
      <c r="J220" t="s">
        <v>1685</v>
      </c>
      <c r="K220" t="s">
        <v>1686</v>
      </c>
      <c r="L220" t="s">
        <v>296</v>
      </c>
      <c r="M220">
        <v>2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-1123.72</v>
      </c>
      <c r="T220">
        <v>0</v>
      </c>
      <c r="U220">
        <v>0</v>
      </c>
      <c r="V220">
        <v>0</v>
      </c>
      <c r="W220">
        <v>-1123.72</v>
      </c>
    </row>
    <row r="221" spans="1:23" x14ac:dyDescent="0.25">
      <c r="A221" t="s">
        <v>954</v>
      </c>
      <c r="B221" t="s">
        <v>963</v>
      </c>
      <c r="C221">
        <v>1412101</v>
      </c>
      <c r="D221" t="s">
        <v>1687</v>
      </c>
      <c r="E221" t="s">
        <v>808</v>
      </c>
      <c r="F221" t="str">
        <f>VLOOKUP(E221,'DEMAN DCB'!B:B,1,0)</f>
        <v>GLTP293</v>
      </c>
      <c r="G221" t="s">
        <v>956</v>
      </c>
      <c r="H221" t="s">
        <v>966</v>
      </c>
      <c r="I221">
        <v>5</v>
      </c>
      <c r="J221" t="s">
        <v>1688</v>
      </c>
      <c r="K221" t="s">
        <v>1689</v>
      </c>
      <c r="L221" t="s">
        <v>1624</v>
      </c>
      <c r="M221">
        <v>2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-3343.16</v>
      </c>
      <c r="T221">
        <v>0</v>
      </c>
      <c r="U221">
        <v>0</v>
      </c>
      <c r="V221">
        <v>0</v>
      </c>
      <c r="W221">
        <v>-3343.16</v>
      </c>
    </row>
    <row r="222" spans="1:23" x14ac:dyDescent="0.25">
      <c r="A222" t="s">
        <v>954</v>
      </c>
      <c r="B222" t="s">
        <v>963</v>
      </c>
      <c r="C222">
        <v>1412101</v>
      </c>
      <c r="D222" t="s">
        <v>1690</v>
      </c>
      <c r="E222" t="s">
        <v>810</v>
      </c>
      <c r="F222" t="str">
        <f>VLOOKUP(E222,'DEMAN DCB'!B:B,1,0)</f>
        <v>GLTP294</v>
      </c>
      <c r="G222" t="s">
        <v>956</v>
      </c>
      <c r="H222" t="s">
        <v>966</v>
      </c>
      <c r="I222">
        <v>8</v>
      </c>
      <c r="J222" t="s">
        <v>1691</v>
      </c>
      <c r="K222" t="s">
        <v>1692</v>
      </c>
      <c r="L222" t="s">
        <v>1000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-1856.69</v>
      </c>
      <c r="T222">
        <v>0</v>
      </c>
      <c r="U222">
        <v>0</v>
      </c>
      <c r="V222">
        <v>0</v>
      </c>
      <c r="W222">
        <v>-1856.69</v>
      </c>
    </row>
    <row r="223" spans="1:23" x14ac:dyDescent="0.25">
      <c r="A223" t="s">
        <v>954</v>
      </c>
      <c r="B223" t="s">
        <v>963</v>
      </c>
      <c r="C223">
        <v>1412101</v>
      </c>
      <c r="D223" t="s">
        <v>1693</v>
      </c>
      <c r="E223" t="s">
        <v>407</v>
      </c>
      <c r="F223" t="str">
        <f>VLOOKUP(E223,'DEMAN DCB'!B:B,1,0)</f>
        <v>GLTP295</v>
      </c>
      <c r="G223" t="s">
        <v>956</v>
      </c>
      <c r="H223" t="s">
        <v>1101</v>
      </c>
      <c r="I223">
        <v>8</v>
      </c>
      <c r="J223" t="s">
        <v>1694</v>
      </c>
      <c r="K223" t="s">
        <v>1695</v>
      </c>
      <c r="L223" t="s">
        <v>1696</v>
      </c>
      <c r="M223">
        <v>3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-826.01</v>
      </c>
      <c r="T223">
        <v>0</v>
      </c>
      <c r="U223">
        <v>0</v>
      </c>
      <c r="V223">
        <v>0</v>
      </c>
      <c r="W223">
        <v>-826.01</v>
      </c>
    </row>
    <row r="224" spans="1:23" x14ac:dyDescent="0.25">
      <c r="A224" t="s">
        <v>954</v>
      </c>
      <c r="B224" t="s">
        <v>963</v>
      </c>
      <c r="C224">
        <v>1412101</v>
      </c>
      <c r="D224" t="s">
        <v>1697</v>
      </c>
      <c r="E224" t="s">
        <v>409</v>
      </c>
      <c r="F224" t="str">
        <f>VLOOKUP(E224,'DEMAN DCB'!B:B,1,0)</f>
        <v>GLTP296</v>
      </c>
      <c r="G224" t="s">
        <v>956</v>
      </c>
      <c r="H224" t="s">
        <v>1101</v>
      </c>
      <c r="I224">
        <v>5</v>
      </c>
      <c r="J224" t="s">
        <v>315</v>
      </c>
      <c r="K224" t="s">
        <v>1698</v>
      </c>
      <c r="L224" t="s">
        <v>316</v>
      </c>
      <c r="M224">
        <v>2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-17952.189999999999</v>
      </c>
      <c r="T224">
        <v>0</v>
      </c>
      <c r="U224">
        <v>0</v>
      </c>
      <c r="V224">
        <v>0</v>
      </c>
      <c r="W224">
        <v>-17952.189999999999</v>
      </c>
    </row>
    <row r="225" spans="1:23" x14ac:dyDescent="0.25">
      <c r="A225" t="s">
        <v>954</v>
      </c>
      <c r="B225" t="s">
        <v>963</v>
      </c>
      <c r="C225">
        <v>1412101</v>
      </c>
      <c r="D225" t="s">
        <v>1699</v>
      </c>
      <c r="E225" t="s">
        <v>811</v>
      </c>
      <c r="F225" t="str">
        <f>VLOOKUP(E225,'DEMAN DCB'!B:B,1,0)</f>
        <v>GLTP297</v>
      </c>
      <c r="G225" t="s">
        <v>956</v>
      </c>
      <c r="H225" t="s">
        <v>966</v>
      </c>
      <c r="I225">
        <v>5</v>
      </c>
      <c r="J225" t="s">
        <v>1700</v>
      </c>
      <c r="K225" t="s">
        <v>1701</v>
      </c>
      <c r="L225" t="s">
        <v>1230</v>
      </c>
      <c r="M225">
        <v>2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-4655.26</v>
      </c>
      <c r="T225">
        <v>0</v>
      </c>
      <c r="U225">
        <v>0</v>
      </c>
      <c r="V225">
        <v>0</v>
      </c>
      <c r="W225">
        <v>-4655.26</v>
      </c>
    </row>
    <row r="226" spans="1:23" x14ac:dyDescent="0.25">
      <c r="A226" t="s">
        <v>954</v>
      </c>
      <c r="B226" t="s">
        <v>963</v>
      </c>
      <c r="C226">
        <v>1412101</v>
      </c>
      <c r="D226" t="s">
        <v>1702</v>
      </c>
      <c r="E226" t="s">
        <v>411</v>
      </c>
      <c r="F226" t="str">
        <f>VLOOKUP(E226,'DEMAN DCB'!B:B,1,0)</f>
        <v>GLTP298</v>
      </c>
      <c r="G226" t="s">
        <v>956</v>
      </c>
      <c r="H226" t="s">
        <v>1101</v>
      </c>
      <c r="I226">
        <v>5</v>
      </c>
      <c r="J226" t="s">
        <v>1703</v>
      </c>
      <c r="K226" t="s">
        <v>1704</v>
      </c>
      <c r="L226" t="s">
        <v>1230</v>
      </c>
      <c r="M226">
        <v>3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-16151.06</v>
      </c>
      <c r="T226">
        <v>0</v>
      </c>
      <c r="U226">
        <v>0</v>
      </c>
      <c r="V226">
        <v>0</v>
      </c>
      <c r="W226">
        <v>-16151.06</v>
      </c>
    </row>
    <row r="227" spans="1:23" x14ac:dyDescent="0.25">
      <c r="A227" t="s">
        <v>954</v>
      </c>
      <c r="B227" t="s">
        <v>963</v>
      </c>
      <c r="C227">
        <v>1412101</v>
      </c>
      <c r="D227" t="s">
        <v>1705</v>
      </c>
      <c r="E227" t="s">
        <v>413</v>
      </c>
      <c r="F227" t="str">
        <f>VLOOKUP(E227,'DEMAN DCB'!B:B,1,0)</f>
        <v>GLTP299</v>
      </c>
      <c r="G227" t="s">
        <v>956</v>
      </c>
      <c r="H227" t="s">
        <v>1101</v>
      </c>
      <c r="I227">
        <v>8</v>
      </c>
      <c r="J227" t="s">
        <v>313</v>
      </c>
      <c r="K227" t="s">
        <v>1706</v>
      </c>
      <c r="L227" t="s">
        <v>222</v>
      </c>
      <c r="M227">
        <v>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-2889.92</v>
      </c>
      <c r="T227">
        <v>0</v>
      </c>
      <c r="U227">
        <v>0</v>
      </c>
      <c r="V227">
        <v>0</v>
      </c>
      <c r="W227">
        <v>-2889.92</v>
      </c>
    </row>
    <row r="228" spans="1:23" x14ac:dyDescent="0.25">
      <c r="A228" t="s">
        <v>954</v>
      </c>
      <c r="B228" t="s">
        <v>955</v>
      </c>
      <c r="C228">
        <v>1412101</v>
      </c>
      <c r="D228" t="s">
        <v>1707</v>
      </c>
      <c r="E228" t="s">
        <v>1708</v>
      </c>
      <c r="F228" t="str">
        <f>VLOOKUP(E228,'DEMAN DCB'!B:B,1,0)</f>
        <v>GLTP3</v>
      </c>
      <c r="G228" t="s">
        <v>956</v>
      </c>
      <c r="H228" t="s">
        <v>957</v>
      </c>
      <c r="I228">
        <v>2</v>
      </c>
      <c r="J228" t="s">
        <v>976</v>
      </c>
      <c r="K228" t="s">
        <v>1709</v>
      </c>
      <c r="L228" t="s">
        <v>958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-0.2</v>
      </c>
      <c r="T228">
        <v>0</v>
      </c>
      <c r="U228">
        <v>0</v>
      </c>
      <c r="V228">
        <v>0</v>
      </c>
      <c r="W228">
        <v>-0.2</v>
      </c>
    </row>
    <row r="229" spans="1:23" x14ac:dyDescent="0.25">
      <c r="A229" t="s">
        <v>954</v>
      </c>
      <c r="B229" t="s">
        <v>963</v>
      </c>
      <c r="C229">
        <v>1412122</v>
      </c>
      <c r="D229" t="s">
        <v>1710</v>
      </c>
      <c r="E229" t="s">
        <v>1711</v>
      </c>
      <c r="F229" t="str">
        <f>VLOOKUP(E229,'DEMAN DCB'!B:B,1,0)</f>
        <v>GLTP30</v>
      </c>
      <c r="G229" t="s">
        <v>956</v>
      </c>
      <c r="H229" t="s">
        <v>957</v>
      </c>
      <c r="I229">
        <v>8</v>
      </c>
      <c r="J229" t="s">
        <v>1712</v>
      </c>
      <c r="K229" t="s">
        <v>1713</v>
      </c>
      <c r="L229" t="s">
        <v>958</v>
      </c>
      <c r="M229">
        <v>1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-4853.53</v>
      </c>
      <c r="T229">
        <v>0</v>
      </c>
      <c r="U229">
        <v>0</v>
      </c>
      <c r="V229">
        <v>0</v>
      </c>
      <c r="W229">
        <v>-4853.53</v>
      </c>
    </row>
    <row r="230" spans="1:23" x14ac:dyDescent="0.25">
      <c r="A230" t="s">
        <v>954</v>
      </c>
      <c r="B230" t="s">
        <v>963</v>
      </c>
      <c r="C230">
        <v>1412101</v>
      </c>
      <c r="D230" t="s">
        <v>1714</v>
      </c>
      <c r="E230" t="s">
        <v>812</v>
      </c>
      <c r="F230" t="str">
        <f>VLOOKUP(E230,'DEMAN DCB'!B:B,1,0)</f>
        <v>GLTP300</v>
      </c>
      <c r="G230" t="s">
        <v>956</v>
      </c>
      <c r="H230" t="s">
        <v>966</v>
      </c>
      <c r="I230">
        <v>8</v>
      </c>
      <c r="J230" t="s">
        <v>1421</v>
      </c>
      <c r="K230" t="s">
        <v>1422</v>
      </c>
      <c r="L230" t="s">
        <v>296</v>
      </c>
      <c r="M230">
        <v>1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-2308.9699999999998</v>
      </c>
      <c r="T230">
        <v>0</v>
      </c>
      <c r="U230">
        <v>0</v>
      </c>
      <c r="V230">
        <v>0</v>
      </c>
      <c r="W230">
        <v>-2308.9699999999998</v>
      </c>
    </row>
    <row r="231" spans="1:23" x14ac:dyDescent="0.25">
      <c r="A231" t="s">
        <v>954</v>
      </c>
      <c r="B231" t="s">
        <v>963</v>
      </c>
      <c r="C231">
        <v>1412101</v>
      </c>
      <c r="D231" t="s">
        <v>1715</v>
      </c>
      <c r="E231" t="s">
        <v>415</v>
      </c>
      <c r="F231" t="str">
        <f>VLOOKUP(E231,'DEMAN DCB'!B:B,1,0)</f>
        <v>GLTP301</v>
      </c>
      <c r="G231" t="s">
        <v>956</v>
      </c>
      <c r="H231" t="s">
        <v>1101</v>
      </c>
      <c r="I231">
        <v>5</v>
      </c>
      <c r="J231" t="s">
        <v>1716</v>
      </c>
      <c r="K231" t="s">
        <v>1717</v>
      </c>
      <c r="L231" t="s">
        <v>1230</v>
      </c>
      <c r="M231">
        <v>2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-10311.16</v>
      </c>
      <c r="T231">
        <v>0</v>
      </c>
      <c r="U231">
        <v>0</v>
      </c>
      <c r="V231">
        <v>0</v>
      </c>
      <c r="W231">
        <v>-10311.16</v>
      </c>
    </row>
    <row r="232" spans="1:23" x14ac:dyDescent="0.25">
      <c r="A232" t="s">
        <v>954</v>
      </c>
      <c r="B232" t="s">
        <v>963</v>
      </c>
      <c r="C232">
        <v>1412101</v>
      </c>
      <c r="D232" t="s">
        <v>1718</v>
      </c>
      <c r="E232" t="s">
        <v>814</v>
      </c>
      <c r="F232" t="str">
        <f>VLOOKUP(E232,'DEMAN DCB'!B:B,1,0)</f>
        <v>GLTP302</v>
      </c>
      <c r="G232" t="s">
        <v>956</v>
      </c>
      <c r="H232" t="s">
        <v>966</v>
      </c>
      <c r="I232">
        <v>5</v>
      </c>
      <c r="J232" t="s">
        <v>270</v>
      </c>
      <c r="K232" t="s">
        <v>1719</v>
      </c>
      <c r="L232" t="s">
        <v>1511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-4257.29</v>
      </c>
      <c r="T232">
        <v>0</v>
      </c>
      <c r="U232">
        <v>0</v>
      </c>
      <c r="V232">
        <v>0</v>
      </c>
      <c r="W232">
        <v>-4257.29</v>
      </c>
    </row>
    <row r="233" spans="1:23" x14ac:dyDescent="0.25">
      <c r="A233" t="s">
        <v>954</v>
      </c>
      <c r="B233" t="s">
        <v>963</v>
      </c>
      <c r="C233">
        <v>1412101</v>
      </c>
      <c r="D233" t="s">
        <v>1720</v>
      </c>
      <c r="E233" t="s">
        <v>816</v>
      </c>
      <c r="F233" t="str">
        <f>VLOOKUP(E233,'DEMAN DCB'!B:B,1,0)</f>
        <v>GLTP303</v>
      </c>
      <c r="G233" t="s">
        <v>956</v>
      </c>
      <c r="H233" t="s">
        <v>966</v>
      </c>
      <c r="I233">
        <v>8</v>
      </c>
      <c r="J233" t="s">
        <v>1721</v>
      </c>
      <c r="K233" t="s">
        <v>1722</v>
      </c>
      <c r="L233" t="s">
        <v>1000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-7143.83</v>
      </c>
      <c r="T233">
        <v>0</v>
      </c>
      <c r="U233">
        <v>0</v>
      </c>
      <c r="V233">
        <v>0</v>
      </c>
      <c r="W233">
        <v>-7143.83</v>
      </c>
    </row>
    <row r="234" spans="1:23" x14ac:dyDescent="0.25">
      <c r="A234" t="s">
        <v>954</v>
      </c>
      <c r="B234" t="s">
        <v>963</v>
      </c>
      <c r="C234">
        <v>1412101</v>
      </c>
      <c r="D234" t="s">
        <v>1723</v>
      </c>
      <c r="E234" t="s">
        <v>818</v>
      </c>
      <c r="F234" t="str">
        <f>VLOOKUP(E234,'DEMAN DCB'!B:B,1,0)</f>
        <v>GLTP304</v>
      </c>
      <c r="G234" t="s">
        <v>956</v>
      </c>
      <c r="H234" t="s">
        <v>966</v>
      </c>
      <c r="I234">
        <v>5</v>
      </c>
      <c r="J234" t="s">
        <v>1724</v>
      </c>
      <c r="K234" t="s">
        <v>1725</v>
      </c>
      <c r="L234" t="s">
        <v>1624</v>
      </c>
      <c r="M234">
        <v>1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0.35</v>
      </c>
      <c r="T234">
        <v>0</v>
      </c>
      <c r="U234">
        <v>0</v>
      </c>
      <c r="V234">
        <v>0</v>
      </c>
      <c r="W234">
        <v>0.35</v>
      </c>
    </row>
    <row r="235" spans="1:23" x14ac:dyDescent="0.25">
      <c r="A235" t="s">
        <v>954</v>
      </c>
      <c r="B235" t="s">
        <v>963</v>
      </c>
      <c r="C235">
        <v>1412101</v>
      </c>
      <c r="D235" t="s">
        <v>1726</v>
      </c>
      <c r="E235" t="s">
        <v>819</v>
      </c>
      <c r="F235" t="str">
        <f>VLOOKUP(E235,'DEMAN DCB'!B:B,1,0)</f>
        <v>GLTP305</v>
      </c>
      <c r="G235" t="s">
        <v>956</v>
      </c>
      <c r="H235" t="s">
        <v>966</v>
      </c>
      <c r="I235">
        <v>5</v>
      </c>
      <c r="J235" t="s">
        <v>1727</v>
      </c>
      <c r="K235" t="s">
        <v>1728</v>
      </c>
      <c r="L235" t="s">
        <v>296</v>
      </c>
      <c r="M235">
        <v>2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-7238.68</v>
      </c>
      <c r="T235">
        <v>0</v>
      </c>
      <c r="U235">
        <v>0</v>
      </c>
      <c r="V235">
        <v>0</v>
      </c>
      <c r="W235">
        <v>-7238.68</v>
      </c>
    </row>
    <row r="236" spans="1:23" x14ac:dyDescent="0.25">
      <c r="A236" t="s">
        <v>954</v>
      </c>
      <c r="B236" t="s">
        <v>963</v>
      </c>
      <c r="C236">
        <v>1412101</v>
      </c>
      <c r="D236" t="s">
        <v>1729</v>
      </c>
      <c r="E236" t="s">
        <v>821</v>
      </c>
      <c r="F236" t="str">
        <f>VLOOKUP(E236,'DEMAN DCB'!B:B,1,0)</f>
        <v>GLTP306</v>
      </c>
      <c r="G236" t="s">
        <v>956</v>
      </c>
      <c r="H236" t="s">
        <v>966</v>
      </c>
      <c r="I236">
        <v>8</v>
      </c>
      <c r="J236" t="s">
        <v>1730</v>
      </c>
      <c r="K236" t="s">
        <v>1731</v>
      </c>
      <c r="L236" t="s">
        <v>1732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-74.83</v>
      </c>
      <c r="T236">
        <v>0</v>
      </c>
      <c r="U236">
        <v>0</v>
      </c>
      <c r="V236">
        <v>0</v>
      </c>
      <c r="W236">
        <v>-74.83</v>
      </c>
    </row>
    <row r="237" spans="1:23" x14ac:dyDescent="0.25">
      <c r="A237" t="s">
        <v>954</v>
      </c>
      <c r="B237" t="s">
        <v>963</v>
      </c>
      <c r="C237">
        <v>1412101</v>
      </c>
      <c r="D237" t="s">
        <v>1733</v>
      </c>
      <c r="E237" t="s">
        <v>823</v>
      </c>
      <c r="F237" t="str">
        <f>VLOOKUP(E237,'DEMAN DCB'!B:B,1,0)</f>
        <v>GLTP307</v>
      </c>
      <c r="G237" t="s">
        <v>956</v>
      </c>
      <c r="H237" t="s">
        <v>966</v>
      </c>
      <c r="I237">
        <v>8</v>
      </c>
      <c r="J237" t="s">
        <v>1734</v>
      </c>
      <c r="K237" t="s">
        <v>1735</v>
      </c>
      <c r="L237" t="s">
        <v>1511</v>
      </c>
      <c r="M237">
        <v>2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-3912.36</v>
      </c>
      <c r="T237">
        <v>0</v>
      </c>
      <c r="U237">
        <v>0</v>
      </c>
      <c r="V237">
        <v>0</v>
      </c>
      <c r="W237">
        <v>-3912.36</v>
      </c>
    </row>
    <row r="238" spans="1:23" x14ac:dyDescent="0.25">
      <c r="A238" t="s">
        <v>954</v>
      </c>
      <c r="B238" t="s">
        <v>963</v>
      </c>
      <c r="C238">
        <v>1412101</v>
      </c>
      <c r="D238" t="s">
        <v>1736</v>
      </c>
      <c r="E238" t="s">
        <v>417</v>
      </c>
      <c r="F238" t="str">
        <f>VLOOKUP(E238,'DEMAN DCB'!B:B,1,0)</f>
        <v>GLTP308</v>
      </c>
      <c r="G238" t="s">
        <v>956</v>
      </c>
      <c r="H238" t="s">
        <v>1101</v>
      </c>
      <c r="I238">
        <v>8</v>
      </c>
      <c r="J238" t="s">
        <v>1737</v>
      </c>
      <c r="K238" t="s">
        <v>1738</v>
      </c>
      <c r="L238" t="s">
        <v>1665</v>
      </c>
      <c r="M238">
        <v>2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-28220.74</v>
      </c>
      <c r="T238">
        <v>0</v>
      </c>
      <c r="U238">
        <v>0</v>
      </c>
      <c r="V238">
        <v>0</v>
      </c>
      <c r="W238">
        <v>-28220.74</v>
      </c>
    </row>
    <row r="239" spans="1:23" x14ac:dyDescent="0.25">
      <c r="A239" t="s">
        <v>954</v>
      </c>
      <c r="B239" t="s">
        <v>963</v>
      </c>
      <c r="C239">
        <v>1412101</v>
      </c>
      <c r="D239" t="s">
        <v>1739</v>
      </c>
      <c r="E239" t="s">
        <v>419</v>
      </c>
      <c r="F239" t="str">
        <f>VLOOKUP(E239,'DEMAN DCB'!B:B,1,0)</f>
        <v>GLTP309</v>
      </c>
      <c r="G239" t="s">
        <v>956</v>
      </c>
      <c r="H239" t="s">
        <v>1101</v>
      </c>
      <c r="I239">
        <v>5</v>
      </c>
      <c r="J239" t="s">
        <v>262</v>
      </c>
      <c r="K239" t="s">
        <v>1740</v>
      </c>
      <c r="L239" t="s">
        <v>296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-3082.21</v>
      </c>
      <c r="T239">
        <v>0</v>
      </c>
      <c r="U239">
        <v>0</v>
      </c>
      <c r="V239">
        <v>0</v>
      </c>
      <c r="W239">
        <v>-3082.21</v>
      </c>
    </row>
    <row r="240" spans="1:23" x14ac:dyDescent="0.25">
      <c r="A240" t="s">
        <v>954</v>
      </c>
      <c r="B240" t="s">
        <v>955</v>
      </c>
      <c r="C240">
        <v>1412101</v>
      </c>
      <c r="D240" t="s">
        <v>1741</v>
      </c>
      <c r="E240" t="s">
        <v>1742</v>
      </c>
      <c r="F240" t="str">
        <f>VLOOKUP(E240,'DEMAN DCB'!B:B,1,0)</f>
        <v>GLTP31</v>
      </c>
      <c r="G240" t="s">
        <v>956</v>
      </c>
      <c r="H240" t="s">
        <v>957</v>
      </c>
      <c r="I240">
        <v>8</v>
      </c>
      <c r="J240" t="s">
        <v>1743</v>
      </c>
      <c r="K240" t="s">
        <v>1744</v>
      </c>
      <c r="L240" t="s">
        <v>987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34999.31</v>
      </c>
      <c r="T240">
        <v>0</v>
      </c>
      <c r="U240">
        <v>0</v>
      </c>
      <c r="V240">
        <v>0</v>
      </c>
      <c r="W240">
        <v>34999.31</v>
      </c>
    </row>
    <row r="241" spans="1:23" x14ac:dyDescent="0.25">
      <c r="A241" t="s">
        <v>954</v>
      </c>
      <c r="B241" t="s">
        <v>963</v>
      </c>
      <c r="C241">
        <v>1412101</v>
      </c>
      <c r="D241" t="s">
        <v>1745</v>
      </c>
      <c r="E241" t="s">
        <v>420</v>
      </c>
      <c r="F241" t="str">
        <f>VLOOKUP(E241,'DEMAN DCB'!B:B,1,0)</f>
        <v>GLTP310</v>
      </c>
      <c r="G241" t="s">
        <v>956</v>
      </c>
      <c r="H241" t="s">
        <v>1101</v>
      </c>
      <c r="I241">
        <v>5</v>
      </c>
      <c r="J241" t="s">
        <v>1746</v>
      </c>
      <c r="K241" t="s">
        <v>1747</v>
      </c>
      <c r="L241" t="s">
        <v>296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-13748</v>
      </c>
      <c r="T241">
        <v>0</v>
      </c>
      <c r="U241">
        <v>0</v>
      </c>
      <c r="V241">
        <v>0</v>
      </c>
      <c r="W241">
        <v>-13748</v>
      </c>
    </row>
    <row r="242" spans="1:23" x14ac:dyDescent="0.25">
      <c r="A242" t="s">
        <v>954</v>
      </c>
      <c r="B242" t="s">
        <v>963</v>
      </c>
      <c r="C242">
        <v>1412101</v>
      </c>
      <c r="D242" t="s">
        <v>1748</v>
      </c>
      <c r="E242" t="s">
        <v>421</v>
      </c>
      <c r="F242" t="str">
        <f>VLOOKUP(E242,'DEMAN DCB'!B:B,1,0)</f>
        <v>GLTP311</v>
      </c>
      <c r="G242" t="s">
        <v>956</v>
      </c>
      <c r="H242" t="s">
        <v>1101</v>
      </c>
      <c r="I242">
        <v>5</v>
      </c>
      <c r="J242" t="s">
        <v>1749</v>
      </c>
      <c r="K242" t="s">
        <v>1750</v>
      </c>
      <c r="L242" t="s">
        <v>296</v>
      </c>
      <c r="M242">
        <v>1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-1981.94</v>
      </c>
      <c r="T242">
        <v>0</v>
      </c>
      <c r="U242">
        <v>0</v>
      </c>
      <c r="V242">
        <v>0</v>
      </c>
      <c r="W242">
        <v>-1981.94</v>
      </c>
    </row>
    <row r="243" spans="1:23" x14ac:dyDescent="0.25">
      <c r="A243" t="s">
        <v>954</v>
      </c>
      <c r="B243" t="s">
        <v>963</v>
      </c>
      <c r="C243">
        <v>1412101</v>
      </c>
      <c r="D243" t="s">
        <v>1751</v>
      </c>
      <c r="E243" t="s">
        <v>422</v>
      </c>
      <c r="F243" t="str">
        <f>VLOOKUP(E243,'DEMAN DCB'!B:B,1,0)</f>
        <v>GLTP312</v>
      </c>
      <c r="G243" t="s">
        <v>956</v>
      </c>
      <c r="H243" t="s">
        <v>1101</v>
      </c>
      <c r="I243">
        <v>8</v>
      </c>
      <c r="J243" t="s">
        <v>1752</v>
      </c>
      <c r="K243" t="s">
        <v>1753</v>
      </c>
      <c r="L243" t="s">
        <v>222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-979.33</v>
      </c>
      <c r="T243">
        <v>0</v>
      </c>
      <c r="U243">
        <v>0</v>
      </c>
      <c r="V243">
        <v>0</v>
      </c>
      <c r="W243">
        <v>-979.33</v>
      </c>
    </row>
    <row r="244" spans="1:23" x14ac:dyDescent="0.25">
      <c r="A244" t="s">
        <v>954</v>
      </c>
      <c r="B244" t="s">
        <v>963</v>
      </c>
      <c r="C244">
        <v>1412101</v>
      </c>
      <c r="D244" t="s">
        <v>1754</v>
      </c>
      <c r="E244" t="s">
        <v>825</v>
      </c>
      <c r="F244" t="str">
        <f>VLOOKUP(E244,'DEMAN DCB'!B:B,1,0)</f>
        <v>GLTP313</v>
      </c>
      <c r="G244" t="s">
        <v>956</v>
      </c>
      <c r="H244" t="s">
        <v>966</v>
      </c>
      <c r="I244">
        <v>8</v>
      </c>
      <c r="J244" t="s">
        <v>1755</v>
      </c>
      <c r="K244" t="s">
        <v>1756</v>
      </c>
      <c r="L244" t="s">
        <v>1757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-1105.67</v>
      </c>
      <c r="T244">
        <v>0</v>
      </c>
      <c r="U244">
        <v>0</v>
      </c>
      <c r="V244">
        <v>0</v>
      </c>
      <c r="W244">
        <v>-1105.67</v>
      </c>
    </row>
    <row r="245" spans="1:23" x14ac:dyDescent="0.25">
      <c r="A245" t="s">
        <v>954</v>
      </c>
      <c r="B245" t="s">
        <v>963</v>
      </c>
      <c r="C245">
        <v>1412101</v>
      </c>
      <c r="D245" t="s">
        <v>1758</v>
      </c>
      <c r="E245" t="s">
        <v>424</v>
      </c>
      <c r="F245" t="str">
        <f>VLOOKUP(E245,'DEMAN DCB'!B:B,1,0)</f>
        <v>GLTP314</v>
      </c>
      <c r="G245" t="s">
        <v>956</v>
      </c>
      <c r="H245" t="s">
        <v>1101</v>
      </c>
      <c r="I245">
        <v>5</v>
      </c>
      <c r="J245" t="s">
        <v>1759</v>
      </c>
      <c r="K245" t="s">
        <v>1760</v>
      </c>
      <c r="L245" t="s">
        <v>1761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-7832</v>
      </c>
      <c r="T245">
        <v>0</v>
      </c>
      <c r="U245">
        <v>0</v>
      </c>
      <c r="V245">
        <v>0</v>
      </c>
      <c r="W245">
        <v>-7832</v>
      </c>
    </row>
    <row r="246" spans="1:23" x14ac:dyDescent="0.25">
      <c r="A246" t="s">
        <v>954</v>
      </c>
      <c r="B246" t="s">
        <v>955</v>
      </c>
      <c r="C246">
        <v>1412101</v>
      </c>
      <c r="D246" t="s">
        <v>1762</v>
      </c>
      <c r="E246" t="s">
        <v>425</v>
      </c>
      <c r="F246" t="str">
        <f>VLOOKUP(E246,'DEMAN DCB'!B:B,1,0)</f>
        <v>GLTP315</v>
      </c>
      <c r="G246" t="s">
        <v>956</v>
      </c>
      <c r="H246" t="s">
        <v>1101</v>
      </c>
      <c r="I246">
        <v>8</v>
      </c>
      <c r="J246" t="s">
        <v>1763</v>
      </c>
      <c r="K246" t="s">
        <v>1764</v>
      </c>
      <c r="L246" t="s">
        <v>1142</v>
      </c>
      <c r="M246">
        <v>1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-9111.73</v>
      </c>
      <c r="T246">
        <v>0</v>
      </c>
      <c r="U246">
        <v>0</v>
      </c>
      <c r="V246">
        <v>0</v>
      </c>
      <c r="W246">
        <v>-9111.73</v>
      </c>
    </row>
    <row r="247" spans="1:23" x14ac:dyDescent="0.25">
      <c r="A247" t="s">
        <v>954</v>
      </c>
      <c r="B247" t="s">
        <v>963</v>
      </c>
      <c r="C247">
        <v>1412101</v>
      </c>
      <c r="D247" t="s">
        <v>1765</v>
      </c>
      <c r="E247" t="s">
        <v>426</v>
      </c>
      <c r="F247" t="str">
        <f>VLOOKUP(E247,'DEMAN DCB'!B:B,1,0)</f>
        <v>GLTP316</v>
      </c>
      <c r="G247" t="s">
        <v>956</v>
      </c>
      <c r="H247" t="s">
        <v>1101</v>
      </c>
      <c r="I247">
        <v>5</v>
      </c>
      <c r="J247" t="s">
        <v>1766</v>
      </c>
      <c r="K247" t="s">
        <v>1767</v>
      </c>
      <c r="L247" t="s">
        <v>205</v>
      </c>
      <c r="M247">
        <v>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-4251.8100000000004</v>
      </c>
      <c r="T247">
        <v>0</v>
      </c>
      <c r="U247">
        <v>0</v>
      </c>
      <c r="V247">
        <v>0</v>
      </c>
      <c r="W247">
        <v>-4251.8100000000004</v>
      </c>
    </row>
    <row r="248" spans="1:23" x14ac:dyDescent="0.25">
      <c r="A248" t="s">
        <v>954</v>
      </c>
      <c r="B248" t="s">
        <v>963</v>
      </c>
      <c r="C248">
        <v>1412101</v>
      </c>
      <c r="D248" t="s">
        <v>1768</v>
      </c>
      <c r="E248" t="s">
        <v>826</v>
      </c>
      <c r="F248" t="str">
        <f>VLOOKUP(E248,'DEMAN DCB'!B:B,1,0)</f>
        <v>GLTP317</v>
      </c>
      <c r="G248" t="s">
        <v>956</v>
      </c>
      <c r="H248" t="s">
        <v>966</v>
      </c>
      <c r="I248">
        <v>9</v>
      </c>
      <c r="J248" t="s">
        <v>270</v>
      </c>
      <c r="K248" t="s">
        <v>1769</v>
      </c>
      <c r="L248" t="s">
        <v>303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431.83</v>
      </c>
      <c r="T248">
        <v>0</v>
      </c>
      <c r="U248">
        <v>0</v>
      </c>
      <c r="V248">
        <v>0</v>
      </c>
      <c r="W248">
        <v>431.83</v>
      </c>
    </row>
    <row r="249" spans="1:23" x14ac:dyDescent="0.25">
      <c r="A249" t="s">
        <v>954</v>
      </c>
      <c r="B249" t="s">
        <v>963</v>
      </c>
      <c r="C249">
        <v>1412101</v>
      </c>
      <c r="D249" t="s">
        <v>1770</v>
      </c>
      <c r="E249" t="s">
        <v>428</v>
      </c>
      <c r="F249" t="str">
        <f>VLOOKUP(E249,'DEMAN DCB'!B:B,1,0)</f>
        <v>GLTP318</v>
      </c>
      <c r="G249" t="s">
        <v>956</v>
      </c>
      <c r="H249" t="s">
        <v>1101</v>
      </c>
      <c r="I249">
        <v>8</v>
      </c>
      <c r="J249" t="s">
        <v>1771</v>
      </c>
      <c r="K249" t="s">
        <v>1772</v>
      </c>
      <c r="L249" t="s">
        <v>1000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-9187.5</v>
      </c>
      <c r="T249">
        <v>0</v>
      </c>
      <c r="U249">
        <v>0</v>
      </c>
      <c r="V249">
        <v>0</v>
      </c>
      <c r="W249">
        <v>-9187.5</v>
      </c>
    </row>
    <row r="250" spans="1:23" x14ac:dyDescent="0.25">
      <c r="A250" t="s">
        <v>954</v>
      </c>
      <c r="B250" t="s">
        <v>963</v>
      </c>
      <c r="C250">
        <v>1412101</v>
      </c>
      <c r="D250" t="s">
        <v>1773</v>
      </c>
      <c r="E250" t="s">
        <v>827</v>
      </c>
      <c r="F250" t="str">
        <f>VLOOKUP(E250,'DEMAN DCB'!B:B,1,0)</f>
        <v>GLTP319</v>
      </c>
      <c r="G250" t="s">
        <v>956</v>
      </c>
      <c r="H250" t="s">
        <v>966</v>
      </c>
      <c r="I250">
        <v>8</v>
      </c>
      <c r="J250" t="s">
        <v>1774</v>
      </c>
      <c r="K250" t="s">
        <v>1775</v>
      </c>
      <c r="L250" t="s">
        <v>1000</v>
      </c>
      <c r="M250">
        <v>2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-2917.16</v>
      </c>
      <c r="T250">
        <v>0</v>
      </c>
      <c r="U250">
        <v>0</v>
      </c>
      <c r="V250">
        <v>0</v>
      </c>
      <c r="W250">
        <v>-2917.16</v>
      </c>
    </row>
    <row r="251" spans="1:23" x14ac:dyDescent="0.25">
      <c r="A251" t="s">
        <v>954</v>
      </c>
      <c r="B251" t="s">
        <v>963</v>
      </c>
      <c r="C251">
        <v>1412101</v>
      </c>
      <c r="D251" t="s">
        <v>1776</v>
      </c>
      <c r="E251" t="s">
        <v>1777</v>
      </c>
      <c r="F251" t="str">
        <f>VLOOKUP(E251,'DEMAN DCB'!B:B,1,0)</f>
        <v>GLTP32</v>
      </c>
      <c r="G251" t="s">
        <v>956</v>
      </c>
      <c r="H251" t="s">
        <v>957</v>
      </c>
      <c r="I251">
        <v>8</v>
      </c>
      <c r="J251" t="s">
        <v>1778</v>
      </c>
      <c r="K251" t="s">
        <v>1779</v>
      </c>
      <c r="L251" t="s">
        <v>992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8978.7900000000009</v>
      </c>
      <c r="T251">
        <v>0</v>
      </c>
      <c r="U251">
        <v>0</v>
      </c>
      <c r="V251">
        <v>0</v>
      </c>
      <c r="W251">
        <v>8978.7900000000009</v>
      </c>
    </row>
    <row r="252" spans="1:23" x14ac:dyDescent="0.25">
      <c r="A252" t="s">
        <v>954</v>
      </c>
      <c r="B252" t="s">
        <v>963</v>
      </c>
      <c r="C252">
        <v>1412101</v>
      </c>
      <c r="D252" t="s">
        <v>1780</v>
      </c>
      <c r="E252" t="s">
        <v>829</v>
      </c>
      <c r="F252" t="str">
        <f>VLOOKUP(E252,'DEMAN DCB'!B:B,1,0)</f>
        <v>GLTP320</v>
      </c>
      <c r="G252" t="s">
        <v>956</v>
      </c>
      <c r="H252" t="s">
        <v>966</v>
      </c>
      <c r="I252">
        <v>8</v>
      </c>
      <c r="J252" t="s">
        <v>1781</v>
      </c>
      <c r="K252" t="s">
        <v>1782</v>
      </c>
      <c r="L252" t="s">
        <v>211</v>
      </c>
      <c r="M252">
        <v>11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-37105.14</v>
      </c>
      <c r="T252">
        <v>0</v>
      </c>
      <c r="U252">
        <v>0</v>
      </c>
      <c r="V252">
        <v>0</v>
      </c>
      <c r="W252">
        <v>-37105.14</v>
      </c>
    </row>
    <row r="253" spans="1:23" x14ac:dyDescent="0.25">
      <c r="A253" t="s">
        <v>954</v>
      </c>
      <c r="B253" t="s">
        <v>955</v>
      </c>
      <c r="C253">
        <v>1412101</v>
      </c>
      <c r="D253" t="s">
        <v>1783</v>
      </c>
      <c r="E253" t="s">
        <v>430</v>
      </c>
      <c r="F253" t="str">
        <f>VLOOKUP(E253,'DEMAN DCB'!B:B,1,0)</f>
        <v>GLTP321</v>
      </c>
      <c r="G253" t="s">
        <v>956</v>
      </c>
      <c r="H253" t="s">
        <v>1101</v>
      </c>
      <c r="I253">
        <v>8</v>
      </c>
      <c r="J253" t="s">
        <v>1784</v>
      </c>
      <c r="K253" t="s">
        <v>1785</v>
      </c>
      <c r="L253" t="s">
        <v>987</v>
      </c>
      <c r="M253">
        <v>2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-30534.48</v>
      </c>
      <c r="T253">
        <v>0</v>
      </c>
      <c r="U253">
        <v>0</v>
      </c>
      <c r="V253">
        <v>0</v>
      </c>
      <c r="W253">
        <v>-30534.48</v>
      </c>
    </row>
    <row r="254" spans="1:23" x14ac:dyDescent="0.25">
      <c r="A254" t="s">
        <v>954</v>
      </c>
      <c r="B254" t="s">
        <v>963</v>
      </c>
      <c r="C254">
        <v>1412101</v>
      </c>
      <c r="D254" t="s">
        <v>1786</v>
      </c>
      <c r="E254" t="s">
        <v>432</v>
      </c>
      <c r="F254" t="str">
        <f>VLOOKUP(E254,'DEMAN DCB'!B:B,1,0)</f>
        <v>GLTP322</v>
      </c>
      <c r="G254" t="s">
        <v>956</v>
      </c>
      <c r="H254" t="s">
        <v>1101</v>
      </c>
      <c r="I254">
        <v>8</v>
      </c>
      <c r="J254" t="s">
        <v>1787</v>
      </c>
      <c r="K254" t="s">
        <v>1788</v>
      </c>
      <c r="L254" t="s">
        <v>1069</v>
      </c>
      <c r="M254">
        <v>2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-15190.65</v>
      </c>
      <c r="T254">
        <v>0</v>
      </c>
      <c r="U254">
        <v>0</v>
      </c>
      <c r="V254">
        <v>0</v>
      </c>
      <c r="W254">
        <v>-15190.65</v>
      </c>
    </row>
    <row r="255" spans="1:23" x14ac:dyDescent="0.25">
      <c r="A255" t="s">
        <v>954</v>
      </c>
      <c r="B255" t="s">
        <v>963</v>
      </c>
      <c r="C255">
        <v>1412101</v>
      </c>
      <c r="D255" t="s">
        <v>1789</v>
      </c>
      <c r="E255" t="s">
        <v>830</v>
      </c>
      <c r="F255" t="str">
        <f>VLOOKUP(E255,'DEMAN DCB'!B:B,1,0)</f>
        <v>GLTP323</v>
      </c>
      <c r="G255" t="s">
        <v>956</v>
      </c>
      <c r="H255" t="s">
        <v>966</v>
      </c>
      <c r="I255">
        <v>8</v>
      </c>
      <c r="J255" t="s">
        <v>1790</v>
      </c>
      <c r="K255" t="s">
        <v>1791</v>
      </c>
      <c r="L255" t="s">
        <v>1000</v>
      </c>
      <c r="M255">
        <v>1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-1500.2</v>
      </c>
      <c r="T255">
        <v>0</v>
      </c>
      <c r="U255">
        <v>0</v>
      </c>
      <c r="V255">
        <v>0</v>
      </c>
      <c r="W255">
        <v>-1500.2</v>
      </c>
    </row>
    <row r="256" spans="1:23" x14ac:dyDescent="0.25">
      <c r="A256" t="s">
        <v>954</v>
      </c>
      <c r="B256" t="s">
        <v>963</v>
      </c>
      <c r="C256">
        <v>1412101</v>
      </c>
      <c r="D256" t="s">
        <v>1792</v>
      </c>
      <c r="E256" t="s">
        <v>832</v>
      </c>
      <c r="F256" t="str">
        <f>VLOOKUP(E256,'DEMAN DCB'!B:B,1,0)</f>
        <v>GLTP324</v>
      </c>
      <c r="G256" t="s">
        <v>956</v>
      </c>
      <c r="H256" t="s">
        <v>966</v>
      </c>
      <c r="I256">
        <v>9</v>
      </c>
      <c r="J256" t="s">
        <v>1793</v>
      </c>
      <c r="K256" t="s">
        <v>1794</v>
      </c>
      <c r="L256" t="s">
        <v>1074</v>
      </c>
      <c r="M256">
        <v>2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-1964.28</v>
      </c>
      <c r="T256">
        <v>0</v>
      </c>
      <c r="U256">
        <v>0</v>
      </c>
      <c r="V256">
        <v>0</v>
      </c>
      <c r="W256">
        <v>-1964.28</v>
      </c>
    </row>
    <row r="257" spans="1:23" x14ac:dyDescent="0.25">
      <c r="A257" t="s">
        <v>954</v>
      </c>
      <c r="B257" t="s">
        <v>963</v>
      </c>
      <c r="C257">
        <v>1412101</v>
      </c>
      <c r="D257" t="s">
        <v>1795</v>
      </c>
      <c r="E257" t="s">
        <v>834</v>
      </c>
      <c r="F257" t="str">
        <f>VLOOKUP(E257,'DEMAN DCB'!B:B,1,0)</f>
        <v>GLTP325</v>
      </c>
      <c r="G257" t="s">
        <v>956</v>
      </c>
      <c r="H257" t="s">
        <v>966</v>
      </c>
      <c r="I257">
        <v>9</v>
      </c>
      <c r="J257" t="s">
        <v>1796</v>
      </c>
      <c r="K257" t="s">
        <v>1797</v>
      </c>
      <c r="L257" t="s">
        <v>1798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0.26</v>
      </c>
      <c r="T257">
        <v>0</v>
      </c>
      <c r="U257">
        <v>0</v>
      </c>
      <c r="V257">
        <v>0</v>
      </c>
      <c r="W257">
        <v>0.26</v>
      </c>
    </row>
    <row r="258" spans="1:23" x14ac:dyDescent="0.25">
      <c r="A258" t="s">
        <v>954</v>
      </c>
      <c r="B258" t="s">
        <v>963</v>
      </c>
      <c r="C258">
        <v>1412101</v>
      </c>
      <c r="D258" t="s">
        <v>1799</v>
      </c>
      <c r="E258" t="s">
        <v>835</v>
      </c>
      <c r="F258" t="str">
        <f>VLOOKUP(E258,'DEMAN DCB'!B:B,1,0)</f>
        <v>GLTP326</v>
      </c>
      <c r="G258" t="s">
        <v>956</v>
      </c>
      <c r="H258" t="s">
        <v>966</v>
      </c>
      <c r="I258">
        <v>9</v>
      </c>
      <c r="J258" t="s">
        <v>1800</v>
      </c>
      <c r="K258" t="s">
        <v>1801</v>
      </c>
      <c r="L258" t="s">
        <v>296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-4015.2</v>
      </c>
      <c r="T258">
        <v>0</v>
      </c>
      <c r="U258">
        <v>0</v>
      </c>
      <c r="V258">
        <v>0</v>
      </c>
      <c r="W258">
        <v>-4015.2</v>
      </c>
    </row>
    <row r="259" spans="1:23" x14ac:dyDescent="0.25">
      <c r="A259" t="s">
        <v>954</v>
      </c>
      <c r="B259" t="s">
        <v>963</v>
      </c>
      <c r="C259">
        <v>1412101</v>
      </c>
      <c r="D259" t="s">
        <v>1802</v>
      </c>
      <c r="E259" t="s">
        <v>837</v>
      </c>
      <c r="F259" t="str">
        <f>VLOOKUP(E259,'DEMAN DCB'!B:B,1,0)</f>
        <v>GLTP327</v>
      </c>
      <c r="G259" t="s">
        <v>956</v>
      </c>
      <c r="H259" t="s">
        <v>966</v>
      </c>
      <c r="I259">
        <v>8</v>
      </c>
      <c r="J259" t="s">
        <v>1803</v>
      </c>
      <c r="K259" t="s">
        <v>1804</v>
      </c>
      <c r="L259" t="s">
        <v>296</v>
      </c>
      <c r="M259">
        <v>2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-6060.06</v>
      </c>
      <c r="T259">
        <v>0</v>
      </c>
      <c r="U259">
        <v>0</v>
      </c>
      <c r="V259">
        <v>0</v>
      </c>
      <c r="W259">
        <v>-6060.06</v>
      </c>
    </row>
    <row r="260" spans="1:23" x14ac:dyDescent="0.25">
      <c r="A260" t="s">
        <v>954</v>
      </c>
      <c r="B260" t="s">
        <v>963</v>
      </c>
      <c r="C260">
        <v>1412101</v>
      </c>
      <c r="D260" t="s">
        <v>1805</v>
      </c>
      <c r="E260" t="s">
        <v>434</v>
      </c>
      <c r="F260" t="str">
        <f>VLOOKUP(E260,'DEMAN DCB'!B:B,1,0)</f>
        <v>GLTP328</v>
      </c>
      <c r="G260" t="s">
        <v>956</v>
      </c>
      <c r="H260" t="s">
        <v>1101</v>
      </c>
      <c r="I260">
        <v>9</v>
      </c>
      <c r="J260" t="s">
        <v>1806</v>
      </c>
      <c r="K260" t="s">
        <v>1807</v>
      </c>
      <c r="L260" t="s">
        <v>958</v>
      </c>
      <c r="M260">
        <v>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-11428</v>
      </c>
      <c r="T260">
        <v>0</v>
      </c>
      <c r="U260">
        <v>0</v>
      </c>
      <c r="V260">
        <v>0</v>
      </c>
      <c r="W260">
        <v>-11428</v>
      </c>
    </row>
    <row r="261" spans="1:23" x14ac:dyDescent="0.25">
      <c r="A261" t="s">
        <v>954</v>
      </c>
      <c r="B261" t="s">
        <v>963</v>
      </c>
      <c r="C261">
        <v>1412101</v>
      </c>
      <c r="D261" t="s">
        <v>1808</v>
      </c>
      <c r="E261" t="s">
        <v>436</v>
      </c>
      <c r="F261" t="str">
        <f>VLOOKUP(E261,'DEMAN DCB'!B:B,1,0)</f>
        <v>GLTP329</v>
      </c>
      <c r="G261" t="s">
        <v>956</v>
      </c>
      <c r="H261" t="s">
        <v>1101</v>
      </c>
      <c r="I261">
        <v>5</v>
      </c>
      <c r="J261" t="s">
        <v>1809</v>
      </c>
      <c r="K261" t="s">
        <v>1810</v>
      </c>
      <c r="L261" t="s">
        <v>1601</v>
      </c>
      <c r="M261">
        <v>2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-17218</v>
      </c>
      <c r="T261">
        <v>0</v>
      </c>
      <c r="U261">
        <v>0</v>
      </c>
      <c r="V261">
        <v>0</v>
      </c>
      <c r="W261">
        <v>-17218</v>
      </c>
    </row>
    <row r="262" spans="1:23" x14ac:dyDescent="0.25">
      <c r="A262" t="s">
        <v>954</v>
      </c>
      <c r="B262" t="s">
        <v>963</v>
      </c>
      <c r="C262">
        <v>1412101</v>
      </c>
      <c r="D262" t="s">
        <v>1811</v>
      </c>
      <c r="E262" t="s">
        <v>1812</v>
      </c>
      <c r="F262" t="str">
        <f>VLOOKUP(E262,'DEMAN DCB'!B:B,1,0)</f>
        <v>GLTP33</v>
      </c>
      <c r="G262" t="s">
        <v>956</v>
      </c>
      <c r="H262" t="s">
        <v>957</v>
      </c>
      <c r="I262">
        <v>8</v>
      </c>
      <c r="J262" t="s">
        <v>1813</v>
      </c>
      <c r="K262" t="s">
        <v>1814</v>
      </c>
      <c r="L262" t="s">
        <v>1000</v>
      </c>
      <c r="M262">
        <v>1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30467.01</v>
      </c>
      <c r="T262">
        <v>0</v>
      </c>
      <c r="U262">
        <v>0</v>
      </c>
      <c r="V262">
        <v>0</v>
      </c>
      <c r="W262">
        <v>30467.01</v>
      </c>
    </row>
    <row r="263" spans="1:23" x14ac:dyDescent="0.25">
      <c r="A263" t="s">
        <v>954</v>
      </c>
      <c r="B263" t="s">
        <v>963</v>
      </c>
      <c r="C263">
        <v>1412101</v>
      </c>
      <c r="D263" t="s">
        <v>1815</v>
      </c>
      <c r="E263" t="s">
        <v>913</v>
      </c>
      <c r="F263" t="str">
        <f>VLOOKUP(E263,'DEMAN DCB'!B:B,1,0)</f>
        <v>GLTP330</v>
      </c>
      <c r="G263" t="s">
        <v>956</v>
      </c>
      <c r="H263" t="s">
        <v>957</v>
      </c>
      <c r="I263">
        <v>9</v>
      </c>
      <c r="J263" t="s">
        <v>1816</v>
      </c>
      <c r="K263" t="s">
        <v>1817</v>
      </c>
      <c r="L263" t="s">
        <v>1074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-0.38</v>
      </c>
      <c r="T263">
        <v>0</v>
      </c>
      <c r="U263">
        <v>0</v>
      </c>
      <c r="V263">
        <v>0</v>
      </c>
      <c r="W263">
        <v>-0.38</v>
      </c>
    </row>
    <row r="264" spans="1:23" x14ac:dyDescent="0.25">
      <c r="A264" t="s">
        <v>954</v>
      </c>
      <c r="B264" t="s">
        <v>963</v>
      </c>
      <c r="C264">
        <v>1412101</v>
      </c>
      <c r="D264" t="s">
        <v>1818</v>
      </c>
      <c r="E264" t="s">
        <v>438</v>
      </c>
      <c r="F264" t="str">
        <f>VLOOKUP(E264,'DEMAN DCB'!B:B,1,0)</f>
        <v>GLTP331</v>
      </c>
      <c r="G264" t="s">
        <v>956</v>
      </c>
      <c r="H264" t="s">
        <v>1101</v>
      </c>
      <c r="I264">
        <v>9</v>
      </c>
      <c r="J264" t="s">
        <v>1531</v>
      </c>
      <c r="K264" t="s">
        <v>1819</v>
      </c>
      <c r="L264" t="s">
        <v>1820</v>
      </c>
      <c r="M264">
        <v>1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-13798.68</v>
      </c>
      <c r="T264">
        <v>0</v>
      </c>
      <c r="U264">
        <v>0</v>
      </c>
      <c r="V264">
        <v>0</v>
      </c>
      <c r="W264">
        <v>-13798.68</v>
      </c>
    </row>
    <row r="265" spans="1:23" x14ac:dyDescent="0.25">
      <c r="A265" t="s">
        <v>954</v>
      </c>
      <c r="B265" t="s">
        <v>963</v>
      </c>
      <c r="C265">
        <v>1412101</v>
      </c>
      <c r="D265" t="s">
        <v>1821</v>
      </c>
      <c r="E265" t="s">
        <v>440</v>
      </c>
      <c r="F265" t="str">
        <f>VLOOKUP(E265,'DEMAN DCB'!B:B,1,0)</f>
        <v>GLTP332</v>
      </c>
      <c r="G265" t="s">
        <v>956</v>
      </c>
      <c r="H265" t="s">
        <v>1101</v>
      </c>
      <c r="I265">
        <v>5</v>
      </c>
      <c r="J265" t="s">
        <v>1297</v>
      </c>
      <c r="K265" t="s">
        <v>1822</v>
      </c>
      <c r="L265" t="s">
        <v>958</v>
      </c>
      <c r="M265">
        <v>1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-4257</v>
      </c>
      <c r="T265">
        <v>0</v>
      </c>
      <c r="U265">
        <v>0</v>
      </c>
      <c r="V265">
        <v>0</v>
      </c>
      <c r="W265">
        <v>-4257</v>
      </c>
    </row>
    <row r="266" spans="1:23" x14ac:dyDescent="0.25">
      <c r="A266" t="s">
        <v>954</v>
      </c>
      <c r="B266" t="s">
        <v>963</v>
      </c>
      <c r="C266">
        <v>1412101</v>
      </c>
      <c r="D266" t="s">
        <v>1823</v>
      </c>
      <c r="E266" t="s">
        <v>441</v>
      </c>
      <c r="F266" t="str">
        <f>VLOOKUP(E266,'DEMAN DCB'!B:B,1,0)</f>
        <v>GLTP333</v>
      </c>
      <c r="G266" t="s">
        <v>956</v>
      </c>
      <c r="H266" t="s">
        <v>1101</v>
      </c>
      <c r="I266">
        <v>8</v>
      </c>
      <c r="J266" t="s">
        <v>1310</v>
      </c>
      <c r="K266" t="s">
        <v>1824</v>
      </c>
      <c r="L266" t="s">
        <v>1000</v>
      </c>
      <c r="M266">
        <v>1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-4439</v>
      </c>
      <c r="T266">
        <v>0</v>
      </c>
      <c r="U266">
        <v>0</v>
      </c>
      <c r="V266">
        <v>0</v>
      </c>
      <c r="W266">
        <v>-4439</v>
      </c>
    </row>
    <row r="267" spans="1:23" x14ac:dyDescent="0.25">
      <c r="A267" t="s">
        <v>954</v>
      </c>
      <c r="B267" t="s">
        <v>963</v>
      </c>
      <c r="C267">
        <v>1412101</v>
      </c>
      <c r="D267" t="s">
        <v>1825</v>
      </c>
      <c r="E267" t="s">
        <v>443</v>
      </c>
      <c r="F267" t="str">
        <f>VLOOKUP(E267,'DEMAN DCB'!B:B,1,0)</f>
        <v>GLTP334</v>
      </c>
      <c r="G267" t="s">
        <v>956</v>
      </c>
      <c r="H267" t="s">
        <v>1101</v>
      </c>
      <c r="I267">
        <v>5</v>
      </c>
      <c r="J267" t="s">
        <v>1641</v>
      </c>
      <c r="K267" t="s">
        <v>1826</v>
      </c>
      <c r="L267" t="s">
        <v>1827</v>
      </c>
      <c r="M267">
        <v>1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-5327.61</v>
      </c>
      <c r="T267">
        <v>0</v>
      </c>
      <c r="U267">
        <v>0</v>
      </c>
      <c r="V267">
        <v>0</v>
      </c>
      <c r="W267">
        <v>-5327.61</v>
      </c>
    </row>
    <row r="268" spans="1:23" x14ac:dyDescent="0.25">
      <c r="A268" t="s">
        <v>954</v>
      </c>
      <c r="B268" t="s">
        <v>963</v>
      </c>
      <c r="C268">
        <v>1412101</v>
      </c>
      <c r="D268" t="s">
        <v>1828</v>
      </c>
      <c r="E268" t="s">
        <v>445</v>
      </c>
      <c r="F268" t="str">
        <f>VLOOKUP(E268,'DEMAN DCB'!B:B,1,0)</f>
        <v>GLTP335</v>
      </c>
      <c r="G268" t="s">
        <v>956</v>
      </c>
      <c r="H268" t="s">
        <v>1101</v>
      </c>
      <c r="I268">
        <v>8</v>
      </c>
      <c r="J268" t="s">
        <v>1829</v>
      </c>
      <c r="K268" t="s">
        <v>1830</v>
      </c>
      <c r="L268" t="s">
        <v>296</v>
      </c>
      <c r="M268">
        <v>2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-12842.73</v>
      </c>
      <c r="T268">
        <v>0</v>
      </c>
      <c r="U268">
        <v>0</v>
      </c>
      <c r="V268">
        <v>0</v>
      </c>
      <c r="W268">
        <v>-12842.73</v>
      </c>
    </row>
    <row r="269" spans="1:23" x14ac:dyDescent="0.25">
      <c r="A269" t="s">
        <v>954</v>
      </c>
      <c r="B269" t="s">
        <v>963</v>
      </c>
      <c r="C269">
        <v>1412101</v>
      </c>
      <c r="D269" t="s">
        <v>1831</v>
      </c>
      <c r="E269" t="s">
        <v>838</v>
      </c>
      <c r="F269" t="str">
        <f>VLOOKUP(E269,'DEMAN DCB'!B:B,1,0)</f>
        <v>GLTP336</v>
      </c>
      <c r="G269" t="s">
        <v>956</v>
      </c>
      <c r="H269" t="s">
        <v>966</v>
      </c>
      <c r="I269">
        <v>5</v>
      </c>
      <c r="J269" t="s">
        <v>998</v>
      </c>
      <c r="K269" t="s">
        <v>1832</v>
      </c>
      <c r="L269" t="s">
        <v>205</v>
      </c>
      <c r="M269">
        <v>2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-2657.86</v>
      </c>
      <c r="T269">
        <v>0</v>
      </c>
      <c r="U269">
        <v>0</v>
      </c>
      <c r="V269">
        <v>0</v>
      </c>
      <c r="W269">
        <v>-2657.86</v>
      </c>
    </row>
    <row r="270" spans="1:23" x14ac:dyDescent="0.25">
      <c r="A270" t="s">
        <v>954</v>
      </c>
      <c r="B270" t="s">
        <v>963</v>
      </c>
      <c r="C270">
        <v>1412101</v>
      </c>
      <c r="D270" t="s">
        <v>1833</v>
      </c>
      <c r="E270" t="s">
        <v>447</v>
      </c>
      <c r="F270" t="str">
        <f>VLOOKUP(E270,'DEMAN DCB'!B:B,1,0)</f>
        <v>GLTP337</v>
      </c>
      <c r="G270" t="s">
        <v>956</v>
      </c>
      <c r="H270" t="s">
        <v>1101</v>
      </c>
      <c r="I270">
        <v>8</v>
      </c>
      <c r="J270" t="s">
        <v>1834</v>
      </c>
      <c r="K270" t="s">
        <v>1835</v>
      </c>
      <c r="L270" t="s">
        <v>1000</v>
      </c>
      <c r="M270">
        <v>5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-73554</v>
      </c>
      <c r="T270">
        <v>0</v>
      </c>
      <c r="U270">
        <v>0</v>
      </c>
      <c r="V270">
        <v>0</v>
      </c>
      <c r="W270">
        <v>-73554</v>
      </c>
    </row>
    <row r="271" spans="1:23" x14ac:dyDescent="0.25">
      <c r="A271" t="s">
        <v>954</v>
      </c>
      <c r="B271" t="s">
        <v>963</v>
      </c>
      <c r="C271">
        <v>1412101</v>
      </c>
      <c r="D271" t="s">
        <v>1836</v>
      </c>
      <c r="E271" t="s">
        <v>449</v>
      </c>
      <c r="F271" t="str">
        <f>VLOOKUP(E271,'DEMAN DCB'!B:B,1,0)</f>
        <v>GLTP338</v>
      </c>
      <c r="G271" t="s">
        <v>956</v>
      </c>
      <c r="H271" t="s">
        <v>1101</v>
      </c>
      <c r="I271">
        <v>6</v>
      </c>
      <c r="J271" t="s">
        <v>1837</v>
      </c>
      <c r="K271" t="s">
        <v>1838</v>
      </c>
      <c r="L271" t="s">
        <v>205</v>
      </c>
      <c r="M271">
        <v>2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-1026.26</v>
      </c>
      <c r="T271">
        <v>0</v>
      </c>
      <c r="U271">
        <v>0</v>
      </c>
      <c r="V271">
        <v>0</v>
      </c>
      <c r="W271">
        <v>-1026.26</v>
      </c>
    </row>
    <row r="272" spans="1:23" x14ac:dyDescent="0.25">
      <c r="A272" t="s">
        <v>954</v>
      </c>
      <c r="B272" t="s">
        <v>963</v>
      </c>
      <c r="C272">
        <v>1412101</v>
      </c>
      <c r="D272" t="s">
        <v>1839</v>
      </c>
      <c r="E272" t="s">
        <v>451</v>
      </c>
      <c r="F272" t="str">
        <f>VLOOKUP(E272,'DEMAN DCB'!B:B,1,0)</f>
        <v>GLTP339</v>
      </c>
      <c r="G272" t="s">
        <v>956</v>
      </c>
      <c r="H272" t="s">
        <v>1101</v>
      </c>
      <c r="I272">
        <v>5</v>
      </c>
      <c r="J272" t="s">
        <v>1840</v>
      </c>
      <c r="K272" t="s">
        <v>1841</v>
      </c>
      <c r="L272" t="s">
        <v>1842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-376.74</v>
      </c>
      <c r="T272">
        <v>0</v>
      </c>
      <c r="U272">
        <v>0</v>
      </c>
      <c r="V272">
        <v>0</v>
      </c>
      <c r="W272">
        <v>-376.74</v>
      </c>
    </row>
    <row r="273" spans="1:23" x14ac:dyDescent="0.25">
      <c r="A273" t="s">
        <v>954</v>
      </c>
      <c r="B273" t="s">
        <v>963</v>
      </c>
      <c r="C273">
        <v>1412101</v>
      </c>
      <c r="D273" t="s">
        <v>1843</v>
      </c>
      <c r="E273" t="s">
        <v>1844</v>
      </c>
      <c r="F273" t="str">
        <f>VLOOKUP(E273,'DEMAN DCB'!B:B,1,0)</f>
        <v>GLTP34</v>
      </c>
      <c r="G273" t="s">
        <v>956</v>
      </c>
      <c r="H273" t="s">
        <v>966</v>
      </c>
      <c r="I273">
        <v>8</v>
      </c>
      <c r="J273" t="s">
        <v>1845</v>
      </c>
      <c r="K273" t="s">
        <v>1846</v>
      </c>
      <c r="L273" t="s">
        <v>958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26317.67</v>
      </c>
      <c r="T273">
        <v>0</v>
      </c>
      <c r="U273">
        <v>0</v>
      </c>
      <c r="V273">
        <v>0</v>
      </c>
      <c r="W273">
        <v>26317.67</v>
      </c>
    </row>
    <row r="274" spans="1:23" x14ac:dyDescent="0.25">
      <c r="A274" t="s">
        <v>954</v>
      </c>
      <c r="B274" t="s">
        <v>963</v>
      </c>
      <c r="C274">
        <v>1412101</v>
      </c>
      <c r="D274" t="s">
        <v>1847</v>
      </c>
      <c r="E274" t="s">
        <v>839</v>
      </c>
      <c r="F274" t="str">
        <f>VLOOKUP(E274,'DEMAN DCB'!B:B,1,0)</f>
        <v>GLTP340</v>
      </c>
      <c r="G274" t="s">
        <v>956</v>
      </c>
      <c r="H274" t="s">
        <v>966</v>
      </c>
      <c r="I274">
        <v>8</v>
      </c>
      <c r="J274" t="s">
        <v>1848</v>
      </c>
      <c r="K274" t="s">
        <v>1849</v>
      </c>
      <c r="L274" t="s">
        <v>1000</v>
      </c>
      <c r="M274">
        <v>1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-622.70000000000005</v>
      </c>
      <c r="T274">
        <v>0</v>
      </c>
      <c r="U274">
        <v>0</v>
      </c>
      <c r="V274">
        <v>0</v>
      </c>
      <c r="W274">
        <v>-622.70000000000005</v>
      </c>
    </row>
    <row r="275" spans="1:23" x14ac:dyDescent="0.25">
      <c r="A275" t="s">
        <v>954</v>
      </c>
      <c r="B275" t="s">
        <v>963</v>
      </c>
      <c r="C275">
        <v>1412101</v>
      </c>
      <c r="D275" t="s">
        <v>1850</v>
      </c>
      <c r="E275" t="s">
        <v>840</v>
      </c>
      <c r="F275" t="str">
        <f>VLOOKUP(E275,'DEMAN DCB'!B:B,1,0)</f>
        <v>GLTP341</v>
      </c>
      <c r="G275" t="s">
        <v>956</v>
      </c>
      <c r="H275" t="s">
        <v>966</v>
      </c>
      <c r="I275">
        <v>8</v>
      </c>
      <c r="J275" t="s">
        <v>1851</v>
      </c>
      <c r="K275" t="s">
        <v>1852</v>
      </c>
      <c r="L275" t="s">
        <v>1000</v>
      </c>
      <c r="M275">
        <v>3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-5166.04</v>
      </c>
      <c r="T275">
        <v>0</v>
      </c>
      <c r="U275">
        <v>0</v>
      </c>
      <c r="V275">
        <v>0</v>
      </c>
      <c r="W275">
        <v>-5166.04</v>
      </c>
    </row>
    <row r="276" spans="1:23" x14ac:dyDescent="0.25">
      <c r="A276" t="s">
        <v>954</v>
      </c>
      <c r="B276" t="s">
        <v>963</v>
      </c>
      <c r="C276">
        <v>1412101</v>
      </c>
      <c r="D276" t="s">
        <v>1853</v>
      </c>
      <c r="E276" t="s">
        <v>452</v>
      </c>
      <c r="F276" t="str">
        <f>VLOOKUP(E276,'DEMAN DCB'!B:B,1,0)</f>
        <v>GLTP342</v>
      </c>
      <c r="G276" t="s">
        <v>956</v>
      </c>
      <c r="H276" t="s">
        <v>1101</v>
      </c>
      <c r="I276">
        <v>8</v>
      </c>
      <c r="J276" t="s">
        <v>1319</v>
      </c>
      <c r="K276" t="s">
        <v>1854</v>
      </c>
      <c r="L276" t="s">
        <v>1000</v>
      </c>
      <c r="M276">
        <v>3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-974.18</v>
      </c>
      <c r="T276">
        <v>0</v>
      </c>
      <c r="U276">
        <v>0</v>
      </c>
      <c r="V276">
        <v>0</v>
      </c>
      <c r="W276">
        <v>-974.18</v>
      </c>
    </row>
    <row r="277" spans="1:23" x14ac:dyDescent="0.25">
      <c r="A277" t="s">
        <v>954</v>
      </c>
      <c r="B277" t="s">
        <v>963</v>
      </c>
      <c r="C277">
        <v>1412101</v>
      </c>
      <c r="D277" t="s">
        <v>1855</v>
      </c>
      <c r="E277" t="s">
        <v>454</v>
      </c>
      <c r="F277" t="str">
        <f>VLOOKUP(E277,'DEMAN DCB'!B:B,1,0)</f>
        <v>GLTP343</v>
      </c>
      <c r="G277" t="s">
        <v>956</v>
      </c>
      <c r="H277" t="s">
        <v>1101</v>
      </c>
      <c r="I277">
        <v>8</v>
      </c>
      <c r="J277" t="s">
        <v>1856</v>
      </c>
      <c r="K277" t="s">
        <v>1857</v>
      </c>
      <c r="L277" t="s">
        <v>1000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-2143</v>
      </c>
      <c r="T277">
        <v>0</v>
      </c>
      <c r="U277">
        <v>0</v>
      </c>
      <c r="V277">
        <v>0</v>
      </c>
      <c r="W277">
        <v>-2143</v>
      </c>
    </row>
    <row r="278" spans="1:23" x14ac:dyDescent="0.25">
      <c r="A278" t="s">
        <v>954</v>
      </c>
      <c r="B278" t="s">
        <v>963</v>
      </c>
      <c r="C278">
        <v>1412101</v>
      </c>
      <c r="D278" t="s">
        <v>1858</v>
      </c>
      <c r="E278" t="s">
        <v>841</v>
      </c>
      <c r="F278" t="str">
        <f>VLOOKUP(E278,'DEMAN DCB'!B:B,1,0)</f>
        <v>GLTP344</v>
      </c>
      <c r="G278" t="s">
        <v>956</v>
      </c>
      <c r="H278" t="s">
        <v>966</v>
      </c>
      <c r="I278">
        <v>8</v>
      </c>
      <c r="J278" t="s">
        <v>1859</v>
      </c>
      <c r="K278" t="s">
        <v>1860</v>
      </c>
      <c r="L278" t="s">
        <v>1000</v>
      </c>
      <c r="M278">
        <v>2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-5544.86</v>
      </c>
      <c r="T278">
        <v>0</v>
      </c>
      <c r="U278">
        <v>0</v>
      </c>
      <c r="V278">
        <v>0</v>
      </c>
      <c r="W278">
        <v>-5544.86</v>
      </c>
    </row>
    <row r="279" spans="1:23" x14ac:dyDescent="0.25">
      <c r="A279" t="s">
        <v>954</v>
      </c>
      <c r="B279" t="s">
        <v>955</v>
      </c>
      <c r="C279">
        <v>1412101</v>
      </c>
      <c r="D279" t="s">
        <v>1861</v>
      </c>
      <c r="E279" t="s">
        <v>842</v>
      </c>
      <c r="F279" t="str">
        <f>VLOOKUP(E279,'DEMAN DCB'!B:B,1,0)</f>
        <v>GLTP345</v>
      </c>
      <c r="G279" t="s">
        <v>956</v>
      </c>
      <c r="H279" t="s">
        <v>966</v>
      </c>
      <c r="I279">
        <v>5</v>
      </c>
      <c r="J279" t="s">
        <v>1862</v>
      </c>
      <c r="K279" t="s">
        <v>1863</v>
      </c>
      <c r="L279" t="s">
        <v>1142</v>
      </c>
      <c r="M279">
        <v>1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-1402.58</v>
      </c>
      <c r="T279">
        <v>0</v>
      </c>
      <c r="U279">
        <v>0</v>
      </c>
      <c r="V279">
        <v>0</v>
      </c>
      <c r="W279">
        <v>-1402.58</v>
      </c>
    </row>
    <row r="280" spans="1:23" x14ac:dyDescent="0.25">
      <c r="A280" t="s">
        <v>954</v>
      </c>
      <c r="B280" t="s">
        <v>963</v>
      </c>
      <c r="C280">
        <v>1412101</v>
      </c>
      <c r="D280" t="s">
        <v>1864</v>
      </c>
      <c r="E280" t="s">
        <v>456</v>
      </c>
      <c r="F280" t="str">
        <f>VLOOKUP(E280,'DEMAN DCB'!B:B,1,0)</f>
        <v>GLTP346</v>
      </c>
      <c r="G280" t="s">
        <v>956</v>
      </c>
      <c r="H280" t="s">
        <v>1101</v>
      </c>
      <c r="I280">
        <v>4</v>
      </c>
      <c r="J280" t="s">
        <v>1865</v>
      </c>
      <c r="K280" t="s">
        <v>1866</v>
      </c>
      <c r="L280" t="s">
        <v>1275</v>
      </c>
      <c r="M280">
        <v>2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-10109.39</v>
      </c>
      <c r="T280">
        <v>0</v>
      </c>
      <c r="U280">
        <v>0</v>
      </c>
      <c r="V280">
        <v>0</v>
      </c>
      <c r="W280">
        <v>-10109.39</v>
      </c>
    </row>
    <row r="281" spans="1:23" x14ac:dyDescent="0.25">
      <c r="A281" t="s">
        <v>954</v>
      </c>
      <c r="B281" t="s">
        <v>955</v>
      </c>
      <c r="C281">
        <v>1412101</v>
      </c>
      <c r="D281" t="s">
        <v>1867</v>
      </c>
      <c r="E281" t="s">
        <v>458</v>
      </c>
      <c r="F281" t="str">
        <f>VLOOKUP(E281,'DEMAN DCB'!B:B,1,0)</f>
        <v>GLTP347</v>
      </c>
      <c r="G281" t="s">
        <v>956</v>
      </c>
      <c r="H281" t="s">
        <v>1101</v>
      </c>
      <c r="I281">
        <v>5</v>
      </c>
      <c r="J281" t="s">
        <v>1249</v>
      </c>
      <c r="K281" t="s">
        <v>1868</v>
      </c>
      <c r="L281" t="s">
        <v>222</v>
      </c>
      <c r="M281">
        <v>2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-22813</v>
      </c>
      <c r="T281">
        <v>0</v>
      </c>
      <c r="U281">
        <v>0</v>
      </c>
      <c r="V281">
        <v>0</v>
      </c>
      <c r="W281">
        <v>-22813</v>
      </c>
    </row>
    <row r="282" spans="1:23" x14ac:dyDescent="0.25">
      <c r="A282" t="s">
        <v>954</v>
      </c>
      <c r="B282" t="s">
        <v>963</v>
      </c>
      <c r="C282">
        <v>1412101</v>
      </c>
      <c r="D282" t="s">
        <v>1869</v>
      </c>
      <c r="E282" t="s">
        <v>843</v>
      </c>
      <c r="F282" t="str">
        <f>VLOOKUP(E282,'DEMAN DCB'!B:B,1,0)</f>
        <v>GLTP348</v>
      </c>
      <c r="G282" t="s">
        <v>956</v>
      </c>
      <c r="H282" t="s">
        <v>966</v>
      </c>
      <c r="I282">
        <v>8</v>
      </c>
      <c r="J282" t="s">
        <v>1870</v>
      </c>
      <c r="K282" t="s">
        <v>1871</v>
      </c>
      <c r="L282" t="s">
        <v>1665</v>
      </c>
      <c r="M282">
        <v>2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-2967.95</v>
      </c>
      <c r="T282">
        <v>0</v>
      </c>
      <c r="U282">
        <v>0</v>
      </c>
      <c r="V282">
        <v>0</v>
      </c>
      <c r="W282">
        <v>-2967.95</v>
      </c>
    </row>
    <row r="283" spans="1:23" x14ac:dyDescent="0.25">
      <c r="A283" t="s">
        <v>954</v>
      </c>
      <c r="B283" t="s">
        <v>963</v>
      </c>
      <c r="C283">
        <v>1412101</v>
      </c>
      <c r="D283" t="s">
        <v>1872</v>
      </c>
      <c r="E283" t="s">
        <v>844</v>
      </c>
      <c r="F283" t="str">
        <f>VLOOKUP(E283,'DEMAN DCB'!B:B,1,0)</f>
        <v>GLTP349</v>
      </c>
      <c r="G283" t="s">
        <v>956</v>
      </c>
      <c r="H283" t="s">
        <v>966</v>
      </c>
      <c r="I283">
        <v>8</v>
      </c>
      <c r="J283" t="s">
        <v>1873</v>
      </c>
      <c r="K283" t="s">
        <v>1874</v>
      </c>
      <c r="L283" t="s">
        <v>1665</v>
      </c>
      <c r="M283">
        <v>2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-3157.45</v>
      </c>
      <c r="T283">
        <v>0</v>
      </c>
      <c r="U283">
        <v>0</v>
      </c>
      <c r="V283">
        <v>0</v>
      </c>
      <c r="W283">
        <v>-3157.45</v>
      </c>
    </row>
    <row r="284" spans="1:23" x14ac:dyDescent="0.25">
      <c r="A284" t="s">
        <v>954</v>
      </c>
      <c r="B284" t="s">
        <v>955</v>
      </c>
      <c r="C284">
        <v>1412101</v>
      </c>
      <c r="D284" t="s">
        <v>1875</v>
      </c>
      <c r="E284" t="s">
        <v>1876</v>
      </c>
      <c r="F284" t="str">
        <f>VLOOKUP(E284,'DEMAN DCB'!B:B,1,0)</f>
        <v>GLTP35</v>
      </c>
      <c r="G284" t="s">
        <v>956</v>
      </c>
      <c r="H284" t="s">
        <v>957</v>
      </c>
      <c r="I284">
        <v>8</v>
      </c>
      <c r="J284" t="s">
        <v>1877</v>
      </c>
      <c r="K284" t="s">
        <v>1878</v>
      </c>
      <c r="L284" t="s">
        <v>987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22381.94</v>
      </c>
      <c r="T284">
        <v>0</v>
      </c>
      <c r="U284">
        <v>0</v>
      </c>
      <c r="V284">
        <v>0</v>
      </c>
      <c r="W284">
        <v>22381.94</v>
      </c>
    </row>
    <row r="285" spans="1:23" x14ac:dyDescent="0.25">
      <c r="A285" t="s">
        <v>954</v>
      </c>
      <c r="B285" t="s">
        <v>963</v>
      </c>
      <c r="C285">
        <v>1412101</v>
      </c>
      <c r="D285" t="s">
        <v>1879</v>
      </c>
      <c r="E285" t="s">
        <v>459</v>
      </c>
      <c r="F285" t="str">
        <f>VLOOKUP(E285,'DEMAN DCB'!B:B,1,0)</f>
        <v>GLTP350</v>
      </c>
      <c r="G285" t="s">
        <v>956</v>
      </c>
      <c r="H285" t="s">
        <v>1101</v>
      </c>
      <c r="I285">
        <v>5</v>
      </c>
      <c r="J285" t="s">
        <v>1880</v>
      </c>
      <c r="K285" t="s">
        <v>1881</v>
      </c>
      <c r="L285" t="s">
        <v>211</v>
      </c>
      <c r="M285">
        <v>2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-26474.68</v>
      </c>
      <c r="T285">
        <v>0</v>
      </c>
      <c r="U285">
        <v>0</v>
      </c>
      <c r="V285">
        <v>0</v>
      </c>
      <c r="W285">
        <v>-26474.68</v>
      </c>
    </row>
    <row r="286" spans="1:23" x14ac:dyDescent="0.25">
      <c r="A286" t="s">
        <v>954</v>
      </c>
      <c r="B286" t="s">
        <v>963</v>
      </c>
      <c r="C286">
        <v>1412101</v>
      </c>
      <c r="D286" t="s">
        <v>1882</v>
      </c>
      <c r="E286" t="s">
        <v>461</v>
      </c>
      <c r="F286" t="str">
        <f>VLOOKUP(E286,'DEMAN DCB'!B:B,1,0)</f>
        <v>GLTP351</v>
      </c>
      <c r="G286" t="s">
        <v>956</v>
      </c>
      <c r="H286" t="s">
        <v>1101</v>
      </c>
      <c r="I286">
        <v>9</v>
      </c>
      <c r="J286" t="s">
        <v>1883</v>
      </c>
      <c r="K286" t="s">
        <v>1884</v>
      </c>
      <c r="L286" t="s">
        <v>1142</v>
      </c>
      <c r="M286">
        <v>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-5196</v>
      </c>
      <c r="T286">
        <v>0</v>
      </c>
      <c r="U286">
        <v>0</v>
      </c>
      <c r="V286">
        <v>0</v>
      </c>
      <c r="W286">
        <v>-5196</v>
      </c>
    </row>
    <row r="287" spans="1:23" x14ac:dyDescent="0.25">
      <c r="A287" t="s">
        <v>954</v>
      </c>
      <c r="B287" t="s">
        <v>963</v>
      </c>
      <c r="C287">
        <v>1412101</v>
      </c>
      <c r="D287" t="s">
        <v>1885</v>
      </c>
      <c r="E287" t="s">
        <v>845</v>
      </c>
      <c r="F287" t="str">
        <f>VLOOKUP(E287,'DEMAN DCB'!B:B,1,0)</f>
        <v>GLTP352</v>
      </c>
      <c r="G287" t="s">
        <v>956</v>
      </c>
      <c r="H287" t="s">
        <v>966</v>
      </c>
      <c r="I287">
        <v>5</v>
      </c>
      <c r="J287" t="s">
        <v>1886</v>
      </c>
      <c r="K287" t="s">
        <v>1887</v>
      </c>
      <c r="L287" t="s">
        <v>1142</v>
      </c>
      <c r="M287">
        <v>1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-3970.49</v>
      </c>
      <c r="T287">
        <v>0</v>
      </c>
      <c r="U287">
        <v>0</v>
      </c>
      <c r="V287">
        <v>0</v>
      </c>
      <c r="W287">
        <v>-3970.49</v>
      </c>
    </row>
    <row r="288" spans="1:23" x14ac:dyDescent="0.25">
      <c r="A288" t="s">
        <v>954</v>
      </c>
      <c r="B288" t="s">
        <v>963</v>
      </c>
      <c r="C288">
        <v>1412101</v>
      </c>
      <c r="D288" t="s">
        <v>1888</v>
      </c>
      <c r="E288" t="s">
        <v>846</v>
      </c>
      <c r="F288" t="str">
        <f>VLOOKUP(E288,'DEMAN DCB'!B:B,1,0)</f>
        <v>GLTP353</v>
      </c>
      <c r="G288" t="s">
        <v>956</v>
      </c>
      <c r="H288" t="s">
        <v>966</v>
      </c>
      <c r="I288">
        <v>6</v>
      </c>
      <c r="J288" t="s">
        <v>1889</v>
      </c>
      <c r="K288" t="s">
        <v>1890</v>
      </c>
      <c r="L288" t="s">
        <v>1142</v>
      </c>
      <c r="M288">
        <v>2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-2225.71</v>
      </c>
      <c r="T288">
        <v>0</v>
      </c>
      <c r="U288">
        <v>0</v>
      </c>
      <c r="V288">
        <v>0</v>
      </c>
      <c r="W288">
        <v>-2225.71</v>
      </c>
    </row>
    <row r="289" spans="1:23" x14ac:dyDescent="0.25">
      <c r="A289" t="s">
        <v>954</v>
      </c>
      <c r="B289" t="s">
        <v>963</v>
      </c>
      <c r="C289">
        <v>1412101</v>
      </c>
      <c r="D289" t="s">
        <v>1891</v>
      </c>
      <c r="E289" t="s">
        <v>463</v>
      </c>
      <c r="F289" t="str">
        <f>VLOOKUP(E289,'DEMAN DCB'!B:B,1,0)</f>
        <v>GLTP354</v>
      </c>
      <c r="G289" t="s">
        <v>956</v>
      </c>
      <c r="H289" t="s">
        <v>1101</v>
      </c>
      <c r="I289">
        <v>5</v>
      </c>
      <c r="J289" t="s">
        <v>1892</v>
      </c>
      <c r="K289" t="s">
        <v>1893</v>
      </c>
      <c r="L289" t="s">
        <v>1142</v>
      </c>
      <c r="M289">
        <v>1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-6659.76</v>
      </c>
      <c r="T289">
        <v>0</v>
      </c>
      <c r="U289">
        <v>0</v>
      </c>
      <c r="V289">
        <v>0</v>
      </c>
      <c r="W289">
        <v>-6659.76</v>
      </c>
    </row>
    <row r="290" spans="1:23" x14ac:dyDescent="0.25">
      <c r="A290" t="s">
        <v>954</v>
      </c>
      <c r="B290" t="s">
        <v>963</v>
      </c>
      <c r="C290">
        <v>1412101</v>
      </c>
      <c r="D290" t="s">
        <v>1894</v>
      </c>
      <c r="E290" t="s">
        <v>465</v>
      </c>
      <c r="F290" t="str">
        <f>VLOOKUP(E290,'DEMAN DCB'!B:B,1,0)</f>
        <v>GLTP355</v>
      </c>
      <c r="G290" t="s">
        <v>956</v>
      </c>
      <c r="H290" t="s">
        <v>1101</v>
      </c>
      <c r="I290">
        <v>5</v>
      </c>
      <c r="J290" t="s">
        <v>1895</v>
      </c>
      <c r="K290" t="s">
        <v>1896</v>
      </c>
      <c r="L290" t="s">
        <v>1142</v>
      </c>
      <c r="M290">
        <v>2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-6149</v>
      </c>
      <c r="T290">
        <v>0</v>
      </c>
      <c r="U290">
        <v>0</v>
      </c>
      <c r="V290">
        <v>0</v>
      </c>
      <c r="W290">
        <v>-6149</v>
      </c>
    </row>
    <row r="291" spans="1:23" x14ac:dyDescent="0.25">
      <c r="A291" t="s">
        <v>954</v>
      </c>
      <c r="B291" t="s">
        <v>963</v>
      </c>
      <c r="C291">
        <v>1412101</v>
      </c>
      <c r="D291" t="s">
        <v>1897</v>
      </c>
      <c r="E291" t="s">
        <v>467</v>
      </c>
      <c r="F291" t="str">
        <f>VLOOKUP(E291,'DEMAN DCB'!B:B,1,0)</f>
        <v>GLTP356</v>
      </c>
      <c r="G291" t="s">
        <v>956</v>
      </c>
      <c r="H291" t="s">
        <v>1101</v>
      </c>
      <c r="I291">
        <v>8</v>
      </c>
      <c r="J291" t="s">
        <v>1898</v>
      </c>
      <c r="K291" t="s">
        <v>1899</v>
      </c>
      <c r="L291" t="s">
        <v>1142</v>
      </c>
      <c r="M291">
        <v>2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-8871</v>
      </c>
      <c r="T291">
        <v>0</v>
      </c>
      <c r="U291">
        <v>0</v>
      </c>
      <c r="V291">
        <v>0</v>
      </c>
      <c r="W291">
        <v>-8871</v>
      </c>
    </row>
    <row r="292" spans="1:23" x14ac:dyDescent="0.25">
      <c r="A292" t="s">
        <v>954</v>
      </c>
      <c r="B292" t="s">
        <v>963</v>
      </c>
      <c r="C292">
        <v>1412101</v>
      </c>
      <c r="D292" t="s">
        <v>1900</v>
      </c>
      <c r="E292" t="s">
        <v>469</v>
      </c>
      <c r="F292" t="str">
        <f>VLOOKUP(E292,'DEMAN DCB'!B:B,1,0)</f>
        <v>GLTP357</v>
      </c>
      <c r="G292" t="s">
        <v>956</v>
      </c>
      <c r="H292" t="s">
        <v>1101</v>
      </c>
      <c r="I292">
        <v>5</v>
      </c>
      <c r="J292" t="s">
        <v>1901</v>
      </c>
      <c r="K292" t="s">
        <v>1365</v>
      </c>
      <c r="L292" t="s">
        <v>1142</v>
      </c>
      <c r="M292">
        <v>2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-11445.48</v>
      </c>
      <c r="T292">
        <v>0</v>
      </c>
      <c r="U292">
        <v>0</v>
      </c>
      <c r="V292">
        <v>0</v>
      </c>
      <c r="W292">
        <v>-11445.48</v>
      </c>
    </row>
    <row r="293" spans="1:23" x14ac:dyDescent="0.25">
      <c r="A293" t="s">
        <v>954</v>
      </c>
      <c r="B293" t="s">
        <v>963</v>
      </c>
      <c r="C293">
        <v>1412101</v>
      </c>
      <c r="D293" t="s">
        <v>1902</v>
      </c>
      <c r="E293" t="s">
        <v>471</v>
      </c>
      <c r="F293" t="str">
        <f>VLOOKUP(E293,'DEMAN DCB'!B:B,1,0)</f>
        <v>GLTP358</v>
      </c>
      <c r="G293" t="s">
        <v>956</v>
      </c>
      <c r="H293" t="s">
        <v>1101</v>
      </c>
      <c r="I293">
        <v>8</v>
      </c>
      <c r="J293" t="s">
        <v>1903</v>
      </c>
      <c r="K293" t="s">
        <v>1904</v>
      </c>
      <c r="L293" t="s">
        <v>1142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-22076</v>
      </c>
      <c r="T293">
        <v>0</v>
      </c>
      <c r="U293">
        <v>0</v>
      </c>
      <c r="V293">
        <v>0</v>
      </c>
      <c r="W293">
        <v>-22076</v>
      </c>
    </row>
    <row r="294" spans="1:23" x14ac:dyDescent="0.25">
      <c r="A294" t="s">
        <v>954</v>
      </c>
      <c r="B294" t="s">
        <v>963</v>
      </c>
      <c r="C294">
        <v>1412101</v>
      </c>
      <c r="D294" t="s">
        <v>1905</v>
      </c>
      <c r="E294" t="s">
        <v>848</v>
      </c>
      <c r="F294" t="str">
        <f>VLOOKUP(E294,'DEMAN DCB'!B:B,1,0)</f>
        <v>GLTP359</v>
      </c>
      <c r="G294" t="s">
        <v>956</v>
      </c>
      <c r="H294" t="s">
        <v>966</v>
      </c>
      <c r="I294">
        <v>6</v>
      </c>
      <c r="J294" t="s">
        <v>1906</v>
      </c>
      <c r="K294" t="s">
        <v>1907</v>
      </c>
      <c r="L294" t="s">
        <v>1142</v>
      </c>
      <c r="M294">
        <v>2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-5367.1</v>
      </c>
      <c r="T294">
        <v>0</v>
      </c>
      <c r="U294">
        <v>0</v>
      </c>
      <c r="V294">
        <v>0</v>
      </c>
      <c r="W294">
        <v>-5367.1</v>
      </c>
    </row>
    <row r="295" spans="1:23" x14ac:dyDescent="0.25">
      <c r="A295" t="s">
        <v>954</v>
      </c>
      <c r="B295" t="s">
        <v>963</v>
      </c>
      <c r="C295">
        <v>1412101</v>
      </c>
      <c r="D295" t="s">
        <v>1908</v>
      </c>
      <c r="E295" t="s">
        <v>1909</v>
      </c>
      <c r="F295" t="str">
        <f>VLOOKUP(E295,'DEMAN DCB'!B:B,1,0)</f>
        <v>GLTP36</v>
      </c>
      <c r="G295" t="s">
        <v>956</v>
      </c>
      <c r="H295" t="s">
        <v>966</v>
      </c>
      <c r="I295">
        <v>8</v>
      </c>
      <c r="J295" t="s">
        <v>1910</v>
      </c>
      <c r="K295" t="s">
        <v>1911</v>
      </c>
      <c r="L295" t="s">
        <v>1185</v>
      </c>
      <c r="M295">
        <v>1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7064.48</v>
      </c>
      <c r="T295">
        <v>0</v>
      </c>
      <c r="U295">
        <v>0</v>
      </c>
      <c r="V295">
        <v>0</v>
      </c>
      <c r="W295">
        <v>7064.48</v>
      </c>
    </row>
    <row r="296" spans="1:23" x14ac:dyDescent="0.25">
      <c r="A296" t="s">
        <v>954</v>
      </c>
      <c r="B296" t="s">
        <v>963</v>
      </c>
      <c r="C296">
        <v>1412101</v>
      </c>
      <c r="D296" t="s">
        <v>1912</v>
      </c>
      <c r="E296" t="s">
        <v>473</v>
      </c>
      <c r="F296" t="str">
        <f>VLOOKUP(E296,'DEMAN DCB'!B:B,1,0)</f>
        <v>GLTP360</v>
      </c>
      <c r="G296" t="s">
        <v>956</v>
      </c>
      <c r="H296" t="s">
        <v>1101</v>
      </c>
      <c r="I296">
        <v>5</v>
      </c>
      <c r="J296" t="s">
        <v>1913</v>
      </c>
      <c r="K296" t="s">
        <v>1914</v>
      </c>
      <c r="L296" t="s">
        <v>1142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-6223</v>
      </c>
      <c r="T296">
        <v>0</v>
      </c>
      <c r="U296">
        <v>0</v>
      </c>
      <c r="V296">
        <v>0</v>
      </c>
      <c r="W296">
        <v>-6223</v>
      </c>
    </row>
    <row r="297" spans="1:23" x14ac:dyDescent="0.25">
      <c r="A297" t="s">
        <v>954</v>
      </c>
      <c r="B297" t="s">
        <v>955</v>
      </c>
      <c r="C297">
        <v>1412101</v>
      </c>
      <c r="D297" t="s">
        <v>1915</v>
      </c>
      <c r="E297" t="s">
        <v>475</v>
      </c>
      <c r="F297" t="str">
        <f>VLOOKUP(E297,'DEMAN DCB'!B:B,1,0)</f>
        <v>GLTP361</v>
      </c>
      <c r="G297" t="s">
        <v>956</v>
      </c>
      <c r="H297" t="s">
        <v>1101</v>
      </c>
      <c r="I297">
        <v>8</v>
      </c>
      <c r="J297" t="s">
        <v>1916</v>
      </c>
      <c r="K297" t="s">
        <v>1917</v>
      </c>
      <c r="L297" t="s">
        <v>1142</v>
      </c>
      <c r="M297">
        <v>2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-0.3</v>
      </c>
      <c r="T297">
        <v>0</v>
      </c>
      <c r="U297">
        <v>0</v>
      </c>
      <c r="V297">
        <v>0</v>
      </c>
      <c r="W297">
        <v>-0.3</v>
      </c>
    </row>
    <row r="298" spans="1:23" x14ac:dyDescent="0.25">
      <c r="A298" t="s">
        <v>954</v>
      </c>
      <c r="B298" t="s">
        <v>963</v>
      </c>
      <c r="C298">
        <v>1412101</v>
      </c>
      <c r="D298" t="s">
        <v>1918</v>
      </c>
      <c r="E298" t="s">
        <v>849</v>
      </c>
      <c r="F298" t="str">
        <f>VLOOKUP(E298,'DEMAN DCB'!B:B,1,0)</f>
        <v>GLTP362</v>
      </c>
      <c r="G298" t="s">
        <v>956</v>
      </c>
      <c r="H298" t="s">
        <v>966</v>
      </c>
      <c r="I298">
        <v>10</v>
      </c>
      <c r="J298" t="s">
        <v>1919</v>
      </c>
      <c r="K298" t="s">
        <v>1920</v>
      </c>
      <c r="L298" t="s">
        <v>1142</v>
      </c>
      <c r="M298">
        <v>1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-1769.6</v>
      </c>
      <c r="T298">
        <v>0</v>
      </c>
      <c r="U298">
        <v>0</v>
      </c>
      <c r="V298">
        <v>0</v>
      </c>
      <c r="W298">
        <v>-1769.6</v>
      </c>
    </row>
    <row r="299" spans="1:23" x14ac:dyDescent="0.25">
      <c r="A299" t="s">
        <v>954</v>
      </c>
      <c r="B299" t="s">
        <v>963</v>
      </c>
      <c r="C299">
        <v>1412101</v>
      </c>
      <c r="D299" t="s">
        <v>1921</v>
      </c>
      <c r="E299" t="s">
        <v>476</v>
      </c>
      <c r="F299" t="str">
        <f>VLOOKUP(E299,'DEMAN DCB'!B:B,1,0)</f>
        <v>GLTP363</v>
      </c>
      <c r="G299" t="s">
        <v>956</v>
      </c>
      <c r="H299" t="s">
        <v>1101</v>
      </c>
      <c r="I299">
        <v>8</v>
      </c>
      <c r="J299" t="s">
        <v>1922</v>
      </c>
      <c r="K299" t="s">
        <v>181</v>
      </c>
      <c r="L299" t="s">
        <v>1142</v>
      </c>
      <c r="M299">
        <v>2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-9353.1</v>
      </c>
      <c r="T299">
        <v>0</v>
      </c>
      <c r="U299">
        <v>0</v>
      </c>
      <c r="V299">
        <v>0</v>
      </c>
      <c r="W299">
        <v>-9353.1</v>
      </c>
    </row>
    <row r="300" spans="1:23" x14ac:dyDescent="0.25">
      <c r="A300" t="s">
        <v>954</v>
      </c>
      <c r="B300" t="s">
        <v>963</v>
      </c>
      <c r="C300">
        <v>1412101</v>
      </c>
      <c r="D300" t="s">
        <v>1923</v>
      </c>
      <c r="E300" t="s">
        <v>850</v>
      </c>
      <c r="F300" t="str">
        <f>VLOOKUP(E300,'DEMAN DCB'!B:B,1,0)</f>
        <v>GLTP364</v>
      </c>
      <c r="G300" t="s">
        <v>956</v>
      </c>
      <c r="H300" t="s">
        <v>966</v>
      </c>
      <c r="I300">
        <v>6</v>
      </c>
      <c r="J300" t="s">
        <v>1924</v>
      </c>
      <c r="K300" t="s">
        <v>1925</v>
      </c>
      <c r="L300" t="s">
        <v>1142</v>
      </c>
      <c r="M300">
        <v>2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-4122</v>
      </c>
      <c r="T300">
        <v>0</v>
      </c>
      <c r="U300">
        <v>0</v>
      </c>
      <c r="V300">
        <v>0</v>
      </c>
      <c r="W300">
        <v>-4122</v>
      </c>
    </row>
    <row r="301" spans="1:23" x14ac:dyDescent="0.25">
      <c r="A301" t="s">
        <v>954</v>
      </c>
      <c r="B301" t="s">
        <v>963</v>
      </c>
      <c r="C301">
        <v>1412101</v>
      </c>
      <c r="D301" t="s">
        <v>1926</v>
      </c>
      <c r="E301" t="s">
        <v>478</v>
      </c>
      <c r="F301" t="str">
        <f>VLOOKUP(E301,'DEMAN DCB'!B:B,1,0)</f>
        <v>GLTP365</v>
      </c>
      <c r="G301" t="s">
        <v>956</v>
      </c>
      <c r="H301" t="s">
        <v>1101</v>
      </c>
      <c r="I301">
        <v>6</v>
      </c>
      <c r="J301" t="s">
        <v>1927</v>
      </c>
      <c r="K301" t="s">
        <v>184</v>
      </c>
      <c r="L301" t="s">
        <v>1142</v>
      </c>
      <c r="M301">
        <v>2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-4004</v>
      </c>
      <c r="T301">
        <v>0</v>
      </c>
      <c r="U301">
        <v>0</v>
      </c>
      <c r="V301">
        <v>0</v>
      </c>
      <c r="W301">
        <v>-4004</v>
      </c>
    </row>
    <row r="302" spans="1:23" x14ac:dyDescent="0.25">
      <c r="A302" t="s">
        <v>954</v>
      </c>
      <c r="B302" t="s">
        <v>963</v>
      </c>
      <c r="C302">
        <v>1412101</v>
      </c>
      <c r="D302" t="s">
        <v>1928</v>
      </c>
      <c r="E302" t="s">
        <v>480</v>
      </c>
      <c r="F302" t="str">
        <f>VLOOKUP(E302,'DEMAN DCB'!B:B,1,0)</f>
        <v>GLTP366</v>
      </c>
      <c r="G302" t="s">
        <v>956</v>
      </c>
      <c r="H302" t="s">
        <v>1101</v>
      </c>
      <c r="I302">
        <v>9</v>
      </c>
      <c r="J302" t="s">
        <v>1929</v>
      </c>
      <c r="K302" t="s">
        <v>1930</v>
      </c>
      <c r="L302" t="s">
        <v>1142</v>
      </c>
      <c r="M302">
        <v>2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-6676</v>
      </c>
      <c r="T302">
        <v>0</v>
      </c>
      <c r="U302">
        <v>0</v>
      </c>
      <c r="V302">
        <v>0</v>
      </c>
      <c r="W302">
        <v>-6676</v>
      </c>
    </row>
    <row r="303" spans="1:23" x14ac:dyDescent="0.25">
      <c r="A303" t="s">
        <v>954</v>
      </c>
      <c r="B303" t="s">
        <v>963</v>
      </c>
      <c r="C303">
        <v>1412101</v>
      </c>
      <c r="D303" t="s">
        <v>1931</v>
      </c>
      <c r="E303" t="s">
        <v>482</v>
      </c>
      <c r="F303" t="str">
        <f>VLOOKUP(E303,'DEMAN DCB'!B:B,1,0)</f>
        <v>GLTP367</v>
      </c>
      <c r="G303" t="s">
        <v>956</v>
      </c>
      <c r="H303" t="s">
        <v>1101</v>
      </c>
      <c r="I303">
        <v>8</v>
      </c>
      <c r="J303" t="s">
        <v>1929</v>
      </c>
      <c r="K303" t="s">
        <v>1930</v>
      </c>
      <c r="L303" t="s">
        <v>1142</v>
      </c>
      <c r="M303">
        <v>1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-8655</v>
      </c>
      <c r="T303">
        <v>0</v>
      </c>
      <c r="U303">
        <v>0</v>
      </c>
      <c r="V303">
        <v>0</v>
      </c>
      <c r="W303">
        <v>-8655</v>
      </c>
    </row>
    <row r="304" spans="1:23" x14ac:dyDescent="0.25">
      <c r="A304" t="s">
        <v>954</v>
      </c>
      <c r="B304" t="s">
        <v>963</v>
      </c>
      <c r="C304">
        <v>1412101</v>
      </c>
      <c r="D304" t="s">
        <v>1932</v>
      </c>
      <c r="E304" t="s">
        <v>483</v>
      </c>
      <c r="F304" t="str">
        <f>VLOOKUP(E304,'DEMAN DCB'!B:B,1,0)</f>
        <v>GLTP368</v>
      </c>
      <c r="G304" t="s">
        <v>956</v>
      </c>
      <c r="H304" t="s">
        <v>1101</v>
      </c>
      <c r="I304">
        <v>8</v>
      </c>
      <c r="J304" t="s">
        <v>1933</v>
      </c>
      <c r="K304" t="s">
        <v>181</v>
      </c>
      <c r="L304" t="s">
        <v>1142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-4051</v>
      </c>
      <c r="T304">
        <v>0</v>
      </c>
      <c r="U304">
        <v>0</v>
      </c>
      <c r="V304">
        <v>0</v>
      </c>
      <c r="W304">
        <v>-4051</v>
      </c>
    </row>
    <row r="305" spans="1:23" x14ac:dyDescent="0.25">
      <c r="A305" t="s">
        <v>954</v>
      </c>
      <c r="B305" t="s">
        <v>963</v>
      </c>
      <c r="C305">
        <v>1412101</v>
      </c>
      <c r="D305" t="s">
        <v>1934</v>
      </c>
      <c r="E305" t="s">
        <v>485</v>
      </c>
      <c r="F305" t="str">
        <f>VLOOKUP(E305,'DEMAN DCB'!B:B,1,0)</f>
        <v>GLTP369</v>
      </c>
      <c r="G305" t="s">
        <v>956</v>
      </c>
      <c r="H305" t="s">
        <v>1101</v>
      </c>
      <c r="I305">
        <v>8</v>
      </c>
      <c r="J305" t="s">
        <v>1935</v>
      </c>
      <c r="K305" t="s">
        <v>1410</v>
      </c>
      <c r="L305" t="s">
        <v>1142</v>
      </c>
      <c r="M305">
        <v>2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-8056</v>
      </c>
      <c r="T305">
        <v>0</v>
      </c>
      <c r="U305">
        <v>0</v>
      </c>
      <c r="V305">
        <v>0</v>
      </c>
      <c r="W305">
        <v>-8056</v>
      </c>
    </row>
    <row r="306" spans="1:23" x14ac:dyDescent="0.25">
      <c r="A306" t="s">
        <v>954</v>
      </c>
      <c r="B306" t="s">
        <v>955</v>
      </c>
      <c r="C306">
        <v>1412101</v>
      </c>
      <c r="D306" t="s">
        <v>1936</v>
      </c>
      <c r="E306" t="s">
        <v>1937</v>
      </c>
      <c r="F306" t="str">
        <f>VLOOKUP(E306,'DEMAN DCB'!B:B,1,0)</f>
        <v>GLTP37</v>
      </c>
      <c r="G306" t="s">
        <v>956</v>
      </c>
      <c r="H306" t="s">
        <v>957</v>
      </c>
      <c r="I306">
        <v>8</v>
      </c>
      <c r="J306" t="s">
        <v>1938</v>
      </c>
      <c r="K306" t="s">
        <v>1939</v>
      </c>
      <c r="L306" t="s">
        <v>987</v>
      </c>
      <c r="M306">
        <v>1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28697.52</v>
      </c>
      <c r="T306">
        <v>0</v>
      </c>
      <c r="U306">
        <v>0</v>
      </c>
      <c r="V306">
        <v>0</v>
      </c>
      <c r="W306">
        <v>28697.52</v>
      </c>
    </row>
    <row r="307" spans="1:23" x14ac:dyDescent="0.25">
      <c r="A307" t="s">
        <v>954</v>
      </c>
      <c r="B307" t="s">
        <v>963</v>
      </c>
      <c r="C307">
        <v>1412101</v>
      </c>
      <c r="D307" t="s">
        <v>1940</v>
      </c>
      <c r="E307" t="s">
        <v>851</v>
      </c>
      <c r="F307" t="str">
        <f>VLOOKUP(E307,'DEMAN DCB'!B:B,1,0)</f>
        <v>GLTP370</v>
      </c>
      <c r="G307" t="s">
        <v>956</v>
      </c>
      <c r="H307" t="s">
        <v>966</v>
      </c>
      <c r="I307">
        <v>6</v>
      </c>
      <c r="J307" t="s">
        <v>1941</v>
      </c>
      <c r="K307" t="s">
        <v>186</v>
      </c>
      <c r="L307" t="s">
        <v>1142</v>
      </c>
      <c r="M307">
        <v>2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1128.6199999999999</v>
      </c>
      <c r="T307">
        <v>0</v>
      </c>
      <c r="U307">
        <v>0</v>
      </c>
      <c r="V307">
        <v>0</v>
      </c>
      <c r="W307">
        <v>1128.6199999999999</v>
      </c>
    </row>
    <row r="308" spans="1:23" x14ac:dyDescent="0.25">
      <c r="A308" t="s">
        <v>954</v>
      </c>
      <c r="B308" t="s">
        <v>963</v>
      </c>
      <c r="C308">
        <v>1412101</v>
      </c>
      <c r="D308" t="s">
        <v>1942</v>
      </c>
      <c r="E308" t="s">
        <v>486</v>
      </c>
      <c r="F308" t="str">
        <f>VLOOKUP(E308,'DEMAN DCB'!B:B,1,0)</f>
        <v>GLTP371</v>
      </c>
      <c r="G308" t="s">
        <v>956</v>
      </c>
      <c r="H308" t="s">
        <v>1101</v>
      </c>
      <c r="I308">
        <v>8</v>
      </c>
      <c r="J308" t="s">
        <v>1943</v>
      </c>
      <c r="K308" t="s">
        <v>1410</v>
      </c>
      <c r="L308" t="s">
        <v>1142</v>
      </c>
      <c r="M308">
        <v>1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</row>
    <row r="309" spans="1:23" x14ac:dyDescent="0.25">
      <c r="A309" t="s">
        <v>954</v>
      </c>
      <c r="B309" t="s">
        <v>963</v>
      </c>
      <c r="C309">
        <v>1412101</v>
      </c>
      <c r="D309" t="s">
        <v>1944</v>
      </c>
      <c r="E309" t="s">
        <v>852</v>
      </c>
      <c r="F309" t="str">
        <f>VLOOKUP(E309,'DEMAN DCB'!B:B,1,0)</f>
        <v>GLTP372</v>
      </c>
      <c r="G309" t="s">
        <v>956</v>
      </c>
      <c r="H309" t="s">
        <v>966</v>
      </c>
      <c r="I309">
        <v>6</v>
      </c>
      <c r="J309" t="s">
        <v>1945</v>
      </c>
      <c r="K309" t="s">
        <v>184</v>
      </c>
      <c r="L309" t="s">
        <v>1142</v>
      </c>
      <c r="M309">
        <v>2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-6586</v>
      </c>
      <c r="T309">
        <v>0</v>
      </c>
      <c r="U309">
        <v>0</v>
      </c>
      <c r="V309">
        <v>0</v>
      </c>
      <c r="W309">
        <v>-6586</v>
      </c>
    </row>
    <row r="310" spans="1:23" x14ac:dyDescent="0.25">
      <c r="A310" t="s">
        <v>954</v>
      </c>
      <c r="B310" t="s">
        <v>963</v>
      </c>
      <c r="C310">
        <v>1412101</v>
      </c>
      <c r="D310" t="s">
        <v>1946</v>
      </c>
      <c r="E310" t="s">
        <v>854</v>
      </c>
      <c r="F310" t="str">
        <f>VLOOKUP(E310,'DEMAN DCB'!B:B,1,0)</f>
        <v>GLTP373</v>
      </c>
      <c r="G310" t="s">
        <v>956</v>
      </c>
      <c r="H310" t="s">
        <v>966</v>
      </c>
      <c r="I310">
        <v>10</v>
      </c>
      <c r="J310" t="s">
        <v>1947</v>
      </c>
      <c r="K310" t="s">
        <v>1948</v>
      </c>
      <c r="L310" t="s">
        <v>1142</v>
      </c>
      <c r="M310">
        <v>1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-2345</v>
      </c>
      <c r="T310">
        <v>0</v>
      </c>
      <c r="U310">
        <v>0</v>
      </c>
      <c r="V310">
        <v>0</v>
      </c>
      <c r="W310">
        <v>-2345</v>
      </c>
    </row>
    <row r="311" spans="1:23" x14ac:dyDescent="0.25">
      <c r="A311" t="s">
        <v>954</v>
      </c>
      <c r="B311" t="s">
        <v>963</v>
      </c>
      <c r="C311">
        <v>1412114</v>
      </c>
      <c r="D311" t="s">
        <v>1949</v>
      </c>
      <c r="E311" t="s">
        <v>855</v>
      </c>
      <c r="F311" t="str">
        <f>VLOOKUP(E311,'DEMAN DCB'!B:B,1,0)</f>
        <v>GLTP374</v>
      </c>
      <c r="G311" t="s">
        <v>956</v>
      </c>
      <c r="H311" t="s">
        <v>966</v>
      </c>
      <c r="I311">
        <v>14</v>
      </c>
      <c r="J311" t="s">
        <v>1950</v>
      </c>
      <c r="K311" t="s">
        <v>1951</v>
      </c>
      <c r="L311" t="s">
        <v>1142</v>
      </c>
      <c r="M311">
        <v>3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-1003</v>
      </c>
      <c r="T311">
        <v>0</v>
      </c>
      <c r="U311">
        <v>0</v>
      </c>
      <c r="V311">
        <v>0</v>
      </c>
      <c r="W311">
        <v>-1003</v>
      </c>
    </row>
    <row r="312" spans="1:23" x14ac:dyDescent="0.25">
      <c r="A312" t="s">
        <v>954</v>
      </c>
      <c r="B312" t="s">
        <v>963</v>
      </c>
      <c r="C312">
        <v>1412101</v>
      </c>
      <c r="D312" t="s">
        <v>1952</v>
      </c>
      <c r="E312" t="s">
        <v>488</v>
      </c>
      <c r="F312" t="str">
        <f>VLOOKUP(E312,'DEMAN DCB'!B:B,1,0)</f>
        <v>GLTP375</v>
      </c>
      <c r="G312" t="s">
        <v>956</v>
      </c>
      <c r="H312" t="s">
        <v>1101</v>
      </c>
      <c r="I312">
        <v>5</v>
      </c>
      <c r="J312" t="s">
        <v>1953</v>
      </c>
      <c r="K312" t="s">
        <v>1425</v>
      </c>
      <c r="L312" t="s">
        <v>1142</v>
      </c>
      <c r="M312">
        <v>2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-8757</v>
      </c>
      <c r="T312">
        <v>0</v>
      </c>
      <c r="U312">
        <v>0</v>
      </c>
      <c r="V312">
        <v>0</v>
      </c>
      <c r="W312">
        <v>-8757</v>
      </c>
    </row>
    <row r="313" spans="1:23" x14ac:dyDescent="0.25">
      <c r="A313" t="s">
        <v>954</v>
      </c>
      <c r="B313" t="s">
        <v>963</v>
      </c>
      <c r="C313">
        <v>1412101</v>
      </c>
      <c r="D313" t="s">
        <v>1954</v>
      </c>
      <c r="E313" t="s">
        <v>10</v>
      </c>
      <c r="F313" t="str">
        <f>VLOOKUP(E313,'DEMAN DCB'!B:B,1,0)</f>
        <v>GLTP376</v>
      </c>
      <c r="G313" t="s">
        <v>956</v>
      </c>
      <c r="H313" t="s">
        <v>11</v>
      </c>
      <c r="I313">
        <v>8</v>
      </c>
      <c r="J313" t="s">
        <v>180</v>
      </c>
      <c r="K313" t="s">
        <v>181</v>
      </c>
      <c r="L313" t="s">
        <v>1142</v>
      </c>
      <c r="M313">
        <v>2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-4764</v>
      </c>
      <c r="T313">
        <v>0</v>
      </c>
      <c r="U313">
        <v>4500</v>
      </c>
      <c r="V313">
        <v>0</v>
      </c>
      <c r="W313">
        <v>-9264</v>
      </c>
    </row>
    <row r="314" spans="1:23" x14ac:dyDescent="0.25">
      <c r="A314" t="s">
        <v>954</v>
      </c>
      <c r="B314" t="s">
        <v>963</v>
      </c>
      <c r="C314">
        <v>1412101</v>
      </c>
      <c r="D314" t="s">
        <v>1955</v>
      </c>
      <c r="E314" t="s">
        <v>489</v>
      </c>
      <c r="F314" t="str">
        <f>VLOOKUP(E314,'DEMAN DCB'!B:B,1,0)</f>
        <v>GLTP377</v>
      </c>
      <c r="G314" t="s">
        <v>956</v>
      </c>
      <c r="H314" t="s">
        <v>1101</v>
      </c>
      <c r="I314">
        <v>6</v>
      </c>
      <c r="J314" t="s">
        <v>1956</v>
      </c>
      <c r="K314" t="s">
        <v>186</v>
      </c>
      <c r="L314" t="s">
        <v>1142</v>
      </c>
      <c r="M314">
        <v>2</v>
      </c>
      <c r="N314">
        <v>0</v>
      </c>
      <c r="O314">
        <v>0</v>
      </c>
      <c r="P314">
        <v>0</v>
      </c>
      <c r="Q314">
        <v>0</v>
      </c>
      <c r="R314">
        <v>-7802</v>
      </c>
      <c r="S314">
        <v>-5401</v>
      </c>
      <c r="T314">
        <v>0</v>
      </c>
      <c r="U314">
        <v>0</v>
      </c>
      <c r="V314">
        <v>0</v>
      </c>
      <c r="W314">
        <v>-5401</v>
      </c>
    </row>
    <row r="315" spans="1:23" x14ac:dyDescent="0.25">
      <c r="A315" t="s">
        <v>954</v>
      </c>
      <c r="B315" t="s">
        <v>963</v>
      </c>
      <c r="C315">
        <v>1412101</v>
      </c>
      <c r="D315" t="s">
        <v>1957</v>
      </c>
      <c r="E315" t="s">
        <v>856</v>
      </c>
      <c r="F315" t="str">
        <f>VLOOKUP(E315,'DEMAN DCB'!B:B,1,0)</f>
        <v>GLTP378</v>
      </c>
      <c r="G315" t="s">
        <v>956</v>
      </c>
      <c r="H315" t="s">
        <v>966</v>
      </c>
      <c r="I315">
        <v>5</v>
      </c>
      <c r="J315" t="s">
        <v>1958</v>
      </c>
      <c r="K315" t="s">
        <v>1959</v>
      </c>
      <c r="L315" t="s">
        <v>207</v>
      </c>
      <c r="M315">
        <v>1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</row>
    <row r="316" spans="1:23" x14ac:dyDescent="0.25">
      <c r="A316" t="s">
        <v>954</v>
      </c>
      <c r="B316" t="s">
        <v>963</v>
      </c>
      <c r="C316">
        <v>1412101</v>
      </c>
      <c r="D316" t="s">
        <v>1960</v>
      </c>
      <c r="E316" t="s">
        <v>490</v>
      </c>
      <c r="F316" t="str">
        <f>VLOOKUP(E316,'DEMAN DCB'!B:B,1,0)</f>
        <v>GLTP379</v>
      </c>
      <c r="G316" t="s">
        <v>956</v>
      </c>
      <c r="H316" t="s">
        <v>1101</v>
      </c>
      <c r="I316">
        <v>8</v>
      </c>
      <c r="J316" t="s">
        <v>1961</v>
      </c>
      <c r="K316" t="s">
        <v>1410</v>
      </c>
      <c r="L316" t="s">
        <v>1142</v>
      </c>
      <c r="M316">
        <v>1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-12921.4</v>
      </c>
      <c r="T316">
        <v>0</v>
      </c>
      <c r="U316">
        <v>0</v>
      </c>
      <c r="V316">
        <v>0</v>
      </c>
      <c r="W316">
        <v>-12921.4</v>
      </c>
    </row>
    <row r="317" spans="1:23" x14ac:dyDescent="0.25">
      <c r="A317" t="s">
        <v>954</v>
      </c>
      <c r="B317" t="s">
        <v>955</v>
      </c>
      <c r="C317">
        <v>1412101</v>
      </c>
      <c r="D317" t="s">
        <v>1962</v>
      </c>
      <c r="E317" t="s">
        <v>1963</v>
      </c>
      <c r="F317" t="str">
        <f>VLOOKUP(E317,'DEMAN DCB'!B:B,1,0)</f>
        <v>GLTP38</v>
      </c>
      <c r="G317" t="s">
        <v>956</v>
      </c>
      <c r="H317" t="s">
        <v>966</v>
      </c>
      <c r="I317">
        <v>8</v>
      </c>
      <c r="J317" t="s">
        <v>1964</v>
      </c>
      <c r="K317" t="s">
        <v>1965</v>
      </c>
      <c r="L317" t="s">
        <v>987</v>
      </c>
      <c r="M317">
        <v>1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22966.06</v>
      </c>
      <c r="T317">
        <v>0</v>
      </c>
      <c r="U317">
        <v>0</v>
      </c>
      <c r="V317">
        <v>0</v>
      </c>
      <c r="W317">
        <v>22966.06</v>
      </c>
    </row>
    <row r="318" spans="1:23" x14ac:dyDescent="0.25">
      <c r="A318" t="s">
        <v>954</v>
      </c>
      <c r="B318" t="s">
        <v>963</v>
      </c>
      <c r="C318">
        <v>1412101</v>
      </c>
      <c r="D318" t="s">
        <v>1966</v>
      </c>
      <c r="E318" t="s">
        <v>491</v>
      </c>
      <c r="F318" t="str">
        <f>VLOOKUP(E318,'DEMAN DCB'!B:B,1,0)</f>
        <v>GLTP380</v>
      </c>
      <c r="G318" t="s">
        <v>956</v>
      </c>
      <c r="H318" t="s">
        <v>1101</v>
      </c>
      <c r="I318">
        <v>8</v>
      </c>
      <c r="J318" t="s">
        <v>1967</v>
      </c>
      <c r="K318" t="s">
        <v>1968</v>
      </c>
      <c r="L318" t="s">
        <v>1142</v>
      </c>
      <c r="M318">
        <v>2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-6106</v>
      </c>
      <c r="T318">
        <v>0</v>
      </c>
      <c r="U318">
        <v>0</v>
      </c>
      <c r="V318">
        <v>0</v>
      </c>
      <c r="W318">
        <v>-6106</v>
      </c>
    </row>
    <row r="319" spans="1:23" x14ac:dyDescent="0.25">
      <c r="A319" t="s">
        <v>954</v>
      </c>
      <c r="B319" t="s">
        <v>963</v>
      </c>
      <c r="C319">
        <v>1412101</v>
      </c>
      <c r="D319" t="s">
        <v>1969</v>
      </c>
      <c r="E319" t="s">
        <v>13</v>
      </c>
      <c r="F319" t="str">
        <f>VLOOKUP(E319,'DEMAN DCB'!B:B,1,0)</f>
        <v>GLTP381</v>
      </c>
      <c r="G319" t="s">
        <v>956</v>
      </c>
      <c r="H319" t="s">
        <v>11</v>
      </c>
      <c r="I319">
        <v>6</v>
      </c>
      <c r="J319" t="s">
        <v>183</v>
      </c>
      <c r="K319" t="s">
        <v>184</v>
      </c>
      <c r="L319" t="s">
        <v>1142</v>
      </c>
      <c r="M319">
        <v>2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-3139</v>
      </c>
      <c r="T319">
        <v>0</v>
      </c>
      <c r="U319">
        <v>2300</v>
      </c>
      <c r="V319">
        <v>0</v>
      </c>
      <c r="W319">
        <v>-5439</v>
      </c>
    </row>
    <row r="320" spans="1:23" x14ac:dyDescent="0.25">
      <c r="A320" t="s">
        <v>954</v>
      </c>
      <c r="B320" t="s">
        <v>963</v>
      </c>
      <c r="C320">
        <v>1412101</v>
      </c>
      <c r="D320" t="s">
        <v>1970</v>
      </c>
      <c r="E320" t="s">
        <v>492</v>
      </c>
      <c r="F320" t="str">
        <f>VLOOKUP(E320,'DEMAN DCB'!B:B,1,0)</f>
        <v>GLTP382</v>
      </c>
      <c r="G320" t="s">
        <v>956</v>
      </c>
      <c r="H320" t="s">
        <v>1101</v>
      </c>
      <c r="I320">
        <v>8</v>
      </c>
      <c r="J320" t="s">
        <v>1971</v>
      </c>
      <c r="K320" t="s">
        <v>1410</v>
      </c>
      <c r="L320" t="s">
        <v>1142</v>
      </c>
      <c r="M320">
        <v>2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-7762</v>
      </c>
      <c r="T320">
        <v>0</v>
      </c>
      <c r="U320">
        <v>0</v>
      </c>
      <c r="V320">
        <v>0</v>
      </c>
      <c r="W320">
        <v>-7762</v>
      </c>
    </row>
    <row r="321" spans="1:23" x14ac:dyDescent="0.25">
      <c r="A321" t="s">
        <v>954</v>
      </c>
      <c r="B321" t="s">
        <v>963</v>
      </c>
      <c r="C321">
        <v>1412101</v>
      </c>
      <c r="D321" t="s">
        <v>1972</v>
      </c>
      <c r="E321" t="s">
        <v>493</v>
      </c>
      <c r="F321" t="str">
        <f>VLOOKUP(E321,'DEMAN DCB'!B:B,1,0)</f>
        <v>GLTP383</v>
      </c>
      <c r="G321" t="s">
        <v>956</v>
      </c>
      <c r="H321" t="s">
        <v>1101</v>
      </c>
      <c r="I321">
        <v>8</v>
      </c>
      <c r="J321" t="s">
        <v>1973</v>
      </c>
      <c r="K321" t="s">
        <v>1974</v>
      </c>
      <c r="L321" t="s">
        <v>1142</v>
      </c>
      <c r="M321">
        <v>2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-7134</v>
      </c>
      <c r="T321">
        <v>0</v>
      </c>
      <c r="U321">
        <v>0</v>
      </c>
      <c r="V321">
        <v>0</v>
      </c>
      <c r="W321">
        <v>-7134</v>
      </c>
    </row>
    <row r="322" spans="1:23" x14ac:dyDescent="0.25">
      <c r="A322" t="s">
        <v>954</v>
      </c>
      <c r="B322" t="s">
        <v>955</v>
      </c>
      <c r="C322">
        <v>1412101</v>
      </c>
      <c r="D322" t="s">
        <v>1975</v>
      </c>
      <c r="E322" t="s">
        <v>857</v>
      </c>
      <c r="F322" t="str">
        <f>VLOOKUP(E322,'DEMAN DCB'!B:B,1,0)</f>
        <v>GLTP384</v>
      </c>
      <c r="G322" t="s">
        <v>956</v>
      </c>
      <c r="H322" t="s">
        <v>966</v>
      </c>
      <c r="I322">
        <v>8</v>
      </c>
      <c r="J322" t="s">
        <v>1976</v>
      </c>
      <c r="K322" t="s">
        <v>1977</v>
      </c>
      <c r="L322" t="s">
        <v>1142</v>
      </c>
      <c r="M322">
        <v>1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-39</v>
      </c>
      <c r="T322">
        <v>0</v>
      </c>
      <c r="U322">
        <v>0</v>
      </c>
      <c r="V322">
        <v>0</v>
      </c>
      <c r="W322">
        <v>-39</v>
      </c>
    </row>
    <row r="323" spans="1:23" x14ac:dyDescent="0.25">
      <c r="A323" t="s">
        <v>954</v>
      </c>
      <c r="B323" t="s">
        <v>963</v>
      </c>
      <c r="C323">
        <v>1412101</v>
      </c>
      <c r="D323" t="s">
        <v>1978</v>
      </c>
      <c r="E323" t="s">
        <v>494</v>
      </c>
      <c r="F323" t="str">
        <f>VLOOKUP(E323,'DEMAN DCB'!B:B,1,0)</f>
        <v>GLTP385</v>
      </c>
      <c r="G323" t="s">
        <v>956</v>
      </c>
      <c r="H323" t="s">
        <v>1101</v>
      </c>
      <c r="I323">
        <v>9</v>
      </c>
      <c r="J323" t="s">
        <v>1979</v>
      </c>
      <c r="K323" t="s">
        <v>1980</v>
      </c>
      <c r="L323" t="s">
        <v>1142</v>
      </c>
      <c r="M323">
        <v>1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-937</v>
      </c>
      <c r="T323">
        <v>0</v>
      </c>
      <c r="U323">
        <v>0</v>
      </c>
      <c r="V323">
        <v>0</v>
      </c>
      <c r="W323">
        <v>-937</v>
      </c>
    </row>
    <row r="324" spans="1:23" x14ac:dyDescent="0.25">
      <c r="A324" t="s">
        <v>954</v>
      </c>
      <c r="B324" t="s">
        <v>963</v>
      </c>
      <c r="C324">
        <v>1412101</v>
      </c>
      <c r="D324" t="s">
        <v>1981</v>
      </c>
      <c r="E324" t="s">
        <v>15</v>
      </c>
      <c r="F324" t="str">
        <f>VLOOKUP(E324,'DEMAN DCB'!B:B,1,0)</f>
        <v>GLTP386</v>
      </c>
      <c r="G324" t="s">
        <v>956</v>
      </c>
      <c r="H324" t="s">
        <v>11</v>
      </c>
      <c r="I324">
        <v>6</v>
      </c>
      <c r="J324" t="s">
        <v>185</v>
      </c>
      <c r="K324" t="s">
        <v>186</v>
      </c>
      <c r="L324" t="s">
        <v>1142</v>
      </c>
      <c r="M324">
        <v>2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-7062</v>
      </c>
      <c r="T324">
        <v>0</v>
      </c>
      <c r="U324">
        <v>3090</v>
      </c>
      <c r="V324">
        <v>0</v>
      </c>
      <c r="W324">
        <v>-10152</v>
      </c>
    </row>
    <row r="325" spans="1:23" x14ac:dyDescent="0.25">
      <c r="A325" t="s">
        <v>954</v>
      </c>
      <c r="B325" t="s">
        <v>963</v>
      </c>
      <c r="C325">
        <v>1412101</v>
      </c>
      <c r="D325" t="s">
        <v>1982</v>
      </c>
      <c r="E325" t="s">
        <v>495</v>
      </c>
      <c r="F325" t="str">
        <f>VLOOKUP(E325,'DEMAN DCB'!B:B,1,0)</f>
        <v>GLTP387</v>
      </c>
      <c r="G325" t="s">
        <v>956</v>
      </c>
      <c r="H325" t="s">
        <v>1101</v>
      </c>
      <c r="I325">
        <v>8</v>
      </c>
      <c r="J325" t="s">
        <v>1983</v>
      </c>
      <c r="K325" t="s">
        <v>1984</v>
      </c>
      <c r="L325" t="s">
        <v>1142</v>
      </c>
      <c r="M325">
        <v>1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-2685</v>
      </c>
      <c r="T325">
        <v>0</v>
      </c>
      <c r="U325">
        <v>0</v>
      </c>
      <c r="V325">
        <v>0</v>
      </c>
      <c r="W325">
        <v>-2685</v>
      </c>
    </row>
    <row r="326" spans="1:23" x14ac:dyDescent="0.25">
      <c r="A326" t="s">
        <v>954</v>
      </c>
      <c r="B326" t="s">
        <v>963</v>
      </c>
      <c r="C326">
        <v>1412101</v>
      </c>
      <c r="D326" t="s">
        <v>1985</v>
      </c>
      <c r="E326" t="s">
        <v>496</v>
      </c>
      <c r="F326" t="str">
        <f>VLOOKUP(E326,'DEMAN DCB'!B:B,1,0)</f>
        <v>GLTP388</v>
      </c>
      <c r="G326" t="s">
        <v>956</v>
      </c>
      <c r="H326" t="s">
        <v>1101</v>
      </c>
      <c r="I326">
        <v>4</v>
      </c>
      <c r="J326" t="s">
        <v>1986</v>
      </c>
      <c r="K326" t="s">
        <v>1987</v>
      </c>
      <c r="L326" t="s">
        <v>1142</v>
      </c>
      <c r="M326">
        <v>2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-11778</v>
      </c>
      <c r="T326">
        <v>0</v>
      </c>
      <c r="U326">
        <v>0</v>
      </c>
      <c r="V326">
        <v>0</v>
      </c>
      <c r="W326">
        <v>-11778</v>
      </c>
    </row>
    <row r="327" spans="1:23" x14ac:dyDescent="0.25">
      <c r="A327" t="s">
        <v>954</v>
      </c>
      <c r="B327" t="s">
        <v>955</v>
      </c>
      <c r="C327">
        <v>1412101</v>
      </c>
      <c r="D327" t="s">
        <v>1988</v>
      </c>
      <c r="E327" t="s">
        <v>497</v>
      </c>
      <c r="F327" t="str">
        <f>VLOOKUP(E327,'DEMAN DCB'!B:B,1,0)</f>
        <v>GLTP389</v>
      </c>
      <c r="G327" t="s">
        <v>956</v>
      </c>
      <c r="H327" t="s">
        <v>1101</v>
      </c>
      <c r="I327">
        <v>6</v>
      </c>
      <c r="J327" t="s">
        <v>1989</v>
      </c>
      <c r="K327" t="s">
        <v>1990</v>
      </c>
      <c r="L327" t="s">
        <v>1142</v>
      </c>
      <c r="M327">
        <v>2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-9663</v>
      </c>
      <c r="T327">
        <v>0</v>
      </c>
      <c r="U327">
        <v>0</v>
      </c>
      <c r="V327">
        <v>0</v>
      </c>
      <c r="W327">
        <v>-9663</v>
      </c>
    </row>
    <row r="328" spans="1:23" x14ac:dyDescent="0.25">
      <c r="A328" t="s">
        <v>954</v>
      </c>
      <c r="B328" t="s">
        <v>955</v>
      </c>
      <c r="C328">
        <v>1412101</v>
      </c>
      <c r="D328" t="s">
        <v>1991</v>
      </c>
      <c r="E328" t="s">
        <v>1992</v>
      </c>
      <c r="F328" t="str">
        <f>VLOOKUP(E328,'DEMAN DCB'!B:B,1,0)</f>
        <v>GLTP39</v>
      </c>
      <c r="G328" t="s">
        <v>956</v>
      </c>
      <c r="H328" t="s">
        <v>957</v>
      </c>
      <c r="I328">
        <v>8</v>
      </c>
      <c r="J328" t="s">
        <v>1993</v>
      </c>
      <c r="K328" t="s">
        <v>1994</v>
      </c>
      <c r="L328" t="s">
        <v>987</v>
      </c>
      <c r="M328">
        <v>6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167260.13</v>
      </c>
      <c r="T328">
        <v>0</v>
      </c>
      <c r="U328">
        <v>0</v>
      </c>
      <c r="V328">
        <v>0</v>
      </c>
      <c r="W328">
        <v>167260.13</v>
      </c>
    </row>
    <row r="329" spans="1:23" x14ac:dyDescent="0.25">
      <c r="A329" t="s">
        <v>954</v>
      </c>
      <c r="B329" t="s">
        <v>963</v>
      </c>
      <c r="C329">
        <v>1412101</v>
      </c>
      <c r="D329" t="s">
        <v>1995</v>
      </c>
      <c r="E329" t="s">
        <v>498</v>
      </c>
      <c r="F329" t="str">
        <f>VLOOKUP(E329,'DEMAN DCB'!B:B,1,0)</f>
        <v>GLTP390</v>
      </c>
      <c r="G329" t="s">
        <v>956</v>
      </c>
      <c r="H329" t="s">
        <v>1101</v>
      </c>
      <c r="I329">
        <v>6</v>
      </c>
      <c r="J329" t="s">
        <v>1996</v>
      </c>
      <c r="K329" t="s">
        <v>186</v>
      </c>
      <c r="L329" t="s">
        <v>1142</v>
      </c>
      <c r="M329">
        <v>2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-6795</v>
      </c>
      <c r="T329">
        <v>0</v>
      </c>
      <c r="U329">
        <v>0</v>
      </c>
      <c r="V329">
        <v>0</v>
      </c>
      <c r="W329">
        <v>-6795</v>
      </c>
    </row>
    <row r="330" spans="1:23" x14ac:dyDescent="0.25">
      <c r="A330" t="s">
        <v>954</v>
      </c>
      <c r="B330" t="s">
        <v>963</v>
      </c>
      <c r="C330">
        <v>1412101</v>
      </c>
      <c r="D330" t="s">
        <v>1997</v>
      </c>
      <c r="E330" t="s">
        <v>499</v>
      </c>
      <c r="F330" t="str">
        <f>VLOOKUP(E330,'DEMAN DCB'!B:B,1,0)</f>
        <v>GLTP391</v>
      </c>
      <c r="G330" t="s">
        <v>956</v>
      </c>
      <c r="H330" t="s">
        <v>1101</v>
      </c>
      <c r="I330">
        <v>6</v>
      </c>
      <c r="J330" t="s">
        <v>1998</v>
      </c>
      <c r="K330" t="s">
        <v>186</v>
      </c>
      <c r="L330" t="s">
        <v>1142</v>
      </c>
      <c r="M330">
        <v>2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-16442</v>
      </c>
      <c r="T330">
        <v>0</v>
      </c>
      <c r="U330">
        <v>0</v>
      </c>
      <c r="V330">
        <v>0</v>
      </c>
      <c r="W330">
        <v>-16442</v>
      </c>
    </row>
    <row r="331" spans="1:23" x14ac:dyDescent="0.25">
      <c r="A331" t="s">
        <v>954</v>
      </c>
      <c r="B331" t="s">
        <v>963</v>
      </c>
      <c r="C331">
        <v>1412101</v>
      </c>
      <c r="D331" t="s">
        <v>1999</v>
      </c>
      <c r="E331" t="s">
        <v>500</v>
      </c>
      <c r="F331" t="str">
        <f>VLOOKUP(E331,'DEMAN DCB'!B:B,1,0)</f>
        <v>GLTP392</v>
      </c>
      <c r="G331" t="s">
        <v>956</v>
      </c>
      <c r="H331" t="s">
        <v>1101</v>
      </c>
      <c r="I331">
        <v>6</v>
      </c>
      <c r="J331" t="s">
        <v>2000</v>
      </c>
      <c r="K331" t="s">
        <v>2001</v>
      </c>
      <c r="L331" t="s">
        <v>1142</v>
      </c>
      <c r="M331">
        <v>2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-23520</v>
      </c>
      <c r="T331">
        <v>0</v>
      </c>
      <c r="U331">
        <v>0</v>
      </c>
      <c r="V331">
        <v>0</v>
      </c>
      <c r="W331">
        <v>-23520</v>
      </c>
    </row>
    <row r="332" spans="1:23" x14ac:dyDescent="0.25">
      <c r="A332" t="s">
        <v>954</v>
      </c>
      <c r="B332" t="s">
        <v>963</v>
      </c>
      <c r="C332">
        <v>1412101</v>
      </c>
      <c r="D332" t="s">
        <v>2002</v>
      </c>
      <c r="E332" t="s">
        <v>501</v>
      </c>
      <c r="F332" t="str">
        <f>VLOOKUP(E332,'DEMAN DCB'!B:B,1,0)</f>
        <v>GLTP393</v>
      </c>
      <c r="G332" t="s">
        <v>956</v>
      </c>
      <c r="H332" t="s">
        <v>1101</v>
      </c>
      <c r="I332">
        <v>8</v>
      </c>
      <c r="J332" t="s">
        <v>2003</v>
      </c>
      <c r="K332" t="s">
        <v>1990</v>
      </c>
      <c r="L332" t="s">
        <v>1142</v>
      </c>
      <c r="M332">
        <v>1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-3417</v>
      </c>
      <c r="T332">
        <v>0</v>
      </c>
      <c r="U332">
        <v>0</v>
      </c>
      <c r="V332">
        <v>0</v>
      </c>
      <c r="W332">
        <v>-3417</v>
      </c>
    </row>
    <row r="333" spans="1:23" x14ac:dyDescent="0.25">
      <c r="A333" t="s">
        <v>954</v>
      </c>
      <c r="B333" t="s">
        <v>963</v>
      </c>
      <c r="C333">
        <v>1412101</v>
      </c>
      <c r="D333" t="s">
        <v>2004</v>
      </c>
      <c r="E333" t="s">
        <v>502</v>
      </c>
      <c r="F333" t="str">
        <f>VLOOKUP(E333,'DEMAN DCB'!B:B,1,0)</f>
        <v>GLTP394</v>
      </c>
      <c r="G333" t="s">
        <v>956</v>
      </c>
      <c r="H333" t="s">
        <v>1101</v>
      </c>
      <c r="I333">
        <v>8</v>
      </c>
      <c r="J333" t="s">
        <v>2005</v>
      </c>
      <c r="K333" t="s">
        <v>1968</v>
      </c>
      <c r="L333" t="s">
        <v>1142</v>
      </c>
      <c r="M333">
        <v>1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-378</v>
      </c>
      <c r="T333">
        <v>0</v>
      </c>
      <c r="U333">
        <v>0</v>
      </c>
      <c r="V333">
        <v>0</v>
      </c>
      <c r="W333">
        <v>-378</v>
      </c>
    </row>
    <row r="334" spans="1:23" x14ac:dyDescent="0.25">
      <c r="A334" t="s">
        <v>954</v>
      </c>
      <c r="B334" t="s">
        <v>963</v>
      </c>
      <c r="C334">
        <v>1412101</v>
      </c>
      <c r="D334" t="s">
        <v>2006</v>
      </c>
      <c r="E334" t="s">
        <v>503</v>
      </c>
      <c r="F334" t="str">
        <f>VLOOKUP(E334,'DEMAN DCB'!B:B,1,0)</f>
        <v>GLTP395</v>
      </c>
      <c r="G334" t="s">
        <v>956</v>
      </c>
      <c r="H334" t="s">
        <v>1101</v>
      </c>
      <c r="I334">
        <v>3</v>
      </c>
      <c r="J334" t="s">
        <v>2007</v>
      </c>
      <c r="K334" t="s">
        <v>1410</v>
      </c>
      <c r="L334" t="s">
        <v>1142</v>
      </c>
      <c r="M334">
        <v>2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-3099</v>
      </c>
      <c r="T334">
        <v>0</v>
      </c>
      <c r="U334">
        <v>0</v>
      </c>
      <c r="V334">
        <v>0</v>
      </c>
      <c r="W334">
        <v>-3099</v>
      </c>
    </row>
    <row r="335" spans="1:23" x14ac:dyDescent="0.25">
      <c r="A335" t="s">
        <v>954</v>
      </c>
      <c r="B335" t="s">
        <v>955</v>
      </c>
      <c r="C335">
        <v>1412101</v>
      </c>
      <c r="D335" t="s">
        <v>2008</v>
      </c>
      <c r="E335" t="s">
        <v>504</v>
      </c>
      <c r="F335" t="str">
        <f>VLOOKUP(E335,'DEMAN DCB'!B:B,1,0)</f>
        <v>GLTP396</v>
      </c>
      <c r="G335" t="s">
        <v>956</v>
      </c>
      <c r="H335" t="s">
        <v>1101</v>
      </c>
      <c r="I335">
        <v>8</v>
      </c>
      <c r="J335" t="s">
        <v>2009</v>
      </c>
      <c r="K335" t="s">
        <v>184</v>
      </c>
      <c r="L335" t="s">
        <v>1142</v>
      </c>
      <c r="M335">
        <v>2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-28698</v>
      </c>
      <c r="T335">
        <v>0</v>
      </c>
      <c r="U335">
        <v>0</v>
      </c>
      <c r="V335">
        <v>0</v>
      </c>
      <c r="W335">
        <v>-28698</v>
      </c>
    </row>
    <row r="336" spans="1:23" x14ac:dyDescent="0.25">
      <c r="A336" t="s">
        <v>954</v>
      </c>
      <c r="B336" t="s">
        <v>963</v>
      </c>
      <c r="C336">
        <v>1412101</v>
      </c>
      <c r="D336" t="s">
        <v>2010</v>
      </c>
      <c r="E336" t="s">
        <v>858</v>
      </c>
      <c r="F336" t="str">
        <f>VLOOKUP(E336,'DEMAN DCB'!B:B,1,0)</f>
        <v>GLTP397</v>
      </c>
      <c r="G336" t="s">
        <v>956</v>
      </c>
      <c r="H336" t="s">
        <v>966</v>
      </c>
      <c r="I336">
        <v>9</v>
      </c>
      <c r="J336" t="s">
        <v>2011</v>
      </c>
      <c r="K336" t="s">
        <v>1990</v>
      </c>
      <c r="L336" t="s">
        <v>1142</v>
      </c>
      <c r="M336">
        <v>1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-1965</v>
      </c>
      <c r="T336">
        <v>0</v>
      </c>
      <c r="U336">
        <v>0</v>
      </c>
      <c r="V336">
        <v>0</v>
      </c>
      <c r="W336">
        <v>-1965</v>
      </c>
    </row>
    <row r="337" spans="1:23" x14ac:dyDescent="0.25">
      <c r="A337" t="s">
        <v>954</v>
      </c>
      <c r="B337" t="s">
        <v>963</v>
      </c>
      <c r="C337">
        <v>1412101</v>
      </c>
      <c r="D337" t="s">
        <v>2012</v>
      </c>
      <c r="E337" t="s">
        <v>505</v>
      </c>
      <c r="F337" t="str">
        <f>VLOOKUP(E337,'DEMAN DCB'!B:B,1,0)</f>
        <v>GLTP398</v>
      </c>
      <c r="G337" t="s">
        <v>956</v>
      </c>
      <c r="H337" t="s">
        <v>1101</v>
      </c>
      <c r="I337">
        <v>10</v>
      </c>
      <c r="J337" t="s">
        <v>2013</v>
      </c>
      <c r="K337" t="s">
        <v>1410</v>
      </c>
      <c r="L337" t="s">
        <v>1142</v>
      </c>
      <c r="M337">
        <v>2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-13834</v>
      </c>
      <c r="T337">
        <v>0</v>
      </c>
      <c r="U337">
        <v>0</v>
      </c>
      <c r="V337">
        <v>0</v>
      </c>
      <c r="W337">
        <v>-13834</v>
      </c>
    </row>
    <row r="338" spans="1:23" x14ac:dyDescent="0.25">
      <c r="A338" t="s">
        <v>954</v>
      </c>
      <c r="B338" t="s">
        <v>963</v>
      </c>
      <c r="C338">
        <v>1412101</v>
      </c>
      <c r="D338" t="s">
        <v>2014</v>
      </c>
      <c r="E338" t="s">
        <v>506</v>
      </c>
      <c r="F338" t="str">
        <f>VLOOKUP(E338,'DEMAN DCB'!B:B,1,0)</f>
        <v>GLTP399</v>
      </c>
      <c r="G338" t="s">
        <v>956</v>
      </c>
      <c r="H338" t="s">
        <v>1101</v>
      </c>
      <c r="I338">
        <v>8</v>
      </c>
      <c r="J338" t="s">
        <v>2015</v>
      </c>
      <c r="K338" t="s">
        <v>1968</v>
      </c>
      <c r="L338" t="s">
        <v>1142</v>
      </c>
      <c r="M338">
        <v>2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-9956</v>
      </c>
      <c r="T338">
        <v>0</v>
      </c>
      <c r="U338">
        <v>0</v>
      </c>
      <c r="V338">
        <v>0</v>
      </c>
      <c r="W338">
        <v>-9956</v>
      </c>
    </row>
    <row r="339" spans="1:23" x14ac:dyDescent="0.25">
      <c r="A339" t="s">
        <v>954</v>
      </c>
      <c r="B339" t="s">
        <v>955</v>
      </c>
      <c r="C339">
        <v>1412101</v>
      </c>
      <c r="D339" t="s">
        <v>2016</v>
      </c>
      <c r="E339" t="s">
        <v>2017</v>
      </c>
      <c r="F339" t="str">
        <f>VLOOKUP(E339,'DEMAN DCB'!B:B,1,0)</f>
        <v>GLTP4</v>
      </c>
      <c r="G339" t="s">
        <v>956</v>
      </c>
      <c r="H339" t="s">
        <v>957</v>
      </c>
      <c r="I339">
        <v>8</v>
      </c>
      <c r="J339" t="s">
        <v>2018</v>
      </c>
      <c r="K339" t="s">
        <v>2019</v>
      </c>
      <c r="L339" t="s">
        <v>987</v>
      </c>
      <c r="M339">
        <v>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54863.99</v>
      </c>
      <c r="T339">
        <v>0</v>
      </c>
      <c r="U339">
        <v>0</v>
      </c>
      <c r="V339">
        <v>0</v>
      </c>
      <c r="W339">
        <v>54863.99</v>
      </c>
    </row>
    <row r="340" spans="1:23" x14ac:dyDescent="0.25">
      <c r="A340" t="s">
        <v>954</v>
      </c>
      <c r="B340" t="s">
        <v>955</v>
      </c>
      <c r="C340">
        <v>1412101</v>
      </c>
      <c r="D340" t="s">
        <v>2020</v>
      </c>
      <c r="E340" t="s">
        <v>2021</v>
      </c>
      <c r="F340" t="str">
        <f>VLOOKUP(E340,'DEMAN DCB'!B:B,1,0)</f>
        <v>GLTP40</v>
      </c>
      <c r="G340" t="s">
        <v>956</v>
      </c>
      <c r="H340" t="s">
        <v>957</v>
      </c>
      <c r="I340">
        <v>8</v>
      </c>
      <c r="J340" t="s">
        <v>2022</v>
      </c>
      <c r="K340" t="s">
        <v>2023</v>
      </c>
      <c r="L340" t="s">
        <v>987</v>
      </c>
      <c r="M340">
        <v>1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24719.919999999998</v>
      </c>
      <c r="T340">
        <v>0</v>
      </c>
      <c r="U340">
        <v>0</v>
      </c>
      <c r="V340">
        <v>0</v>
      </c>
      <c r="W340">
        <v>24719.919999999998</v>
      </c>
    </row>
    <row r="341" spans="1:23" x14ac:dyDescent="0.25">
      <c r="A341" t="s">
        <v>954</v>
      </c>
      <c r="B341" t="s">
        <v>963</v>
      </c>
      <c r="C341">
        <v>1412101</v>
      </c>
      <c r="D341" t="s">
        <v>2024</v>
      </c>
      <c r="E341" t="s">
        <v>507</v>
      </c>
      <c r="F341" t="str">
        <f>VLOOKUP(E341,'DEMAN DCB'!B:B,1,0)</f>
        <v>GLTP400</v>
      </c>
      <c r="G341" t="s">
        <v>956</v>
      </c>
      <c r="H341" t="s">
        <v>1101</v>
      </c>
      <c r="I341">
        <v>5</v>
      </c>
      <c r="J341" t="s">
        <v>2025</v>
      </c>
      <c r="K341" t="s">
        <v>181</v>
      </c>
      <c r="L341" t="s">
        <v>1142</v>
      </c>
      <c r="M341">
        <v>2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-1796</v>
      </c>
      <c r="T341">
        <v>0</v>
      </c>
      <c r="U341">
        <v>0</v>
      </c>
      <c r="V341">
        <v>0</v>
      </c>
      <c r="W341">
        <v>-1796</v>
      </c>
    </row>
    <row r="342" spans="1:23" x14ac:dyDescent="0.25">
      <c r="A342" t="s">
        <v>954</v>
      </c>
      <c r="B342" t="s">
        <v>963</v>
      </c>
      <c r="C342">
        <v>1412101</v>
      </c>
      <c r="D342" t="s">
        <v>2026</v>
      </c>
      <c r="E342" t="s">
        <v>508</v>
      </c>
      <c r="F342" t="str">
        <f>VLOOKUP(E342,'DEMAN DCB'!B:B,1,0)</f>
        <v>GLTP401</v>
      </c>
      <c r="G342" t="s">
        <v>956</v>
      </c>
      <c r="H342" t="s">
        <v>1101</v>
      </c>
      <c r="I342">
        <v>8</v>
      </c>
      <c r="J342" t="s">
        <v>2027</v>
      </c>
      <c r="K342" t="s">
        <v>2028</v>
      </c>
      <c r="L342" t="s">
        <v>2029</v>
      </c>
      <c r="M342">
        <v>2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-16494</v>
      </c>
      <c r="T342">
        <v>0</v>
      </c>
      <c r="U342">
        <v>0</v>
      </c>
      <c r="V342">
        <v>0</v>
      </c>
      <c r="W342">
        <v>-16494</v>
      </c>
    </row>
    <row r="343" spans="1:23" x14ac:dyDescent="0.25">
      <c r="A343" t="s">
        <v>954</v>
      </c>
      <c r="B343" t="s">
        <v>963</v>
      </c>
      <c r="C343">
        <v>1412101</v>
      </c>
      <c r="D343" t="s">
        <v>2030</v>
      </c>
      <c r="E343" t="s">
        <v>510</v>
      </c>
      <c r="F343" t="str">
        <f>VLOOKUP(E343,'DEMAN DCB'!B:B,1,0)</f>
        <v>GLTP402</v>
      </c>
      <c r="G343" t="s">
        <v>956</v>
      </c>
      <c r="H343" t="s">
        <v>1101</v>
      </c>
      <c r="I343">
        <v>8</v>
      </c>
      <c r="J343" t="s">
        <v>2031</v>
      </c>
      <c r="K343" t="s">
        <v>2032</v>
      </c>
      <c r="L343" t="s">
        <v>2033</v>
      </c>
      <c r="M343">
        <v>3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-12793</v>
      </c>
      <c r="T343">
        <v>0</v>
      </c>
      <c r="U343">
        <v>0</v>
      </c>
      <c r="V343">
        <v>0</v>
      </c>
      <c r="W343">
        <v>-12793</v>
      </c>
    </row>
    <row r="344" spans="1:23" x14ac:dyDescent="0.25">
      <c r="A344" t="s">
        <v>954</v>
      </c>
      <c r="B344" t="s">
        <v>955</v>
      </c>
      <c r="C344">
        <v>1412101</v>
      </c>
      <c r="D344" t="s">
        <v>2034</v>
      </c>
      <c r="E344" t="s">
        <v>512</v>
      </c>
      <c r="F344" t="str">
        <f>VLOOKUP(E344,'DEMAN DCB'!B:B,1,0)</f>
        <v>GLTP403</v>
      </c>
      <c r="G344" t="s">
        <v>956</v>
      </c>
      <c r="H344" t="s">
        <v>1101</v>
      </c>
      <c r="I344">
        <v>8</v>
      </c>
      <c r="J344" t="s">
        <v>2035</v>
      </c>
      <c r="K344" t="s">
        <v>2036</v>
      </c>
      <c r="L344" t="s">
        <v>1511</v>
      </c>
      <c r="M344">
        <v>2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-15094</v>
      </c>
      <c r="T344">
        <v>0</v>
      </c>
      <c r="U344">
        <v>0</v>
      </c>
      <c r="V344">
        <v>0</v>
      </c>
      <c r="W344">
        <v>-15094</v>
      </c>
    </row>
    <row r="345" spans="1:23" x14ac:dyDescent="0.25">
      <c r="A345" t="s">
        <v>954</v>
      </c>
      <c r="B345" t="s">
        <v>963</v>
      </c>
      <c r="C345">
        <v>1412101</v>
      </c>
      <c r="D345" t="s">
        <v>2037</v>
      </c>
      <c r="E345" t="s">
        <v>513</v>
      </c>
      <c r="F345" t="str">
        <f>VLOOKUP(E345,'DEMAN DCB'!B:B,1,0)</f>
        <v>GLTP404</v>
      </c>
      <c r="G345" t="s">
        <v>956</v>
      </c>
      <c r="H345" t="s">
        <v>1101</v>
      </c>
      <c r="I345">
        <v>5</v>
      </c>
      <c r="J345" t="s">
        <v>2038</v>
      </c>
      <c r="K345" t="s">
        <v>2039</v>
      </c>
      <c r="L345" t="s">
        <v>222</v>
      </c>
      <c r="M345">
        <v>2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-6452</v>
      </c>
      <c r="T345">
        <v>0</v>
      </c>
      <c r="U345">
        <v>0</v>
      </c>
      <c r="V345">
        <v>0</v>
      </c>
      <c r="W345">
        <v>-6452</v>
      </c>
    </row>
    <row r="346" spans="1:23" x14ac:dyDescent="0.25">
      <c r="A346" t="s">
        <v>954</v>
      </c>
      <c r="B346" t="s">
        <v>955</v>
      </c>
      <c r="C346">
        <v>1412101</v>
      </c>
      <c r="D346" t="s">
        <v>2040</v>
      </c>
      <c r="E346" t="s">
        <v>515</v>
      </c>
      <c r="F346" t="str">
        <f>VLOOKUP(E346,'DEMAN DCB'!B:B,1,0)</f>
        <v>GLTP405</v>
      </c>
      <c r="G346" t="s">
        <v>956</v>
      </c>
      <c r="H346" t="s">
        <v>1101</v>
      </c>
      <c r="I346">
        <v>8</v>
      </c>
      <c r="J346" t="s">
        <v>2041</v>
      </c>
      <c r="K346" t="s">
        <v>2042</v>
      </c>
      <c r="L346" t="s">
        <v>1511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-4060</v>
      </c>
      <c r="T346">
        <v>0</v>
      </c>
      <c r="U346">
        <v>0</v>
      </c>
      <c r="V346">
        <v>0</v>
      </c>
      <c r="W346">
        <v>-4060</v>
      </c>
    </row>
    <row r="347" spans="1:23" x14ac:dyDescent="0.25">
      <c r="A347" t="s">
        <v>954</v>
      </c>
      <c r="B347" t="s">
        <v>963</v>
      </c>
      <c r="C347">
        <v>1412101</v>
      </c>
      <c r="D347" t="s">
        <v>2043</v>
      </c>
      <c r="E347" t="s">
        <v>17</v>
      </c>
      <c r="F347" t="str">
        <f>VLOOKUP(E347,'DEMAN DCB'!B:B,1,0)</f>
        <v>GLTP406</v>
      </c>
      <c r="G347" t="s">
        <v>956</v>
      </c>
      <c r="H347" t="s">
        <v>11</v>
      </c>
      <c r="I347">
        <v>8</v>
      </c>
      <c r="J347" t="s">
        <v>187</v>
      </c>
      <c r="K347" t="s">
        <v>188</v>
      </c>
      <c r="L347" t="s">
        <v>211</v>
      </c>
      <c r="M347">
        <v>1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-8468</v>
      </c>
      <c r="T347">
        <v>0</v>
      </c>
      <c r="U347">
        <v>1160</v>
      </c>
      <c r="V347">
        <v>0</v>
      </c>
      <c r="W347">
        <v>-9628</v>
      </c>
    </row>
    <row r="348" spans="1:23" x14ac:dyDescent="0.25">
      <c r="A348" t="s">
        <v>954</v>
      </c>
      <c r="B348" t="s">
        <v>963</v>
      </c>
      <c r="C348">
        <v>1412101</v>
      </c>
      <c r="D348" t="s">
        <v>2044</v>
      </c>
      <c r="E348" t="s">
        <v>19</v>
      </c>
      <c r="F348" t="str">
        <f>VLOOKUP(E348,'DEMAN DCB'!B:B,1,0)</f>
        <v>GLTP407</v>
      </c>
      <c r="G348" t="s">
        <v>956</v>
      </c>
      <c r="H348" t="s">
        <v>11</v>
      </c>
      <c r="I348">
        <v>5</v>
      </c>
      <c r="J348" t="s">
        <v>189</v>
      </c>
      <c r="K348" t="s">
        <v>190</v>
      </c>
      <c r="L348" t="s">
        <v>294</v>
      </c>
      <c r="M348">
        <v>1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-2934</v>
      </c>
      <c r="T348">
        <v>0</v>
      </c>
      <c r="U348">
        <v>1280</v>
      </c>
      <c r="V348">
        <v>0</v>
      </c>
      <c r="W348">
        <v>-4214</v>
      </c>
    </row>
    <row r="349" spans="1:23" x14ac:dyDescent="0.25">
      <c r="A349" t="s">
        <v>954</v>
      </c>
      <c r="B349" t="s">
        <v>963</v>
      </c>
      <c r="C349">
        <v>1412101</v>
      </c>
      <c r="D349" t="s">
        <v>2045</v>
      </c>
      <c r="E349" t="s">
        <v>517</v>
      </c>
      <c r="F349" t="str">
        <f>VLOOKUP(E349,'DEMAN DCB'!B:B,1,0)</f>
        <v>GLTP408</v>
      </c>
      <c r="G349" t="s">
        <v>956</v>
      </c>
      <c r="H349" t="s">
        <v>1101</v>
      </c>
      <c r="I349">
        <v>5</v>
      </c>
      <c r="J349" t="s">
        <v>2046</v>
      </c>
      <c r="K349" t="s">
        <v>2047</v>
      </c>
      <c r="L349" t="s">
        <v>2048</v>
      </c>
      <c r="M349">
        <v>2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143.63</v>
      </c>
      <c r="T349">
        <v>0</v>
      </c>
      <c r="U349">
        <v>0</v>
      </c>
      <c r="V349">
        <v>8120</v>
      </c>
      <c r="W349">
        <v>-7976.37</v>
      </c>
    </row>
    <row r="350" spans="1:23" x14ac:dyDescent="0.25">
      <c r="A350" t="s">
        <v>954</v>
      </c>
      <c r="B350" t="s">
        <v>963</v>
      </c>
      <c r="C350">
        <v>1412101</v>
      </c>
      <c r="D350" t="s">
        <v>2049</v>
      </c>
      <c r="E350" t="s">
        <v>519</v>
      </c>
      <c r="F350" t="str">
        <f>VLOOKUP(E350,'DEMAN DCB'!B:B,1,0)</f>
        <v>GLTP409</v>
      </c>
      <c r="G350" t="s">
        <v>956</v>
      </c>
      <c r="H350" t="s">
        <v>1101</v>
      </c>
      <c r="I350">
        <v>8</v>
      </c>
      <c r="J350" t="s">
        <v>2050</v>
      </c>
      <c r="K350" t="s">
        <v>2051</v>
      </c>
      <c r="L350" t="s">
        <v>2052</v>
      </c>
      <c r="M350">
        <v>2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-11039</v>
      </c>
      <c r="T350">
        <v>0</v>
      </c>
      <c r="U350">
        <v>0</v>
      </c>
      <c r="V350">
        <v>0</v>
      </c>
      <c r="W350">
        <v>-11039</v>
      </c>
    </row>
    <row r="351" spans="1:23" x14ac:dyDescent="0.25">
      <c r="A351" t="s">
        <v>954</v>
      </c>
      <c r="B351" t="s">
        <v>963</v>
      </c>
      <c r="C351">
        <v>1412101</v>
      </c>
      <c r="D351" t="s">
        <v>2053</v>
      </c>
      <c r="E351" t="s">
        <v>2054</v>
      </c>
      <c r="F351" t="str">
        <f>VLOOKUP(E351,'DEMAN DCB'!B:B,1,0)</f>
        <v>GLTP41</v>
      </c>
      <c r="G351" t="s">
        <v>956</v>
      </c>
      <c r="H351" t="s">
        <v>957</v>
      </c>
      <c r="I351">
        <v>8</v>
      </c>
      <c r="J351" t="s">
        <v>2055</v>
      </c>
      <c r="K351" t="s">
        <v>2056</v>
      </c>
      <c r="L351" t="s">
        <v>992</v>
      </c>
      <c r="M351">
        <v>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26249.27</v>
      </c>
      <c r="T351">
        <v>0</v>
      </c>
      <c r="U351">
        <v>0</v>
      </c>
      <c r="V351">
        <v>0</v>
      </c>
      <c r="W351">
        <v>26249.27</v>
      </c>
    </row>
    <row r="352" spans="1:23" x14ac:dyDescent="0.25">
      <c r="A352" t="s">
        <v>954</v>
      </c>
      <c r="B352" t="s">
        <v>963</v>
      </c>
      <c r="C352">
        <v>1412101</v>
      </c>
      <c r="D352" t="s">
        <v>2057</v>
      </c>
      <c r="E352" t="s">
        <v>520</v>
      </c>
      <c r="F352" t="str">
        <f>VLOOKUP(E352,'DEMAN DCB'!B:B,1,0)</f>
        <v>GLTP410</v>
      </c>
      <c r="G352" t="s">
        <v>956</v>
      </c>
      <c r="H352" t="s">
        <v>1101</v>
      </c>
      <c r="I352">
        <v>5</v>
      </c>
      <c r="J352" t="s">
        <v>2058</v>
      </c>
      <c r="K352" t="s">
        <v>2059</v>
      </c>
      <c r="L352" t="s">
        <v>211</v>
      </c>
      <c r="M352">
        <v>2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-18164</v>
      </c>
      <c r="T352">
        <v>0</v>
      </c>
      <c r="U352">
        <v>0</v>
      </c>
      <c r="V352">
        <v>0</v>
      </c>
      <c r="W352">
        <v>-18164</v>
      </c>
    </row>
    <row r="353" spans="1:23" x14ac:dyDescent="0.25">
      <c r="A353" t="s">
        <v>954</v>
      </c>
      <c r="B353" t="s">
        <v>963</v>
      </c>
      <c r="C353">
        <v>1412101</v>
      </c>
      <c r="D353" t="s">
        <v>2060</v>
      </c>
      <c r="E353" t="s">
        <v>521</v>
      </c>
      <c r="F353" t="str">
        <f>VLOOKUP(E353,'DEMAN DCB'!B:B,1,0)</f>
        <v>GLTP411</v>
      </c>
      <c r="G353" t="s">
        <v>956</v>
      </c>
      <c r="H353" t="s">
        <v>1101</v>
      </c>
      <c r="I353">
        <v>4</v>
      </c>
      <c r="J353" t="s">
        <v>2061</v>
      </c>
      <c r="K353" t="s">
        <v>2062</v>
      </c>
      <c r="L353" t="s">
        <v>2063</v>
      </c>
      <c r="M353">
        <v>2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-13782</v>
      </c>
      <c r="T353">
        <v>0</v>
      </c>
      <c r="U353">
        <v>0</v>
      </c>
      <c r="V353">
        <v>0</v>
      </c>
      <c r="W353">
        <v>-13782</v>
      </c>
    </row>
    <row r="354" spans="1:23" x14ac:dyDescent="0.25">
      <c r="A354" t="s">
        <v>954</v>
      </c>
      <c r="B354" t="s">
        <v>963</v>
      </c>
      <c r="C354">
        <v>1412101</v>
      </c>
      <c r="D354" t="s">
        <v>2064</v>
      </c>
      <c r="E354" t="s">
        <v>522</v>
      </c>
      <c r="F354" t="str">
        <f>VLOOKUP(E354,'DEMAN DCB'!B:B,1,0)</f>
        <v>GLTP412</v>
      </c>
      <c r="G354" t="s">
        <v>956</v>
      </c>
      <c r="H354" t="s">
        <v>1101</v>
      </c>
      <c r="I354">
        <v>8</v>
      </c>
      <c r="J354" t="s">
        <v>2065</v>
      </c>
      <c r="K354" t="s">
        <v>2066</v>
      </c>
      <c r="L354" t="s">
        <v>296</v>
      </c>
      <c r="M354">
        <v>2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-6930</v>
      </c>
      <c r="T354">
        <v>0</v>
      </c>
      <c r="U354">
        <v>0</v>
      </c>
      <c r="V354">
        <v>-6930</v>
      </c>
      <c r="W354">
        <v>0</v>
      </c>
    </row>
    <row r="355" spans="1:23" x14ac:dyDescent="0.25">
      <c r="A355" t="s">
        <v>954</v>
      </c>
      <c r="B355" t="s">
        <v>963</v>
      </c>
      <c r="C355">
        <v>1412101</v>
      </c>
      <c r="D355" t="s">
        <v>2067</v>
      </c>
      <c r="E355" t="s">
        <v>523</v>
      </c>
      <c r="F355" t="str">
        <f>VLOOKUP(E355,'DEMAN DCB'!B:B,1,0)</f>
        <v>GLTP413</v>
      </c>
      <c r="G355" t="s">
        <v>956</v>
      </c>
      <c r="H355" t="s">
        <v>1101</v>
      </c>
      <c r="I355">
        <v>8</v>
      </c>
      <c r="J355" t="s">
        <v>2068</v>
      </c>
      <c r="K355" t="s">
        <v>2069</v>
      </c>
      <c r="L355" t="s">
        <v>2070</v>
      </c>
      <c r="M355">
        <v>2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-10116</v>
      </c>
      <c r="T355">
        <v>0</v>
      </c>
      <c r="U355">
        <v>0</v>
      </c>
      <c r="V355">
        <v>0</v>
      </c>
      <c r="W355">
        <v>-10116</v>
      </c>
    </row>
    <row r="356" spans="1:23" x14ac:dyDescent="0.25">
      <c r="A356" t="s">
        <v>954</v>
      </c>
      <c r="B356" t="s">
        <v>963</v>
      </c>
      <c r="C356">
        <v>1412101</v>
      </c>
      <c r="D356" t="s">
        <v>2071</v>
      </c>
      <c r="E356" t="s">
        <v>525</v>
      </c>
      <c r="F356" t="str">
        <f>VLOOKUP(E356,'DEMAN DCB'!B:B,1,0)</f>
        <v>GLTP414</v>
      </c>
      <c r="G356" t="s">
        <v>956</v>
      </c>
      <c r="H356" t="s">
        <v>1101</v>
      </c>
      <c r="I356">
        <v>5</v>
      </c>
      <c r="J356" t="s">
        <v>2072</v>
      </c>
      <c r="K356" t="s">
        <v>2073</v>
      </c>
      <c r="L356" t="s">
        <v>2074</v>
      </c>
      <c r="M356">
        <v>1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-1855</v>
      </c>
      <c r="T356">
        <v>0</v>
      </c>
      <c r="U356">
        <v>0</v>
      </c>
      <c r="V356">
        <v>0</v>
      </c>
      <c r="W356">
        <v>-1855</v>
      </c>
    </row>
    <row r="357" spans="1:23" x14ac:dyDescent="0.25">
      <c r="A357" t="s">
        <v>954</v>
      </c>
      <c r="B357" t="s">
        <v>963</v>
      </c>
      <c r="C357">
        <v>1412101</v>
      </c>
      <c r="D357" t="s">
        <v>2075</v>
      </c>
      <c r="E357" t="s">
        <v>526</v>
      </c>
      <c r="F357" t="str">
        <f>VLOOKUP(E357,'DEMAN DCB'!B:B,1,0)</f>
        <v>GLTP415</v>
      </c>
      <c r="G357" t="s">
        <v>956</v>
      </c>
      <c r="H357" t="s">
        <v>1101</v>
      </c>
      <c r="I357">
        <v>5</v>
      </c>
      <c r="J357" t="s">
        <v>2076</v>
      </c>
      <c r="K357" t="s">
        <v>2077</v>
      </c>
      <c r="L357" t="s">
        <v>303</v>
      </c>
      <c r="M357">
        <v>1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-3441</v>
      </c>
      <c r="T357">
        <v>0</v>
      </c>
      <c r="U357">
        <v>0</v>
      </c>
      <c r="V357">
        <v>0</v>
      </c>
      <c r="W357">
        <v>-3441</v>
      </c>
    </row>
    <row r="358" spans="1:23" x14ac:dyDescent="0.25">
      <c r="A358" t="s">
        <v>954</v>
      </c>
      <c r="B358" t="s">
        <v>963</v>
      </c>
      <c r="C358">
        <v>1412101</v>
      </c>
      <c r="D358" t="s">
        <v>2078</v>
      </c>
      <c r="E358" t="s">
        <v>527</v>
      </c>
      <c r="F358" t="str">
        <f>VLOOKUP(E358,'DEMAN DCB'!B:B,1,0)</f>
        <v>GLTP416</v>
      </c>
      <c r="G358" t="s">
        <v>956</v>
      </c>
      <c r="H358" t="s">
        <v>1101</v>
      </c>
      <c r="I358">
        <v>11</v>
      </c>
      <c r="J358" t="s">
        <v>2079</v>
      </c>
      <c r="K358" t="s">
        <v>2080</v>
      </c>
      <c r="L358" t="s">
        <v>1732</v>
      </c>
      <c r="M358">
        <v>2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-11093</v>
      </c>
      <c r="T358">
        <v>0</v>
      </c>
      <c r="U358">
        <v>0</v>
      </c>
      <c r="V358">
        <v>0</v>
      </c>
      <c r="W358">
        <v>-11093</v>
      </c>
    </row>
    <row r="359" spans="1:23" x14ac:dyDescent="0.25">
      <c r="A359" t="s">
        <v>954</v>
      </c>
      <c r="B359" t="s">
        <v>963</v>
      </c>
      <c r="C359">
        <v>1412101</v>
      </c>
      <c r="D359" t="s">
        <v>2081</v>
      </c>
      <c r="E359" t="s">
        <v>20</v>
      </c>
      <c r="F359" t="str">
        <f>VLOOKUP(E359,'DEMAN DCB'!B:B,1,0)</f>
        <v>GLTP417</v>
      </c>
      <c r="G359" t="s">
        <v>956</v>
      </c>
      <c r="H359" t="s">
        <v>11</v>
      </c>
      <c r="I359">
        <v>5</v>
      </c>
      <c r="J359" t="s">
        <v>191</v>
      </c>
      <c r="K359" t="s">
        <v>192</v>
      </c>
      <c r="L359" t="s">
        <v>227</v>
      </c>
      <c r="M359">
        <v>2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-19810</v>
      </c>
      <c r="T359">
        <v>0</v>
      </c>
      <c r="U359">
        <v>4330</v>
      </c>
      <c r="V359">
        <v>0</v>
      </c>
      <c r="W359">
        <v>-24140</v>
      </c>
    </row>
    <row r="360" spans="1:23" x14ac:dyDescent="0.25">
      <c r="A360" t="s">
        <v>954</v>
      </c>
      <c r="B360" t="s">
        <v>955</v>
      </c>
      <c r="C360">
        <v>1412101</v>
      </c>
      <c r="D360" t="s">
        <v>2082</v>
      </c>
      <c r="E360" t="s">
        <v>22</v>
      </c>
      <c r="F360" t="str">
        <f>VLOOKUP(E360,'DEMAN DCB'!B:B,1,0)</f>
        <v>GLTP418</v>
      </c>
      <c r="G360" t="s">
        <v>956</v>
      </c>
      <c r="H360" t="s">
        <v>11</v>
      </c>
      <c r="I360">
        <v>8</v>
      </c>
      <c r="J360" t="s">
        <v>193</v>
      </c>
      <c r="K360" t="s">
        <v>194</v>
      </c>
      <c r="L360" t="s">
        <v>318</v>
      </c>
      <c r="M360">
        <v>3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-80892</v>
      </c>
      <c r="T360">
        <v>0</v>
      </c>
      <c r="U360">
        <v>6618</v>
      </c>
      <c r="V360">
        <v>0</v>
      </c>
      <c r="W360">
        <v>-87510</v>
      </c>
    </row>
    <row r="361" spans="1:23" x14ac:dyDescent="0.25">
      <c r="A361" t="s">
        <v>954</v>
      </c>
      <c r="B361" t="s">
        <v>963</v>
      </c>
      <c r="C361">
        <v>1412101</v>
      </c>
      <c r="D361" t="s">
        <v>2083</v>
      </c>
      <c r="E361" t="s">
        <v>529</v>
      </c>
      <c r="F361" t="str">
        <f>VLOOKUP(E361,'DEMAN DCB'!B:B,1,0)</f>
        <v>GLTP419</v>
      </c>
      <c r="G361" t="s">
        <v>956</v>
      </c>
      <c r="H361" t="s">
        <v>1101</v>
      </c>
      <c r="I361">
        <v>8</v>
      </c>
      <c r="J361" t="s">
        <v>2084</v>
      </c>
      <c r="K361" t="s">
        <v>2085</v>
      </c>
      <c r="L361" t="s">
        <v>2086</v>
      </c>
      <c r="M361">
        <v>2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-5908</v>
      </c>
      <c r="T361">
        <v>0</v>
      </c>
      <c r="U361">
        <v>0</v>
      </c>
      <c r="V361">
        <v>0</v>
      </c>
      <c r="W361">
        <v>-5908</v>
      </c>
    </row>
    <row r="362" spans="1:23" x14ac:dyDescent="0.25">
      <c r="A362" t="s">
        <v>954</v>
      </c>
      <c r="B362" t="s">
        <v>955</v>
      </c>
      <c r="C362">
        <v>1412101</v>
      </c>
      <c r="D362" t="s">
        <v>2087</v>
      </c>
      <c r="E362" t="s">
        <v>2088</v>
      </c>
      <c r="F362" t="str">
        <f>VLOOKUP(E362,'DEMAN DCB'!B:B,1,0)</f>
        <v>GLTP42</v>
      </c>
      <c r="G362" t="s">
        <v>956</v>
      </c>
      <c r="H362" t="s">
        <v>957</v>
      </c>
      <c r="I362">
        <v>8</v>
      </c>
      <c r="J362" t="s">
        <v>2089</v>
      </c>
      <c r="K362" t="s">
        <v>2090</v>
      </c>
      <c r="L362" t="s">
        <v>1198</v>
      </c>
      <c r="M362">
        <v>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20370.79</v>
      </c>
      <c r="T362">
        <v>0</v>
      </c>
      <c r="U362">
        <v>0</v>
      </c>
      <c r="V362">
        <v>0</v>
      </c>
      <c r="W362">
        <v>20370.79</v>
      </c>
    </row>
    <row r="363" spans="1:23" x14ac:dyDescent="0.25">
      <c r="A363" t="s">
        <v>954</v>
      </c>
      <c r="B363" t="s">
        <v>963</v>
      </c>
      <c r="C363">
        <v>1412101</v>
      </c>
      <c r="D363" t="s">
        <v>2091</v>
      </c>
      <c r="E363" t="s">
        <v>531</v>
      </c>
      <c r="F363" t="str">
        <f>VLOOKUP(E363,'DEMAN DCB'!B:B,1,0)</f>
        <v>GLTP420</v>
      </c>
      <c r="G363" t="s">
        <v>956</v>
      </c>
      <c r="H363" t="s">
        <v>1101</v>
      </c>
      <c r="I363">
        <v>5</v>
      </c>
      <c r="J363" t="s">
        <v>2092</v>
      </c>
      <c r="K363" t="s">
        <v>2093</v>
      </c>
      <c r="L363" t="s">
        <v>2094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-3312</v>
      </c>
      <c r="T363">
        <v>0</v>
      </c>
      <c r="U363">
        <v>0</v>
      </c>
      <c r="V363">
        <v>0</v>
      </c>
      <c r="W363">
        <v>-3312</v>
      </c>
    </row>
    <row r="364" spans="1:23" x14ac:dyDescent="0.25">
      <c r="A364" t="s">
        <v>954</v>
      </c>
      <c r="B364" t="s">
        <v>963</v>
      </c>
      <c r="C364">
        <v>1412101</v>
      </c>
      <c r="D364" t="s">
        <v>2095</v>
      </c>
      <c r="E364" t="s">
        <v>533</v>
      </c>
      <c r="F364" t="str">
        <f>VLOOKUP(E364,'DEMAN DCB'!B:B,1,0)</f>
        <v>GLTP421</v>
      </c>
      <c r="G364" t="s">
        <v>956</v>
      </c>
      <c r="H364" t="s">
        <v>1101</v>
      </c>
      <c r="I364">
        <v>6</v>
      </c>
      <c r="J364" t="s">
        <v>2096</v>
      </c>
      <c r="K364" t="s">
        <v>2097</v>
      </c>
      <c r="L364" t="s">
        <v>2098</v>
      </c>
      <c r="M364">
        <v>2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-10171</v>
      </c>
      <c r="T364">
        <v>0</v>
      </c>
      <c r="U364">
        <v>0</v>
      </c>
      <c r="V364">
        <v>0</v>
      </c>
      <c r="W364">
        <v>-10171</v>
      </c>
    </row>
    <row r="365" spans="1:23" x14ac:dyDescent="0.25">
      <c r="A365" t="s">
        <v>954</v>
      </c>
      <c r="B365" t="s">
        <v>963</v>
      </c>
      <c r="C365">
        <v>1412101</v>
      </c>
      <c r="D365" t="s">
        <v>2099</v>
      </c>
      <c r="E365" t="s">
        <v>534</v>
      </c>
      <c r="F365" t="str">
        <f>VLOOKUP(E365,'DEMAN DCB'!B:B,1,0)</f>
        <v>GLTP422</v>
      </c>
      <c r="G365" t="s">
        <v>956</v>
      </c>
      <c r="H365" t="s">
        <v>1101</v>
      </c>
      <c r="I365">
        <v>8</v>
      </c>
      <c r="J365" t="s">
        <v>2100</v>
      </c>
      <c r="K365" t="s">
        <v>2101</v>
      </c>
      <c r="L365" t="s">
        <v>211</v>
      </c>
      <c r="M365">
        <v>2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-8987</v>
      </c>
      <c r="T365">
        <v>0</v>
      </c>
      <c r="U365">
        <v>0</v>
      </c>
      <c r="V365">
        <v>0</v>
      </c>
      <c r="W365">
        <v>-8987</v>
      </c>
    </row>
    <row r="366" spans="1:23" x14ac:dyDescent="0.25">
      <c r="A366" t="s">
        <v>954</v>
      </c>
      <c r="B366" t="s">
        <v>963</v>
      </c>
      <c r="C366">
        <v>1412101</v>
      </c>
      <c r="D366" t="s">
        <v>2102</v>
      </c>
      <c r="E366" t="s">
        <v>536</v>
      </c>
      <c r="F366" t="str">
        <f>VLOOKUP(E366,'DEMAN DCB'!B:B,1,0)</f>
        <v>GLTP423</v>
      </c>
      <c r="G366" t="s">
        <v>956</v>
      </c>
      <c r="H366" t="s">
        <v>1101</v>
      </c>
      <c r="I366">
        <v>6</v>
      </c>
      <c r="J366" t="s">
        <v>2103</v>
      </c>
      <c r="K366" t="s">
        <v>2059</v>
      </c>
      <c r="L366" t="s">
        <v>211</v>
      </c>
      <c r="M366">
        <v>2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-14547</v>
      </c>
      <c r="T366">
        <v>0</v>
      </c>
      <c r="U366">
        <v>0</v>
      </c>
      <c r="V366">
        <v>0</v>
      </c>
      <c r="W366">
        <v>-14547</v>
      </c>
    </row>
    <row r="367" spans="1:23" x14ac:dyDescent="0.25">
      <c r="A367" t="s">
        <v>954</v>
      </c>
      <c r="B367" t="s">
        <v>2104</v>
      </c>
      <c r="C367">
        <v>1412101</v>
      </c>
      <c r="D367" t="s">
        <v>2105</v>
      </c>
      <c r="E367" t="s">
        <v>24</v>
      </c>
      <c r="F367" t="str">
        <f>VLOOKUP(E367,'DEMAN DCB'!B:B,1,0)</f>
        <v>GLTP424</v>
      </c>
      <c r="G367" t="s">
        <v>956</v>
      </c>
      <c r="H367" t="s">
        <v>11</v>
      </c>
      <c r="I367">
        <v>12</v>
      </c>
      <c r="J367" t="s">
        <v>195</v>
      </c>
      <c r="K367" t="s">
        <v>196</v>
      </c>
      <c r="L367" t="s">
        <v>1053</v>
      </c>
      <c r="M367">
        <v>2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-15573</v>
      </c>
      <c r="T367">
        <v>0</v>
      </c>
      <c r="U367">
        <v>0</v>
      </c>
      <c r="V367">
        <v>0</v>
      </c>
      <c r="W367">
        <v>-15573</v>
      </c>
    </row>
    <row r="368" spans="1:23" x14ac:dyDescent="0.25">
      <c r="A368" t="s">
        <v>954</v>
      </c>
      <c r="B368" t="s">
        <v>963</v>
      </c>
      <c r="C368">
        <v>1412101</v>
      </c>
      <c r="D368" t="s">
        <v>2106</v>
      </c>
      <c r="E368" t="s">
        <v>537</v>
      </c>
      <c r="F368" t="str">
        <f>VLOOKUP(E368,'DEMAN DCB'!B:B,1,0)</f>
        <v>GLTP425</v>
      </c>
      <c r="G368" t="s">
        <v>956</v>
      </c>
      <c r="H368" t="s">
        <v>1101</v>
      </c>
      <c r="I368">
        <v>10</v>
      </c>
      <c r="J368" t="s">
        <v>2107</v>
      </c>
      <c r="K368" t="s">
        <v>2108</v>
      </c>
      <c r="L368" t="s">
        <v>303</v>
      </c>
      <c r="M368">
        <v>1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</row>
    <row r="369" spans="1:23" x14ac:dyDescent="0.25">
      <c r="A369" t="s">
        <v>954</v>
      </c>
      <c r="B369" t="s">
        <v>963</v>
      </c>
      <c r="C369">
        <v>1412101</v>
      </c>
      <c r="D369" t="s">
        <v>2109</v>
      </c>
      <c r="E369" t="s">
        <v>859</v>
      </c>
      <c r="F369" t="str">
        <f>VLOOKUP(E369,'DEMAN DCB'!B:B,1,0)</f>
        <v>GLTP426</v>
      </c>
      <c r="G369" t="s">
        <v>956</v>
      </c>
      <c r="H369" t="s">
        <v>966</v>
      </c>
      <c r="I369">
        <v>10</v>
      </c>
      <c r="J369" t="s">
        <v>2110</v>
      </c>
      <c r="K369" t="s">
        <v>2111</v>
      </c>
      <c r="L369" t="s">
        <v>303</v>
      </c>
      <c r="M369">
        <v>1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-1054</v>
      </c>
      <c r="T369">
        <v>0</v>
      </c>
      <c r="U369">
        <v>0</v>
      </c>
      <c r="V369">
        <v>0</v>
      </c>
      <c r="W369">
        <v>-1054</v>
      </c>
    </row>
    <row r="370" spans="1:23" x14ac:dyDescent="0.25">
      <c r="A370" t="s">
        <v>954</v>
      </c>
      <c r="B370" t="s">
        <v>963</v>
      </c>
      <c r="C370">
        <v>1412101</v>
      </c>
      <c r="D370" t="s">
        <v>2112</v>
      </c>
      <c r="E370" t="s">
        <v>538</v>
      </c>
      <c r="F370" t="str">
        <f>VLOOKUP(E370,'DEMAN DCB'!B:B,1,0)</f>
        <v>GLTP427</v>
      </c>
      <c r="G370" t="s">
        <v>956</v>
      </c>
      <c r="H370" t="s">
        <v>1101</v>
      </c>
      <c r="I370">
        <v>5</v>
      </c>
      <c r="J370" t="s">
        <v>2113</v>
      </c>
      <c r="K370" t="s">
        <v>2036</v>
      </c>
      <c r="L370" t="s">
        <v>1511</v>
      </c>
      <c r="M370">
        <v>1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-8598</v>
      </c>
      <c r="T370">
        <v>0</v>
      </c>
      <c r="U370">
        <v>0</v>
      </c>
      <c r="V370">
        <v>0</v>
      </c>
      <c r="W370">
        <v>-8598</v>
      </c>
    </row>
    <row r="371" spans="1:23" x14ac:dyDescent="0.25">
      <c r="A371" t="s">
        <v>954</v>
      </c>
      <c r="B371" t="s">
        <v>963</v>
      </c>
      <c r="C371">
        <v>1412101</v>
      </c>
      <c r="D371" t="s">
        <v>2114</v>
      </c>
      <c r="E371" t="s">
        <v>26</v>
      </c>
      <c r="F371" t="str">
        <f>VLOOKUP(E371,'DEMAN DCB'!B:B,1,0)</f>
        <v>GLTP428</v>
      </c>
      <c r="G371" t="s">
        <v>956</v>
      </c>
      <c r="H371" t="s">
        <v>11</v>
      </c>
      <c r="I371">
        <v>8</v>
      </c>
      <c r="J371" t="s">
        <v>198</v>
      </c>
      <c r="K371" t="s">
        <v>199</v>
      </c>
      <c r="L371" t="s">
        <v>222</v>
      </c>
      <c r="M371">
        <v>2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-6138</v>
      </c>
      <c r="T371">
        <v>0</v>
      </c>
      <c r="U371">
        <v>2300</v>
      </c>
      <c r="V371">
        <v>0</v>
      </c>
      <c r="W371">
        <v>-8438</v>
      </c>
    </row>
    <row r="372" spans="1:23" x14ac:dyDescent="0.25">
      <c r="A372" t="s">
        <v>954</v>
      </c>
      <c r="B372" t="s">
        <v>963</v>
      </c>
      <c r="C372">
        <v>1412101</v>
      </c>
      <c r="D372" t="s">
        <v>2115</v>
      </c>
      <c r="E372" t="s">
        <v>539</v>
      </c>
      <c r="F372" t="str">
        <f>VLOOKUP(E372,'DEMAN DCB'!B:B,1,0)</f>
        <v>GLTP429</v>
      </c>
      <c r="G372" t="s">
        <v>956</v>
      </c>
      <c r="H372" t="s">
        <v>1101</v>
      </c>
      <c r="I372">
        <v>8</v>
      </c>
      <c r="J372" t="s">
        <v>2116</v>
      </c>
      <c r="K372" t="s">
        <v>2117</v>
      </c>
      <c r="L372" t="s">
        <v>2118</v>
      </c>
      <c r="M372">
        <v>2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-14358</v>
      </c>
      <c r="T372">
        <v>0</v>
      </c>
      <c r="U372">
        <v>0</v>
      </c>
      <c r="V372">
        <v>0</v>
      </c>
      <c r="W372">
        <v>-14358</v>
      </c>
    </row>
    <row r="373" spans="1:23" x14ac:dyDescent="0.25">
      <c r="A373" t="s">
        <v>954</v>
      </c>
      <c r="B373" t="s">
        <v>963</v>
      </c>
      <c r="C373">
        <v>1412101</v>
      </c>
      <c r="D373" t="s">
        <v>2119</v>
      </c>
      <c r="E373" t="s">
        <v>2120</v>
      </c>
      <c r="F373" t="str">
        <f>VLOOKUP(E373,'DEMAN DCB'!B:B,1,0)</f>
        <v>GLTP43</v>
      </c>
      <c r="G373" t="s">
        <v>956</v>
      </c>
      <c r="H373" t="s">
        <v>957</v>
      </c>
      <c r="I373">
        <v>8</v>
      </c>
      <c r="J373" t="s">
        <v>2121</v>
      </c>
      <c r="K373" t="s">
        <v>2122</v>
      </c>
      <c r="L373" t="s">
        <v>1064</v>
      </c>
      <c r="M373">
        <v>1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23063.279999999999</v>
      </c>
      <c r="T373">
        <v>0</v>
      </c>
      <c r="U373">
        <v>0</v>
      </c>
      <c r="V373">
        <v>0</v>
      </c>
      <c r="W373">
        <v>23063.279999999999</v>
      </c>
    </row>
    <row r="374" spans="1:23" x14ac:dyDescent="0.25">
      <c r="A374" t="s">
        <v>954</v>
      </c>
      <c r="B374" t="s">
        <v>963</v>
      </c>
      <c r="C374">
        <v>1412101</v>
      </c>
      <c r="D374" t="s">
        <v>2123</v>
      </c>
      <c r="E374" t="s">
        <v>541</v>
      </c>
      <c r="F374" t="str">
        <f>VLOOKUP(E374,'DEMAN DCB'!B:B,1,0)</f>
        <v>GLTP430</v>
      </c>
      <c r="G374" t="s">
        <v>956</v>
      </c>
      <c r="H374" t="s">
        <v>1101</v>
      </c>
      <c r="I374">
        <v>6</v>
      </c>
      <c r="J374" t="s">
        <v>2124</v>
      </c>
      <c r="K374" t="s">
        <v>2125</v>
      </c>
      <c r="L374" t="s">
        <v>2126</v>
      </c>
      <c r="M374">
        <v>2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-586</v>
      </c>
      <c r="T374">
        <v>0</v>
      </c>
      <c r="U374">
        <v>0</v>
      </c>
      <c r="V374">
        <v>0</v>
      </c>
      <c r="W374">
        <v>-586</v>
      </c>
    </row>
    <row r="375" spans="1:23" x14ac:dyDescent="0.25">
      <c r="A375" t="s">
        <v>954</v>
      </c>
      <c r="B375" t="s">
        <v>963</v>
      </c>
      <c r="C375">
        <v>1412101</v>
      </c>
      <c r="D375" t="s">
        <v>2127</v>
      </c>
      <c r="E375" t="s">
        <v>542</v>
      </c>
      <c r="F375" t="str">
        <f>VLOOKUP(E375,'DEMAN DCB'!B:B,1,0)</f>
        <v>GLTP431</v>
      </c>
      <c r="G375" t="s">
        <v>956</v>
      </c>
      <c r="H375" t="s">
        <v>1101</v>
      </c>
      <c r="I375">
        <v>8</v>
      </c>
      <c r="J375" t="s">
        <v>2128</v>
      </c>
      <c r="K375" t="s">
        <v>2036</v>
      </c>
      <c r="L375" t="s">
        <v>1511</v>
      </c>
      <c r="M375">
        <v>1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-126</v>
      </c>
      <c r="T375">
        <v>0</v>
      </c>
      <c r="U375">
        <v>0</v>
      </c>
      <c r="V375">
        <v>0</v>
      </c>
      <c r="W375">
        <v>-126</v>
      </c>
    </row>
    <row r="376" spans="1:23" x14ac:dyDescent="0.25">
      <c r="A376" t="s">
        <v>954</v>
      </c>
      <c r="B376" t="s">
        <v>963</v>
      </c>
      <c r="C376">
        <v>1412122</v>
      </c>
      <c r="D376" t="s">
        <v>2129</v>
      </c>
      <c r="E376" t="s">
        <v>543</v>
      </c>
      <c r="F376" t="str">
        <f>VLOOKUP(E376,'DEMAN DCB'!B:B,1,0)</f>
        <v>GLTP432</v>
      </c>
      <c r="G376" t="s">
        <v>956</v>
      </c>
      <c r="H376" t="s">
        <v>1101</v>
      </c>
      <c r="I376">
        <v>8</v>
      </c>
      <c r="J376" t="s">
        <v>2130</v>
      </c>
      <c r="K376" t="s">
        <v>2059</v>
      </c>
      <c r="L376" t="s">
        <v>211</v>
      </c>
      <c r="M376">
        <v>2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-6525</v>
      </c>
      <c r="T376">
        <v>0</v>
      </c>
      <c r="U376">
        <v>0</v>
      </c>
      <c r="V376">
        <v>0</v>
      </c>
      <c r="W376">
        <v>-6525</v>
      </c>
    </row>
    <row r="377" spans="1:23" x14ac:dyDescent="0.25">
      <c r="A377" t="s">
        <v>954</v>
      </c>
      <c r="B377" t="s">
        <v>963</v>
      </c>
      <c r="C377">
        <v>1412101</v>
      </c>
      <c r="D377" t="s">
        <v>2131</v>
      </c>
      <c r="E377" t="s">
        <v>28</v>
      </c>
      <c r="F377" t="str">
        <f>VLOOKUP(E377,'DEMAN DCB'!B:B,1,0)</f>
        <v>GLTP433</v>
      </c>
      <c r="G377" t="s">
        <v>956</v>
      </c>
      <c r="H377" t="s">
        <v>11</v>
      </c>
      <c r="I377">
        <v>11</v>
      </c>
      <c r="J377" t="s">
        <v>200</v>
      </c>
      <c r="K377" t="s">
        <v>201</v>
      </c>
      <c r="L377" t="s">
        <v>2132</v>
      </c>
      <c r="M377">
        <v>1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-6586</v>
      </c>
      <c r="T377">
        <v>0</v>
      </c>
      <c r="U377">
        <v>1100</v>
      </c>
      <c r="V377">
        <v>0</v>
      </c>
      <c r="W377">
        <v>-7686</v>
      </c>
    </row>
    <row r="378" spans="1:23" x14ac:dyDescent="0.25">
      <c r="A378" t="s">
        <v>954</v>
      </c>
      <c r="B378" t="s">
        <v>963</v>
      </c>
      <c r="C378">
        <v>1412122</v>
      </c>
      <c r="D378" t="s">
        <v>2133</v>
      </c>
      <c r="E378" t="s">
        <v>544</v>
      </c>
      <c r="F378" t="str">
        <f>VLOOKUP(E378,'DEMAN DCB'!B:B,1,0)</f>
        <v>GLTP434</v>
      </c>
      <c r="G378" t="s">
        <v>956</v>
      </c>
      <c r="H378" t="s">
        <v>1101</v>
      </c>
      <c r="I378">
        <v>8</v>
      </c>
      <c r="J378" t="s">
        <v>2134</v>
      </c>
      <c r="K378" t="s">
        <v>2135</v>
      </c>
      <c r="L378" t="s">
        <v>2136</v>
      </c>
      <c r="M378">
        <v>2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-649</v>
      </c>
      <c r="T378">
        <v>0</v>
      </c>
      <c r="U378">
        <v>0</v>
      </c>
      <c r="V378">
        <v>0</v>
      </c>
      <c r="W378">
        <v>-649</v>
      </c>
    </row>
    <row r="379" spans="1:23" x14ac:dyDescent="0.25">
      <c r="A379" t="s">
        <v>954</v>
      </c>
      <c r="B379" t="s">
        <v>963</v>
      </c>
      <c r="C379">
        <v>1412101</v>
      </c>
      <c r="D379" t="s">
        <v>2137</v>
      </c>
      <c r="E379" t="s">
        <v>30</v>
      </c>
      <c r="F379" t="str">
        <f>VLOOKUP(E379,'DEMAN DCB'!B:B,1,0)</f>
        <v>GLTP435</v>
      </c>
      <c r="G379" t="s">
        <v>956</v>
      </c>
      <c r="H379" t="s">
        <v>11</v>
      </c>
      <c r="I379">
        <v>6</v>
      </c>
      <c r="J379" t="s">
        <v>202</v>
      </c>
      <c r="K379" t="s">
        <v>203</v>
      </c>
      <c r="L379" t="s">
        <v>227</v>
      </c>
      <c r="M379">
        <v>2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-8060</v>
      </c>
      <c r="T379">
        <v>0</v>
      </c>
      <c r="U379">
        <v>2480</v>
      </c>
      <c r="V379">
        <v>0</v>
      </c>
      <c r="W379">
        <v>-10540</v>
      </c>
    </row>
    <row r="380" spans="1:23" x14ac:dyDescent="0.25">
      <c r="A380" t="s">
        <v>954</v>
      </c>
      <c r="B380" t="s">
        <v>963</v>
      </c>
      <c r="C380">
        <v>1412101</v>
      </c>
      <c r="D380" t="s">
        <v>2138</v>
      </c>
      <c r="E380" t="s">
        <v>546</v>
      </c>
      <c r="F380" t="str">
        <f>VLOOKUP(E380,'DEMAN DCB'!B:B,1,0)</f>
        <v>GLTP436</v>
      </c>
      <c r="G380" t="s">
        <v>956</v>
      </c>
      <c r="H380" t="s">
        <v>1101</v>
      </c>
      <c r="I380">
        <v>5</v>
      </c>
      <c r="J380" t="s">
        <v>2139</v>
      </c>
      <c r="K380" t="s">
        <v>2036</v>
      </c>
      <c r="L380" t="s">
        <v>1511</v>
      </c>
      <c r="M380">
        <v>1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-1591</v>
      </c>
      <c r="T380">
        <v>0</v>
      </c>
      <c r="U380">
        <v>0</v>
      </c>
      <c r="V380">
        <v>0</v>
      </c>
      <c r="W380">
        <v>-1591</v>
      </c>
    </row>
    <row r="381" spans="1:23" x14ac:dyDescent="0.25">
      <c r="A381" t="s">
        <v>954</v>
      </c>
      <c r="B381" t="s">
        <v>963</v>
      </c>
      <c r="C381">
        <v>1412122</v>
      </c>
      <c r="D381" t="s">
        <v>2140</v>
      </c>
      <c r="E381" t="s">
        <v>548</v>
      </c>
      <c r="F381" t="str">
        <f>VLOOKUP(E381,'DEMAN DCB'!B:B,1,0)</f>
        <v>GLTP437</v>
      </c>
      <c r="G381" t="s">
        <v>956</v>
      </c>
      <c r="H381" t="s">
        <v>1101</v>
      </c>
      <c r="I381">
        <v>2</v>
      </c>
      <c r="J381" t="s">
        <v>2141</v>
      </c>
      <c r="K381" t="s">
        <v>2066</v>
      </c>
      <c r="L381" t="s">
        <v>296</v>
      </c>
      <c r="M381">
        <v>2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-7873</v>
      </c>
      <c r="T381">
        <v>0</v>
      </c>
      <c r="U381">
        <v>0</v>
      </c>
      <c r="V381">
        <v>-7873</v>
      </c>
      <c r="W381">
        <v>0</v>
      </c>
    </row>
    <row r="382" spans="1:23" x14ac:dyDescent="0.25">
      <c r="A382" t="s">
        <v>954</v>
      </c>
      <c r="B382" t="s">
        <v>963</v>
      </c>
      <c r="C382">
        <v>1412101</v>
      </c>
      <c r="D382" t="s">
        <v>2142</v>
      </c>
      <c r="E382" t="s">
        <v>550</v>
      </c>
      <c r="F382" t="str">
        <f>VLOOKUP(E382,'DEMAN DCB'!B:B,1,0)</f>
        <v>GLTP438</v>
      </c>
      <c r="G382" t="s">
        <v>956</v>
      </c>
      <c r="H382" t="s">
        <v>1101</v>
      </c>
      <c r="I382">
        <v>6</v>
      </c>
      <c r="J382" t="s">
        <v>2143</v>
      </c>
      <c r="K382" t="s">
        <v>2144</v>
      </c>
      <c r="L382" t="s">
        <v>2145</v>
      </c>
      <c r="M382">
        <v>2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-10008</v>
      </c>
      <c r="T382">
        <v>0</v>
      </c>
      <c r="U382">
        <v>0</v>
      </c>
      <c r="V382">
        <v>0</v>
      </c>
      <c r="W382">
        <v>-10008</v>
      </c>
    </row>
    <row r="383" spans="1:23" x14ac:dyDescent="0.25">
      <c r="A383" t="s">
        <v>954</v>
      </c>
      <c r="B383" t="s">
        <v>963</v>
      </c>
      <c r="C383">
        <v>1412101</v>
      </c>
      <c r="D383" t="s">
        <v>2146</v>
      </c>
      <c r="E383" t="s">
        <v>552</v>
      </c>
      <c r="F383" t="str">
        <f>VLOOKUP(E383,'DEMAN DCB'!B:B,1,0)</f>
        <v>GLTP439</v>
      </c>
      <c r="G383" t="s">
        <v>956</v>
      </c>
      <c r="H383" t="s">
        <v>1101</v>
      </c>
      <c r="I383">
        <v>8</v>
      </c>
      <c r="J383" t="s">
        <v>2147</v>
      </c>
      <c r="K383" t="s">
        <v>2148</v>
      </c>
      <c r="L383" t="s">
        <v>296</v>
      </c>
      <c r="M383">
        <v>2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-9631</v>
      </c>
      <c r="T383">
        <v>0</v>
      </c>
      <c r="U383">
        <v>0</v>
      </c>
      <c r="V383">
        <v>0</v>
      </c>
      <c r="W383">
        <v>-9631</v>
      </c>
    </row>
    <row r="384" spans="1:23" x14ac:dyDescent="0.25">
      <c r="A384" t="s">
        <v>954</v>
      </c>
      <c r="B384" t="s">
        <v>963</v>
      </c>
      <c r="C384">
        <v>1412101</v>
      </c>
      <c r="D384" t="s">
        <v>2149</v>
      </c>
      <c r="E384" t="s">
        <v>2150</v>
      </c>
      <c r="F384" t="str">
        <f>VLOOKUP(E384,'DEMAN DCB'!B:B,1,0)</f>
        <v>GLTP44</v>
      </c>
      <c r="G384" t="s">
        <v>956</v>
      </c>
      <c r="H384" t="s">
        <v>957</v>
      </c>
      <c r="I384">
        <v>8</v>
      </c>
      <c r="J384" t="s">
        <v>2151</v>
      </c>
      <c r="K384" t="s">
        <v>2152</v>
      </c>
      <c r="L384" t="s">
        <v>958</v>
      </c>
      <c r="M384">
        <v>1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25179.16</v>
      </c>
      <c r="T384">
        <v>0</v>
      </c>
      <c r="U384">
        <v>0</v>
      </c>
      <c r="V384">
        <v>0</v>
      </c>
      <c r="W384">
        <v>25179.16</v>
      </c>
    </row>
    <row r="385" spans="1:23" x14ac:dyDescent="0.25">
      <c r="A385" t="s">
        <v>954</v>
      </c>
      <c r="B385" t="s">
        <v>963</v>
      </c>
      <c r="C385">
        <v>1412101</v>
      </c>
      <c r="D385" t="s">
        <v>2153</v>
      </c>
      <c r="E385" t="s">
        <v>553</v>
      </c>
      <c r="F385" t="str">
        <f>VLOOKUP(E385,'DEMAN DCB'!B:B,1,0)</f>
        <v>GLTP440</v>
      </c>
      <c r="G385" t="s">
        <v>956</v>
      </c>
      <c r="H385" t="s">
        <v>1101</v>
      </c>
      <c r="I385">
        <v>5</v>
      </c>
      <c r="J385" t="s">
        <v>2154</v>
      </c>
      <c r="K385" t="s">
        <v>2036</v>
      </c>
      <c r="L385" t="s">
        <v>1511</v>
      </c>
      <c r="M385">
        <v>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-24439</v>
      </c>
      <c r="T385">
        <v>0</v>
      </c>
      <c r="U385">
        <v>0</v>
      </c>
      <c r="V385">
        <v>0</v>
      </c>
      <c r="W385">
        <v>-24439</v>
      </c>
    </row>
    <row r="386" spans="1:23" x14ac:dyDescent="0.25">
      <c r="A386" t="s">
        <v>954</v>
      </c>
      <c r="B386" t="s">
        <v>2104</v>
      </c>
      <c r="C386">
        <v>1412101</v>
      </c>
      <c r="D386" t="s">
        <v>2155</v>
      </c>
      <c r="E386" t="s">
        <v>555</v>
      </c>
      <c r="F386" t="str">
        <f>VLOOKUP(E386,'DEMAN DCB'!B:B,1,0)</f>
        <v>GLTP441</v>
      </c>
      <c r="G386" t="s">
        <v>956</v>
      </c>
      <c r="H386" t="s">
        <v>1101</v>
      </c>
      <c r="I386">
        <v>9</v>
      </c>
      <c r="J386" t="s">
        <v>2156</v>
      </c>
      <c r="K386" t="s">
        <v>2157</v>
      </c>
      <c r="L386" t="s">
        <v>316</v>
      </c>
      <c r="M386">
        <v>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-5643</v>
      </c>
      <c r="T386">
        <v>0</v>
      </c>
      <c r="U386">
        <v>0</v>
      </c>
      <c r="V386">
        <v>0</v>
      </c>
      <c r="W386">
        <v>-5643</v>
      </c>
    </row>
    <row r="387" spans="1:23" x14ac:dyDescent="0.25">
      <c r="A387" t="s">
        <v>954</v>
      </c>
      <c r="B387" t="s">
        <v>963</v>
      </c>
      <c r="C387">
        <v>1412122</v>
      </c>
      <c r="D387" t="s">
        <v>2158</v>
      </c>
      <c r="E387" t="s">
        <v>557</v>
      </c>
      <c r="F387" t="str">
        <f>VLOOKUP(E387,'DEMAN DCB'!B:B,1,0)</f>
        <v>GLTP442</v>
      </c>
      <c r="G387" t="s">
        <v>956</v>
      </c>
      <c r="H387" t="s">
        <v>1101</v>
      </c>
      <c r="I387">
        <v>8</v>
      </c>
      <c r="J387" t="s">
        <v>2159</v>
      </c>
      <c r="K387" t="s">
        <v>203</v>
      </c>
      <c r="L387" t="s">
        <v>227</v>
      </c>
      <c r="M387">
        <v>2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-5367</v>
      </c>
      <c r="T387">
        <v>0</v>
      </c>
      <c r="U387">
        <v>0</v>
      </c>
      <c r="V387">
        <v>0</v>
      </c>
      <c r="W387">
        <v>-5367</v>
      </c>
    </row>
    <row r="388" spans="1:23" x14ac:dyDescent="0.25">
      <c r="A388" t="s">
        <v>954</v>
      </c>
      <c r="B388" t="s">
        <v>963</v>
      </c>
      <c r="C388">
        <v>1412101</v>
      </c>
      <c r="D388" t="s">
        <v>2160</v>
      </c>
      <c r="E388" t="s">
        <v>558</v>
      </c>
      <c r="F388" t="str">
        <f>VLOOKUP(E388,'DEMAN DCB'!B:B,1,0)</f>
        <v>GLTP443</v>
      </c>
      <c r="G388" t="s">
        <v>956</v>
      </c>
      <c r="H388" t="s">
        <v>1101</v>
      </c>
      <c r="I388">
        <v>10</v>
      </c>
      <c r="J388" t="s">
        <v>2161</v>
      </c>
      <c r="K388" t="s">
        <v>2077</v>
      </c>
      <c r="L388" t="s">
        <v>303</v>
      </c>
      <c r="M388">
        <v>1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-6245</v>
      </c>
      <c r="T388">
        <v>0</v>
      </c>
      <c r="U388">
        <v>0</v>
      </c>
      <c r="V388">
        <v>0</v>
      </c>
      <c r="W388">
        <v>-6245</v>
      </c>
    </row>
    <row r="389" spans="1:23" x14ac:dyDescent="0.25">
      <c r="A389" t="s">
        <v>954</v>
      </c>
      <c r="B389" t="s">
        <v>963</v>
      </c>
      <c r="C389">
        <v>1412101</v>
      </c>
      <c r="D389" t="s">
        <v>2162</v>
      </c>
      <c r="E389" t="s">
        <v>560</v>
      </c>
      <c r="F389" t="str">
        <f>VLOOKUP(E389,'DEMAN DCB'!B:B,1,0)</f>
        <v>GLTP444</v>
      </c>
      <c r="G389" t="s">
        <v>956</v>
      </c>
      <c r="H389" t="s">
        <v>1101</v>
      </c>
      <c r="I389">
        <v>8</v>
      </c>
      <c r="J389" t="s">
        <v>2163</v>
      </c>
      <c r="K389" t="s">
        <v>2036</v>
      </c>
      <c r="L389" t="s">
        <v>1511</v>
      </c>
      <c r="M389">
        <v>1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-4060</v>
      </c>
      <c r="T389">
        <v>0</v>
      </c>
      <c r="U389">
        <v>0</v>
      </c>
      <c r="V389">
        <v>0</v>
      </c>
      <c r="W389">
        <v>-4060</v>
      </c>
    </row>
    <row r="390" spans="1:23" x14ac:dyDescent="0.25">
      <c r="A390" t="s">
        <v>954</v>
      </c>
      <c r="B390" t="s">
        <v>2164</v>
      </c>
      <c r="C390">
        <v>1412101</v>
      </c>
      <c r="D390" t="s">
        <v>2165</v>
      </c>
      <c r="E390" t="s">
        <v>562</v>
      </c>
      <c r="F390" t="str">
        <f>VLOOKUP(E390,'DEMAN DCB'!B:B,1,0)</f>
        <v>GLTP445</v>
      </c>
      <c r="G390" t="s">
        <v>956</v>
      </c>
      <c r="H390" t="s">
        <v>1101</v>
      </c>
      <c r="I390">
        <v>5</v>
      </c>
      <c r="J390" t="s">
        <v>2166</v>
      </c>
      <c r="K390" t="s">
        <v>2167</v>
      </c>
      <c r="L390" t="s">
        <v>2168</v>
      </c>
      <c r="M390">
        <v>5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434</v>
      </c>
      <c r="T390">
        <v>0</v>
      </c>
      <c r="U390">
        <v>0</v>
      </c>
      <c r="V390">
        <v>0</v>
      </c>
      <c r="W390">
        <v>434</v>
      </c>
    </row>
    <row r="391" spans="1:23" x14ac:dyDescent="0.25">
      <c r="A391" t="s">
        <v>954</v>
      </c>
      <c r="B391" t="s">
        <v>963</v>
      </c>
      <c r="C391">
        <v>1412122</v>
      </c>
      <c r="D391" t="s">
        <v>2169</v>
      </c>
      <c r="E391" t="s">
        <v>563</v>
      </c>
      <c r="F391" t="str">
        <f>VLOOKUP(E391,'DEMAN DCB'!B:B,1,0)</f>
        <v>GLTP446</v>
      </c>
      <c r="G391" t="s">
        <v>956</v>
      </c>
      <c r="H391" t="s">
        <v>1101</v>
      </c>
      <c r="I391">
        <v>8</v>
      </c>
      <c r="J391" t="s">
        <v>2170</v>
      </c>
      <c r="K391" t="s">
        <v>188</v>
      </c>
      <c r="L391" t="s">
        <v>211</v>
      </c>
      <c r="M391">
        <v>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-7140</v>
      </c>
      <c r="T391">
        <v>0</v>
      </c>
      <c r="U391">
        <v>0</v>
      </c>
      <c r="V391">
        <v>0</v>
      </c>
      <c r="W391">
        <v>-7140</v>
      </c>
    </row>
    <row r="392" spans="1:23" x14ac:dyDescent="0.25">
      <c r="A392" t="s">
        <v>954</v>
      </c>
      <c r="B392" t="s">
        <v>955</v>
      </c>
      <c r="C392">
        <v>1412101</v>
      </c>
      <c r="D392" t="s">
        <v>2171</v>
      </c>
      <c r="E392" t="s">
        <v>565</v>
      </c>
      <c r="F392" t="str">
        <f>VLOOKUP(E392,'DEMAN DCB'!B:B,1,0)</f>
        <v>GLTP447</v>
      </c>
      <c r="G392" t="s">
        <v>956</v>
      </c>
      <c r="H392" t="s">
        <v>1101</v>
      </c>
      <c r="I392">
        <v>8</v>
      </c>
      <c r="J392" t="s">
        <v>2172</v>
      </c>
      <c r="K392" t="s">
        <v>2085</v>
      </c>
      <c r="L392" t="s">
        <v>2086</v>
      </c>
      <c r="M392">
        <v>1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</row>
    <row r="393" spans="1:23" x14ac:dyDescent="0.25">
      <c r="A393" t="s">
        <v>954</v>
      </c>
      <c r="B393" t="s">
        <v>955</v>
      </c>
      <c r="C393">
        <v>1412101</v>
      </c>
      <c r="D393" t="s">
        <v>2173</v>
      </c>
      <c r="E393" t="s">
        <v>860</v>
      </c>
      <c r="F393" t="str">
        <f>VLOOKUP(E393,'DEMAN DCB'!B:B,1,0)</f>
        <v>GLTP448</v>
      </c>
      <c r="G393" t="s">
        <v>956</v>
      </c>
      <c r="H393" t="s">
        <v>966</v>
      </c>
      <c r="I393">
        <v>8</v>
      </c>
      <c r="J393" t="s">
        <v>2174</v>
      </c>
      <c r="K393" t="s">
        <v>2036</v>
      </c>
      <c r="L393" t="s">
        <v>1511</v>
      </c>
      <c r="M393">
        <v>1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608</v>
      </c>
      <c r="T393">
        <v>0</v>
      </c>
      <c r="U393">
        <v>0</v>
      </c>
      <c r="V393">
        <v>0</v>
      </c>
      <c r="W393">
        <v>608</v>
      </c>
    </row>
    <row r="394" spans="1:23" x14ac:dyDescent="0.25">
      <c r="A394" t="s">
        <v>954</v>
      </c>
      <c r="B394" t="s">
        <v>955</v>
      </c>
      <c r="C394">
        <v>1412101</v>
      </c>
      <c r="D394" t="s">
        <v>2175</v>
      </c>
      <c r="E394" t="s">
        <v>567</v>
      </c>
      <c r="F394" t="str">
        <f>VLOOKUP(E394,'DEMAN DCB'!B:B,1,0)</f>
        <v>GLTP449</v>
      </c>
      <c r="G394" t="s">
        <v>956</v>
      </c>
      <c r="H394" t="s">
        <v>1101</v>
      </c>
      <c r="I394">
        <v>8</v>
      </c>
      <c r="J394" t="s">
        <v>2176</v>
      </c>
      <c r="K394" t="s">
        <v>2177</v>
      </c>
      <c r="L394" t="s">
        <v>2178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-4828</v>
      </c>
      <c r="T394">
        <v>0</v>
      </c>
      <c r="U394">
        <v>0</v>
      </c>
      <c r="V394">
        <v>0</v>
      </c>
      <c r="W394">
        <v>-4828</v>
      </c>
    </row>
    <row r="395" spans="1:23" x14ac:dyDescent="0.25">
      <c r="A395" t="s">
        <v>954</v>
      </c>
      <c r="B395" t="s">
        <v>963</v>
      </c>
      <c r="C395">
        <v>1412101</v>
      </c>
      <c r="D395" t="s">
        <v>2179</v>
      </c>
      <c r="E395" t="s">
        <v>2180</v>
      </c>
      <c r="F395" t="str">
        <f>VLOOKUP(E395,'DEMAN DCB'!B:B,1,0)</f>
        <v>GLTP45</v>
      </c>
      <c r="G395" t="s">
        <v>956</v>
      </c>
      <c r="H395" t="s">
        <v>966</v>
      </c>
      <c r="I395">
        <v>8</v>
      </c>
      <c r="J395" t="s">
        <v>333</v>
      </c>
      <c r="K395" t="s">
        <v>2181</v>
      </c>
      <c r="L395" t="s">
        <v>958</v>
      </c>
      <c r="M395">
        <v>1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26132.66</v>
      </c>
      <c r="T395">
        <v>0</v>
      </c>
      <c r="U395">
        <v>0</v>
      </c>
      <c r="V395">
        <v>0</v>
      </c>
      <c r="W395">
        <v>26132.66</v>
      </c>
    </row>
    <row r="396" spans="1:23" x14ac:dyDescent="0.25">
      <c r="A396" t="s">
        <v>954</v>
      </c>
      <c r="B396" t="s">
        <v>955</v>
      </c>
      <c r="C396">
        <v>1412101</v>
      </c>
      <c r="D396" t="s">
        <v>2182</v>
      </c>
      <c r="E396" t="s">
        <v>569</v>
      </c>
      <c r="F396" t="str">
        <f>VLOOKUP(E396,'DEMAN DCB'!B:B,1,0)</f>
        <v>GLTP450</v>
      </c>
      <c r="G396" t="s">
        <v>956</v>
      </c>
      <c r="H396" t="s">
        <v>1101</v>
      </c>
      <c r="I396">
        <v>8</v>
      </c>
      <c r="J396" t="s">
        <v>2183</v>
      </c>
      <c r="K396" t="s">
        <v>199</v>
      </c>
      <c r="L396" t="s">
        <v>222</v>
      </c>
      <c r="M396">
        <v>1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-31040</v>
      </c>
      <c r="T396">
        <v>0</v>
      </c>
      <c r="U396">
        <v>0</v>
      </c>
      <c r="V396">
        <v>0</v>
      </c>
      <c r="W396">
        <v>-31040</v>
      </c>
    </row>
    <row r="397" spans="1:23" x14ac:dyDescent="0.25">
      <c r="A397" t="s">
        <v>954</v>
      </c>
      <c r="B397" t="s">
        <v>963</v>
      </c>
      <c r="C397">
        <v>1412101</v>
      </c>
      <c r="D397" t="s">
        <v>2184</v>
      </c>
      <c r="E397" t="s">
        <v>570</v>
      </c>
      <c r="F397" t="str">
        <f>VLOOKUP(E397,'DEMAN DCB'!B:B,1,0)</f>
        <v>GLTP451</v>
      </c>
      <c r="G397" t="s">
        <v>956</v>
      </c>
      <c r="H397" t="s">
        <v>1101</v>
      </c>
      <c r="I397">
        <v>8</v>
      </c>
      <c r="J397" t="s">
        <v>2185</v>
      </c>
      <c r="K397" t="s">
        <v>2186</v>
      </c>
      <c r="L397" t="s">
        <v>2187</v>
      </c>
      <c r="M397">
        <v>2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-7441</v>
      </c>
      <c r="T397">
        <v>0</v>
      </c>
      <c r="U397">
        <v>0</v>
      </c>
      <c r="V397">
        <v>0</v>
      </c>
      <c r="W397">
        <v>-7441</v>
      </c>
    </row>
    <row r="398" spans="1:23" x14ac:dyDescent="0.25">
      <c r="A398" t="s">
        <v>954</v>
      </c>
      <c r="B398" t="s">
        <v>963</v>
      </c>
      <c r="C398">
        <v>1412122</v>
      </c>
      <c r="D398" t="s">
        <v>2188</v>
      </c>
      <c r="E398" t="s">
        <v>571</v>
      </c>
      <c r="F398" t="str">
        <f>VLOOKUP(E398,'DEMAN DCB'!B:B,1,0)</f>
        <v>GLTP452</v>
      </c>
      <c r="G398" t="s">
        <v>956</v>
      </c>
      <c r="H398" t="s">
        <v>1101</v>
      </c>
      <c r="I398">
        <v>2</v>
      </c>
      <c r="J398" t="s">
        <v>287</v>
      </c>
      <c r="K398" t="s">
        <v>211</v>
      </c>
      <c r="M398">
        <v>10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-122600</v>
      </c>
      <c r="T398">
        <v>0</v>
      </c>
      <c r="U398">
        <v>0</v>
      </c>
      <c r="V398">
        <v>0</v>
      </c>
      <c r="W398">
        <v>-122600</v>
      </c>
    </row>
    <row r="399" spans="1:23" x14ac:dyDescent="0.25">
      <c r="A399" t="s">
        <v>954</v>
      </c>
      <c r="B399" t="s">
        <v>963</v>
      </c>
      <c r="C399">
        <v>1412122</v>
      </c>
      <c r="D399" t="s">
        <v>2189</v>
      </c>
      <c r="E399" t="s">
        <v>573</v>
      </c>
      <c r="F399" t="str">
        <f>VLOOKUP(E399,'DEMAN DCB'!B:B,1,0)</f>
        <v>GLTP453</v>
      </c>
      <c r="G399" t="s">
        <v>956</v>
      </c>
      <c r="H399" t="s">
        <v>1101</v>
      </c>
      <c r="I399">
        <v>2</v>
      </c>
      <c r="J399" t="s">
        <v>2190</v>
      </c>
      <c r="K399" t="s">
        <v>222</v>
      </c>
      <c r="M399">
        <v>1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-3177</v>
      </c>
      <c r="T399">
        <v>0</v>
      </c>
      <c r="U399">
        <v>0</v>
      </c>
      <c r="V399">
        <v>0</v>
      </c>
      <c r="W399">
        <v>-3177</v>
      </c>
    </row>
    <row r="400" spans="1:23" x14ac:dyDescent="0.25">
      <c r="A400" t="s">
        <v>954</v>
      </c>
      <c r="B400" t="s">
        <v>963</v>
      </c>
      <c r="C400">
        <v>1412122</v>
      </c>
      <c r="D400" t="s">
        <v>2191</v>
      </c>
      <c r="E400" t="s">
        <v>32</v>
      </c>
      <c r="F400" t="str">
        <f>VLOOKUP(E400,'DEMAN DCB'!B:B,1,0)</f>
        <v>GLTP454</v>
      </c>
      <c r="G400" t="s">
        <v>956</v>
      </c>
      <c r="H400" t="s">
        <v>11</v>
      </c>
      <c r="I400">
        <v>2</v>
      </c>
      <c r="J400" t="s">
        <v>204</v>
      </c>
      <c r="K400" t="s">
        <v>205</v>
      </c>
      <c r="M400">
        <v>2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-7427</v>
      </c>
      <c r="T400">
        <v>0</v>
      </c>
      <c r="U400">
        <v>4600</v>
      </c>
      <c r="V400">
        <v>0</v>
      </c>
      <c r="W400">
        <v>-12027</v>
      </c>
    </row>
    <row r="401" spans="1:23" x14ac:dyDescent="0.25">
      <c r="A401" t="s">
        <v>954</v>
      </c>
      <c r="B401" t="s">
        <v>963</v>
      </c>
      <c r="C401">
        <v>1412122</v>
      </c>
      <c r="D401" t="s">
        <v>2192</v>
      </c>
      <c r="E401" t="s">
        <v>575</v>
      </c>
      <c r="F401" t="str">
        <f>VLOOKUP(E401,'DEMAN DCB'!B:B,1,0)</f>
        <v>GLTP455</v>
      </c>
      <c r="G401" t="s">
        <v>956</v>
      </c>
      <c r="H401" t="s">
        <v>1101</v>
      </c>
      <c r="I401">
        <v>2</v>
      </c>
      <c r="J401" t="s">
        <v>2193</v>
      </c>
      <c r="K401" t="s">
        <v>2194</v>
      </c>
      <c r="M401">
        <v>1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-10210</v>
      </c>
      <c r="T401">
        <v>0</v>
      </c>
      <c r="U401">
        <v>0</v>
      </c>
      <c r="V401">
        <v>0</v>
      </c>
      <c r="W401">
        <v>-10210</v>
      </c>
    </row>
    <row r="402" spans="1:23" x14ac:dyDescent="0.25">
      <c r="A402" t="s">
        <v>954</v>
      </c>
      <c r="B402" t="s">
        <v>963</v>
      </c>
      <c r="C402">
        <v>1412114</v>
      </c>
      <c r="D402" t="s">
        <v>2195</v>
      </c>
      <c r="E402" t="s">
        <v>577</v>
      </c>
      <c r="F402" t="str">
        <f>VLOOKUP(E402,'DEMAN DCB'!B:B,1,0)</f>
        <v>GLTP456</v>
      </c>
      <c r="G402" t="s">
        <v>956</v>
      </c>
      <c r="H402" t="s">
        <v>1101</v>
      </c>
      <c r="I402">
        <v>14</v>
      </c>
      <c r="J402" t="s">
        <v>2196</v>
      </c>
      <c r="K402" t="s">
        <v>2197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-16044</v>
      </c>
      <c r="T402">
        <v>0</v>
      </c>
      <c r="U402">
        <v>0</v>
      </c>
      <c r="V402">
        <v>0</v>
      </c>
      <c r="W402">
        <v>-16044</v>
      </c>
    </row>
    <row r="403" spans="1:23" x14ac:dyDescent="0.25">
      <c r="A403" t="s">
        <v>954</v>
      </c>
      <c r="B403" t="s">
        <v>963</v>
      </c>
      <c r="C403">
        <v>1412123</v>
      </c>
      <c r="D403" t="s">
        <v>2198</v>
      </c>
      <c r="E403" t="s">
        <v>578</v>
      </c>
      <c r="F403" t="str">
        <f>VLOOKUP(E403,'DEMAN DCB'!B:B,1,0)</f>
        <v>GLTP457</v>
      </c>
      <c r="G403" t="s">
        <v>956</v>
      </c>
      <c r="H403" t="s">
        <v>1101</v>
      </c>
      <c r="I403">
        <v>8</v>
      </c>
      <c r="J403" t="s">
        <v>2199</v>
      </c>
      <c r="K403" t="s">
        <v>2200</v>
      </c>
      <c r="M403">
        <v>1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-11410</v>
      </c>
      <c r="T403">
        <v>0</v>
      </c>
      <c r="U403">
        <v>0</v>
      </c>
      <c r="V403">
        <v>0</v>
      </c>
      <c r="W403">
        <v>-11410</v>
      </c>
    </row>
    <row r="404" spans="1:23" x14ac:dyDescent="0.25">
      <c r="A404" t="s">
        <v>954</v>
      </c>
      <c r="B404" t="s">
        <v>963</v>
      </c>
      <c r="C404">
        <v>1412122</v>
      </c>
      <c r="D404" t="s">
        <v>2201</v>
      </c>
      <c r="E404" t="s">
        <v>579</v>
      </c>
      <c r="F404" t="str">
        <f>VLOOKUP(E404,'DEMAN DCB'!B:B,1,0)</f>
        <v>GLTP458</v>
      </c>
      <c r="G404" t="s">
        <v>956</v>
      </c>
      <c r="H404" t="s">
        <v>1101</v>
      </c>
      <c r="I404">
        <v>2</v>
      </c>
      <c r="J404" t="s">
        <v>2202</v>
      </c>
      <c r="K404" t="s">
        <v>2203</v>
      </c>
      <c r="M404">
        <v>2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-40571</v>
      </c>
      <c r="T404">
        <v>0</v>
      </c>
      <c r="U404">
        <v>0</v>
      </c>
      <c r="V404">
        <v>0</v>
      </c>
      <c r="W404">
        <v>-40571</v>
      </c>
    </row>
    <row r="405" spans="1:23" x14ac:dyDescent="0.25">
      <c r="A405" t="s">
        <v>954</v>
      </c>
      <c r="B405" t="s">
        <v>963</v>
      </c>
      <c r="C405">
        <v>1412123</v>
      </c>
      <c r="D405" t="s">
        <v>2204</v>
      </c>
      <c r="E405" t="s">
        <v>580</v>
      </c>
      <c r="F405" t="str">
        <f>VLOOKUP(E405,'DEMAN DCB'!B:B,1,0)</f>
        <v>GLTP459</v>
      </c>
      <c r="G405" t="s">
        <v>956</v>
      </c>
      <c r="H405" t="s">
        <v>1101</v>
      </c>
      <c r="I405">
        <v>8</v>
      </c>
      <c r="J405" t="s">
        <v>2205</v>
      </c>
      <c r="K405" t="s">
        <v>2206</v>
      </c>
      <c r="M405">
        <v>1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-8129</v>
      </c>
      <c r="T405">
        <v>0</v>
      </c>
      <c r="U405">
        <v>0</v>
      </c>
      <c r="V405">
        <v>0</v>
      </c>
      <c r="W405">
        <v>-8129</v>
      </c>
    </row>
    <row r="406" spans="1:23" x14ac:dyDescent="0.25">
      <c r="A406" t="s">
        <v>954</v>
      </c>
      <c r="B406" t="s">
        <v>955</v>
      </c>
      <c r="C406">
        <v>1412101</v>
      </c>
      <c r="D406" t="s">
        <v>2207</v>
      </c>
      <c r="E406" t="s">
        <v>2208</v>
      </c>
      <c r="F406" t="str">
        <f>VLOOKUP(E406,'DEMAN DCB'!B:B,1,0)</f>
        <v>GLTP46</v>
      </c>
      <c r="G406" t="s">
        <v>956</v>
      </c>
      <c r="H406" t="s">
        <v>966</v>
      </c>
      <c r="I406">
        <v>8</v>
      </c>
      <c r="J406" t="s">
        <v>1137</v>
      </c>
      <c r="K406" t="s">
        <v>2209</v>
      </c>
      <c r="L406" t="s">
        <v>1198</v>
      </c>
      <c r="M406">
        <v>1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21526.38</v>
      </c>
      <c r="T406">
        <v>0</v>
      </c>
      <c r="U406">
        <v>0</v>
      </c>
      <c r="V406">
        <v>0</v>
      </c>
      <c r="W406">
        <v>21526.38</v>
      </c>
    </row>
    <row r="407" spans="1:23" x14ac:dyDescent="0.25">
      <c r="A407" t="s">
        <v>954</v>
      </c>
      <c r="B407" t="s">
        <v>963</v>
      </c>
      <c r="C407">
        <v>1412122</v>
      </c>
      <c r="D407" t="s">
        <v>2210</v>
      </c>
      <c r="E407" t="s">
        <v>34</v>
      </c>
      <c r="F407" t="str">
        <f>VLOOKUP(E407,'DEMAN DCB'!B:B,1,0)</f>
        <v>GLTP460</v>
      </c>
      <c r="G407" t="s">
        <v>956</v>
      </c>
      <c r="H407" t="s">
        <v>11</v>
      </c>
      <c r="I407">
        <v>2</v>
      </c>
      <c r="J407" t="s">
        <v>206</v>
      </c>
      <c r="K407" t="s">
        <v>207</v>
      </c>
      <c r="M407">
        <v>2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-42742</v>
      </c>
      <c r="T407">
        <v>0</v>
      </c>
      <c r="U407">
        <v>3200</v>
      </c>
      <c r="V407">
        <v>0</v>
      </c>
      <c r="W407">
        <v>-45942</v>
      </c>
    </row>
    <row r="408" spans="1:23" x14ac:dyDescent="0.25">
      <c r="A408" t="s">
        <v>954</v>
      </c>
      <c r="B408" t="s">
        <v>963</v>
      </c>
      <c r="C408">
        <v>1412122</v>
      </c>
      <c r="D408" t="s">
        <v>2211</v>
      </c>
      <c r="E408" t="s">
        <v>581</v>
      </c>
      <c r="F408" t="str">
        <f>VLOOKUP(E408,'DEMAN DCB'!B:B,1,0)</f>
        <v>GLTP461</v>
      </c>
      <c r="G408" t="s">
        <v>956</v>
      </c>
      <c r="H408" t="s">
        <v>1101</v>
      </c>
      <c r="I408">
        <v>2</v>
      </c>
      <c r="J408" t="s">
        <v>2212</v>
      </c>
      <c r="K408" t="s">
        <v>296</v>
      </c>
      <c r="M408">
        <v>2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-16470</v>
      </c>
      <c r="T408">
        <v>0</v>
      </c>
      <c r="U408">
        <v>0</v>
      </c>
      <c r="V408">
        <v>0</v>
      </c>
      <c r="W408">
        <v>-16470</v>
      </c>
    </row>
    <row r="409" spans="1:23" x14ac:dyDescent="0.25">
      <c r="A409" t="s">
        <v>954</v>
      </c>
      <c r="B409" t="s">
        <v>963</v>
      </c>
      <c r="C409">
        <v>1412122</v>
      </c>
      <c r="D409" t="s">
        <v>2213</v>
      </c>
      <c r="E409" t="s">
        <v>583</v>
      </c>
      <c r="F409" t="str">
        <f>VLOOKUP(E409,'DEMAN DCB'!B:B,1,0)</f>
        <v>GLTP462</v>
      </c>
      <c r="G409" t="s">
        <v>956</v>
      </c>
      <c r="H409" t="s">
        <v>1101</v>
      </c>
      <c r="I409">
        <v>2</v>
      </c>
      <c r="J409" t="s">
        <v>2214</v>
      </c>
      <c r="K409" t="s">
        <v>222</v>
      </c>
      <c r="M409">
        <v>2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-22742</v>
      </c>
      <c r="T409">
        <v>0</v>
      </c>
      <c r="U409">
        <v>0</v>
      </c>
      <c r="V409">
        <v>0</v>
      </c>
      <c r="W409">
        <v>-22742</v>
      </c>
    </row>
    <row r="410" spans="1:23" x14ac:dyDescent="0.25">
      <c r="A410" t="s">
        <v>954</v>
      </c>
      <c r="B410" t="s">
        <v>963</v>
      </c>
      <c r="C410">
        <v>1412122</v>
      </c>
      <c r="D410" t="s">
        <v>2215</v>
      </c>
      <c r="E410" t="s">
        <v>585</v>
      </c>
      <c r="F410" t="str">
        <f>VLOOKUP(E410,'DEMAN DCB'!B:B,1,0)</f>
        <v>GLTP463</v>
      </c>
      <c r="G410" t="s">
        <v>956</v>
      </c>
      <c r="H410" t="s">
        <v>1101</v>
      </c>
      <c r="I410">
        <v>2</v>
      </c>
      <c r="J410" t="s">
        <v>2216</v>
      </c>
      <c r="K410" t="s">
        <v>222</v>
      </c>
      <c r="M410">
        <v>2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-23625</v>
      </c>
      <c r="T410">
        <v>0</v>
      </c>
      <c r="U410">
        <v>0</v>
      </c>
      <c r="V410">
        <v>0</v>
      </c>
      <c r="W410">
        <v>-23625</v>
      </c>
    </row>
    <row r="411" spans="1:23" x14ac:dyDescent="0.25">
      <c r="A411" t="s">
        <v>954</v>
      </c>
      <c r="B411" t="s">
        <v>963</v>
      </c>
      <c r="C411">
        <v>1412123</v>
      </c>
      <c r="D411" t="s">
        <v>2217</v>
      </c>
      <c r="E411" t="s">
        <v>36</v>
      </c>
      <c r="F411" t="str">
        <f>VLOOKUP(E411,'DEMAN DCB'!B:B,1,0)</f>
        <v>GLTP464</v>
      </c>
      <c r="G411" t="s">
        <v>956</v>
      </c>
      <c r="H411" t="s">
        <v>11</v>
      </c>
      <c r="I411">
        <v>8</v>
      </c>
      <c r="J411" t="s">
        <v>208</v>
      </c>
      <c r="K411" t="s">
        <v>209</v>
      </c>
      <c r="M411">
        <v>1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-18411</v>
      </c>
      <c r="T411">
        <v>0</v>
      </c>
      <c r="U411">
        <v>1150</v>
      </c>
      <c r="V411">
        <v>0</v>
      </c>
      <c r="W411">
        <v>-19561</v>
      </c>
    </row>
    <row r="412" spans="1:23" x14ac:dyDescent="0.25">
      <c r="A412" t="s">
        <v>954</v>
      </c>
      <c r="B412" t="s">
        <v>963</v>
      </c>
      <c r="C412">
        <v>1412122</v>
      </c>
      <c r="D412" t="s">
        <v>2218</v>
      </c>
      <c r="E412" t="s">
        <v>38</v>
      </c>
      <c r="F412" t="str">
        <f>VLOOKUP(E412,'DEMAN DCB'!B:B,1,0)</f>
        <v>GLTP465</v>
      </c>
      <c r="G412" t="s">
        <v>956</v>
      </c>
      <c r="H412" t="s">
        <v>11</v>
      </c>
      <c r="I412">
        <v>2</v>
      </c>
      <c r="J412" t="s">
        <v>210</v>
      </c>
      <c r="K412" t="s">
        <v>211</v>
      </c>
      <c r="M412">
        <v>2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-39412</v>
      </c>
      <c r="T412">
        <v>0</v>
      </c>
      <c r="U412">
        <v>2300</v>
      </c>
      <c r="V412">
        <v>0</v>
      </c>
      <c r="W412">
        <v>-41712</v>
      </c>
    </row>
    <row r="413" spans="1:23" x14ac:dyDescent="0.25">
      <c r="A413" t="s">
        <v>954</v>
      </c>
      <c r="B413" t="s">
        <v>963</v>
      </c>
      <c r="C413">
        <v>1412122</v>
      </c>
      <c r="D413" t="s">
        <v>2219</v>
      </c>
      <c r="E413" t="s">
        <v>2220</v>
      </c>
      <c r="F413" t="e">
        <f>VLOOKUP(E413,'DEMAN DCB'!B:B,1,0)</f>
        <v>#N/A</v>
      </c>
      <c r="G413" t="s">
        <v>956</v>
      </c>
      <c r="H413" t="s">
        <v>1101</v>
      </c>
      <c r="I413">
        <v>2</v>
      </c>
      <c r="J413" t="s">
        <v>2221</v>
      </c>
      <c r="K413" t="s">
        <v>227</v>
      </c>
      <c r="M413">
        <v>1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</row>
    <row r="414" spans="1:23" x14ac:dyDescent="0.25">
      <c r="A414" t="s">
        <v>954</v>
      </c>
      <c r="B414" t="s">
        <v>963</v>
      </c>
      <c r="C414">
        <v>1412122</v>
      </c>
      <c r="D414" t="s">
        <v>2222</v>
      </c>
      <c r="E414" t="s">
        <v>40</v>
      </c>
      <c r="F414" t="str">
        <f>VLOOKUP(E414,'DEMAN DCB'!B:B,1,0)</f>
        <v>GLTP466A</v>
      </c>
      <c r="G414" t="s">
        <v>956</v>
      </c>
      <c r="H414" t="s">
        <v>11</v>
      </c>
      <c r="I414">
        <v>2</v>
      </c>
      <c r="J414" t="s">
        <v>212</v>
      </c>
      <c r="K414" t="s">
        <v>207</v>
      </c>
      <c r="M414">
        <v>2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-35762</v>
      </c>
      <c r="T414">
        <v>0</v>
      </c>
      <c r="U414">
        <v>2300</v>
      </c>
      <c r="V414">
        <v>0</v>
      </c>
      <c r="W414">
        <v>-38062</v>
      </c>
    </row>
    <row r="415" spans="1:23" x14ac:dyDescent="0.25">
      <c r="A415" t="s">
        <v>954</v>
      </c>
      <c r="B415" t="s">
        <v>963</v>
      </c>
      <c r="C415">
        <v>1412122</v>
      </c>
      <c r="D415" t="s">
        <v>2223</v>
      </c>
      <c r="E415" t="s">
        <v>586</v>
      </c>
      <c r="F415" t="str">
        <f>VLOOKUP(E415,'DEMAN DCB'!B:B,1,0)</f>
        <v>GLTP467</v>
      </c>
      <c r="G415" t="s">
        <v>956</v>
      </c>
      <c r="H415" t="s">
        <v>1101</v>
      </c>
      <c r="I415">
        <v>2</v>
      </c>
      <c r="J415" t="s">
        <v>2224</v>
      </c>
      <c r="K415" t="s">
        <v>296</v>
      </c>
      <c r="M415">
        <v>1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-13152</v>
      </c>
      <c r="T415">
        <v>0</v>
      </c>
      <c r="U415">
        <v>0</v>
      </c>
      <c r="V415">
        <v>0</v>
      </c>
      <c r="W415">
        <v>-13152</v>
      </c>
    </row>
    <row r="416" spans="1:23" x14ac:dyDescent="0.25">
      <c r="A416" t="s">
        <v>954</v>
      </c>
      <c r="B416" t="s">
        <v>963</v>
      </c>
      <c r="C416">
        <v>1412122</v>
      </c>
      <c r="D416" t="s">
        <v>2225</v>
      </c>
      <c r="E416" t="s">
        <v>42</v>
      </c>
      <c r="F416" t="str">
        <f>VLOOKUP(E416,'DEMAN DCB'!B:B,1,0)</f>
        <v>GLTP468</v>
      </c>
      <c r="G416" t="s">
        <v>956</v>
      </c>
      <c r="H416" t="s">
        <v>11</v>
      </c>
      <c r="I416">
        <v>2</v>
      </c>
      <c r="J416" t="s">
        <v>213</v>
      </c>
      <c r="K416" t="s">
        <v>214</v>
      </c>
      <c r="M416">
        <v>2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-34452</v>
      </c>
      <c r="T416">
        <v>0</v>
      </c>
      <c r="U416">
        <v>0</v>
      </c>
      <c r="V416">
        <v>0</v>
      </c>
      <c r="W416">
        <v>-34452</v>
      </c>
    </row>
    <row r="417" spans="1:23" x14ac:dyDescent="0.25">
      <c r="A417" t="s">
        <v>954</v>
      </c>
      <c r="B417" t="s">
        <v>963</v>
      </c>
      <c r="C417">
        <v>1412122</v>
      </c>
      <c r="D417" t="s">
        <v>2226</v>
      </c>
      <c r="E417" t="s">
        <v>43</v>
      </c>
      <c r="F417" t="str">
        <f>VLOOKUP(E417,'DEMAN DCB'!B:B,1,0)</f>
        <v>GLTP469</v>
      </c>
      <c r="G417" t="s">
        <v>956</v>
      </c>
      <c r="H417" t="s">
        <v>11</v>
      </c>
      <c r="I417">
        <v>2</v>
      </c>
      <c r="J417" t="s">
        <v>215</v>
      </c>
      <c r="K417" t="s">
        <v>216</v>
      </c>
      <c r="M417">
        <v>1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-16211</v>
      </c>
      <c r="T417">
        <v>0</v>
      </c>
      <c r="U417">
        <v>1150</v>
      </c>
      <c r="V417">
        <v>0</v>
      </c>
      <c r="W417">
        <v>-17361</v>
      </c>
    </row>
    <row r="418" spans="1:23" x14ac:dyDescent="0.25">
      <c r="A418" t="s">
        <v>954</v>
      </c>
      <c r="B418" t="s">
        <v>963</v>
      </c>
      <c r="C418">
        <v>1412101</v>
      </c>
      <c r="D418" t="s">
        <v>2227</v>
      </c>
      <c r="E418" t="s">
        <v>2228</v>
      </c>
      <c r="F418" t="str">
        <f>VLOOKUP(E418,'DEMAN DCB'!B:B,1,0)</f>
        <v>GLTP47</v>
      </c>
      <c r="G418" t="s">
        <v>956</v>
      </c>
      <c r="H418" t="s">
        <v>957</v>
      </c>
      <c r="I418">
        <v>8</v>
      </c>
      <c r="J418" t="s">
        <v>2229</v>
      </c>
      <c r="K418" t="s">
        <v>2230</v>
      </c>
      <c r="L418" t="s">
        <v>1064</v>
      </c>
      <c r="M418">
        <v>1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12766.72</v>
      </c>
      <c r="T418">
        <v>0</v>
      </c>
      <c r="U418">
        <v>0</v>
      </c>
      <c r="V418">
        <v>0</v>
      </c>
      <c r="W418">
        <v>12766.72</v>
      </c>
    </row>
    <row r="419" spans="1:23" x14ac:dyDescent="0.25">
      <c r="A419" t="s">
        <v>954</v>
      </c>
      <c r="B419" t="s">
        <v>963</v>
      </c>
      <c r="C419">
        <v>1412122</v>
      </c>
      <c r="D419" t="s">
        <v>2231</v>
      </c>
      <c r="E419" t="s">
        <v>588</v>
      </c>
      <c r="F419" t="str">
        <f>VLOOKUP(E419,'DEMAN DCB'!B:B,1,0)</f>
        <v>GLTP470</v>
      </c>
      <c r="G419" t="s">
        <v>956</v>
      </c>
      <c r="H419" t="s">
        <v>1101</v>
      </c>
      <c r="I419">
        <v>2</v>
      </c>
      <c r="J419" t="s">
        <v>2232</v>
      </c>
      <c r="K419" t="s">
        <v>211</v>
      </c>
      <c r="M419">
        <v>2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-8242</v>
      </c>
      <c r="T419">
        <v>0</v>
      </c>
      <c r="U419">
        <v>0</v>
      </c>
      <c r="V419">
        <v>0</v>
      </c>
      <c r="W419">
        <v>-8242</v>
      </c>
    </row>
    <row r="420" spans="1:23" x14ac:dyDescent="0.25">
      <c r="A420" t="s">
        <v>954</v>
      </c>
      <c r="B420" t="s">
        <v>963</v>
      </c>
      <c r="C420">
        <v>1412122</v>
      </c>
      <c r="D420" t="s">
        <v>2233</v>
      </c>
      <c r="E420" t="s">
        <v>590</v>
      </c>
      <c r="F420" t="str">
        <f>VLOOKUP(E420,'DEMAN DCB'!B:B,1,0)</f>
        <v>GLTP471</v>
      </c>
      <c r="G420" t="s">
        <v>956</v>
      </c>
      <c r="H420" t="s">
        <v>1101</v>
      </c>
      <c r="I420">
        <v>2</v>
      </c>
      <c r="J420" t="s">
        <v>2234</v>
      </c>
      <c r="K420" t="s">
        <v>2235</v>
      </c>
      <c r="M420">
        <v>1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-2971</v>
      </c>
      <c r="T420">
        <v>0</v>
      </c>
      <c r="U420">
        <v>0</v>
      </c>
      <c r="V420">
        <v>0</v>
      </c>
      <c r="W420">
        <v>-2971</v>
      </c>
    </row>
    <row r="421" spans="1:23" x14ac:dyDescent="0.25">
      <c r="A421" t="s">
        <v>954</v>
      </c>
      <c r="B421" t="s">
        <v>963</v>
      </c>
      <c r="C421">
        <v>1412122</v>
      </c>
      <c r="D421" t="s">
        <v>2236</v>
      </c>
      <c r="E421" t="s">
        <v>45</v>
      </c>
      <c r="F421" t="str">
        <f>VLOOKUP(E421,'DEMAN DCB'!B:B,1,0)</f>
        <v>GLTP472</v>
      </c>
      <c r="G421" t="s">
        <v>956</v>
      </c>
      <c r="H421" t="s">
        <v>11</v>
      </c>
      <c r="I421">
        <v>2</v>
      </c>
      <c r="J421" t="s">
        <v>217</v>
      </c>
      <c r="K421" t="s">
        <v>207</v>
      </c>
      <c r="M421">
        <v>2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-24556</v>
      </c>
      <c r="T421">
        <v>0</v>
      </c>
      <c r="U421">
        <v>7394</v>
      </c>
      <c r="V421">
        <v>0</v>
      </c>
      <c r="W421">
        <v>-31950</v>
      </c>
    </row>
    <row r="422" spans="1:23" x14ac:dyDescent="0.25">
      <c r="A422" t="s">
        <v>954</v>
      </c>
      <c r="B422" t="s">
        <v>963</v>
      </c>
      <c r="C422">
        <v>1412122</v>
      </c>
      <c r="D422" t="s">
        <v>2237</v>
      </c>
      <c r="E422" t="s">
        <v>47</v>
      </c>
      <c r="F422" t="str">
        <f>VLOOKUP(E422,'DEMAN DCB'!B:B,1,0)</f>
        <v>GLTP473</v>
      </c>
      <c r="G422" t="s">
        <v>956</v>
      </c>
      <c r="H422" t="s">
        <v>11</v>
      </c>
      <c r="I422">
        <v>2</v>
      </c>
      <c r="J422" t="s">
        <v>218</v>
      </c>
      <c r="K422" t="s">
        <v>207</v>
      </c>
      <c r="M422">
        <v>2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6343</v>
      </c>
      <c r="T422">
        <v>0</v>
      </c>
      <c r="U422">
        <v>4600</v>
      </c>
      <c r="V422">
        <v>0</v>
      </c>
      <c r="W422">
        <v>1743</v>
      </c>
    </row>
    <row r="423" spans="1:23" x14ac:dyDescent="0.25">
      <c r="A423" t="s">
        <v>954</v>
      </c>
      <c r="B423" t="s">
        <v>963</v>
      </c>
      <c r="C423">
        <v>1412122</v>
      </c>
      <c r="D423" t="s">
        <v>2238</v>
      </c>
      <c r="E423" t="s">
        <v>48</v>
      </c>
      <c r="F423" t="str">
        <f>VLOOKUP(E423,'DEMAN DCB'!B:B,1,0)</f>
        <v>GLTP474</v>
      </c>
      <c r="G423" t="s">
        <v>956</v>
      </c>
      <c r="H423" t="s">
        <v>11</v>
      </c>
      <c r="I423">
        <v>2</v>
      </c>
      <c r="J423" t="s">
        <v>219</v>
      </c>
      <c r="K423" t="s">
        <v>207</v>
      </c>
      <c r="L423" t="s">
        <v>1142</v>
      </c>
      <c r="M423">
        <v>2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-12005</v>
      </c>
      <c r="T423">
        <v>0</v>
      </c>
      <c r="U423">
        <v>2300</v>
      </c>
      <c r="V423">
        <v>0</v>
      </c>
      <c r="W423">
        <v>-14305</v>
      </c>
    </row>
    <row r="424" spans="1:23" x14ac:dyDescent="0.25">
      <c r="A424" t="s">
        <v>954</v>
      </c>
      <c r="B424" t="s">
        <v>963</v>
      </c>
      <c r="C424">
        <v>1412122</v>
      </c>
      <c r="D424" t="s">
        <v>2239</v>
      </c>
      <c r="E424" t="s">
        <v>591</v>
      </c>
      <c r="F424" t="str">
        <f>VLOOKUP(E424,'DEMAN DCB'!B:B,1,0)</f>
        <v>GLTP475</v>
      </c>
      <c r="G424" t="s">
        <v>956</v>
      </c>
      <c r="H424" t="s">
        <v>1101</v>
      </c>
      <c r="I424">
        <v>2</v>
      </c>
      <c r="J424" t="s">
        <v>2240</v>
      </c>
      <c r="K424" t="s">
        <v>227</v>
      </c>
      <c r="L424" t="s">
        <v>1142</v>
      </c>
      <c r="M424">
        <v>2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-9412</v>
      </c>
      <c r="T424">
        <v>0</v>
      </c>
      <c r="U424">
        <v>0</v>
      </c>
      <c r="V424">
        <v>0</v>
      </c>
      <c r="W424">
        <v>-9412</v>
      </c>
    </row>
    <row r="425" spans="1:23" x14ac:dyDescent="0.25">
      <c r="A425" t="s">
        <v>954</v>
      </c>
      <c r="B425" t="s">
        <v>963</v>
      </c>
      <c r="C425">
        <v>1412122</v>
      </c>
      <c r="D425" t="s">
        <v>2241</v>
      </c>
      <c r="E425" t="s">
        <v>50</v>
      </c>
      <c r="F425" t="str">
        <f>VLOOKUP(E425,'DEMAN DCB'!B:B,1,0)</f>
        <v>GLTP476</v>
      </c>
      <c r="G425" t="s">
        <v>956</v>
      </c>
      <c r="H425" t="s">
        <v>11</v>
      </c>
      <c r="I425">
        <v>2</v>
      </c>
      <c r="J425" t="s">
        <v>220</v>
      </c>
      <c r="K425" t="s">
        <v>207</v>
      </c>
      <c r="L425" t="s">
        <v>1142</v>
      </c>
      <c r="M425">
        <v>2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-7415</v>
      </c>
      <c r="T425">
        <v>0</v>
      </c>
      <c r="U425">
        <v>2300</v>
      </c>
      <c r="V425">
        <v>0</v>
      </c>
      <c r="W425">
        <v>-9715</v>
      </c>
    </row>
    <row r="426" spans="1:23" x14ac:dyDescent="0.25">
      <c r="A426" t="s">
        <v>954</v>
      </c>
      <c r="B426" t="s">
        <v>963</v>
      </c>
      <c r="C426">
        <v>1412122</v>
      </c>
      <c r="D426" t="s">
        <v>2242</v>
      </c>
      <c r="E426" t="s">
        <v>52</v>
      </c>
      <c r="F426" t="str">
        <f>VLOOKUP(E426,'DEMAN DCB'!B:B,1,0)</f>
        <v>GLTP477</v>
      </c>
      <c r="G426" t="s">
        <v>956</v>
      </c>
      <c r="H426" t="s">
        <v>11</v>
      </c>
      <c r="I426">
        <v>2</v>
      </c>
      <c r="J426" t="s">
        <v>221</v>
      </c>
      <c r="K426" t="s">
        <v>222</v>
      </c>
      <c r="L426" t="s">
        <v>1142</v>
      </c>
      <c r="M426">
        <v>2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-7357</v>
      </c>
      <c r="T426">
        <v>0</v>
      </c>
      <c r="U426">
        <v>2300</v>
      </c>
      <c r="V426">
        <v>0</v>
      </c>
      <c r="W426">
        <v>-9657</v>
      </c>
    </row>
    <row r="427" spans="1:23" x14ac:dyDescent="0.25">
      <c r="A427" t="s">
        <v>954</v>
      </c>
      <c r="B427" t="s">
        <v>963</v>
      </c>
      <c r="C427">
        <v>1412122</v>
      </c>
      <c r="D427" t="s">
        <v>2243</v>
      </c>
      <c r="E427" t="s">
        <v>54</v>
      </c>
      <c r="F427" t="str">
        <f>VLOOKUP(E427,'DEMAN DCB'!B:B,1,0)</f>
        <v>GLTP478</v>
      </c>
      <c r="G427" t="s">
        <v>956</v>
      </c>
      <c r="H427" t="s">
        <v>11</v>
      </c>
      <c r="I427">
        <v>2</v>
      </c>
      <c r="J427" t="s">
        <v>223</v>
      </c>
      <c r="K427" t="s">
        <v>216</v>
      </c>
      <c r="L427" t="s">
        <v>1142</v>
      </c>
      <c r="M427">
        <v>1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-7865</v>
      </c>
      <c r="T427">
        <v>0</v>
      </c>
      <c r="U427">
        <v>2470</v>
      </c>
      <c r="V427">
        <v>0</v>
      </c>
      <c r="W427">
        <v>-10335</v>
      </c>
    </row>
    <row r="428" spans="1:23" x14ac:dyDescent="0.25">
      <c r="A428" t="s">
        <v>954</v>
      </c>
      <c r="B428" t="s">
        <v>963</v>
      </c>
      <c r="C428">
        <v>1412122</v>
      </c>
      <c r="D428" t="s">
        <v>2244</v>
      </c>
      <c r="E428" t="s">
        <v>593</v>
      </c>
      <c r="F428" t="str">
        <f>VLOOKUP(E428,'DEMAN DCB'!B:B,1,0)</f>
        <v>GLTP479</v>
      </c>
      <c r="G428" t="s">
        <v>956</v>
      </c>
      <c r="H428" t="s">
        <v>1101</v>
      </c>
      <c r="I428">
        <v>5</v>
      </c>
      <c r="J428" t="s">
        <v>2245</v>
      </c>
      <c r="K428" t="s">
        <v>222</v>
      </c>
      <c r="L428" t="s">
        <v>1142</v>
      </c>
      <c r="M428">
        <v>1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-10289</v>
      </c>
      <c r="T428">
        <v>0</v>
      </c>
      <c r="U428">
        <v>0</v>
      </c>
      <c r="V428">
        <v>0</v>
      </c>
      <c r="W428">
        <v>-10289</v>
      </c>
    </row>
    <row r="429" spans="1:23" x14ac:dyDescent="0.25">
      <c r="A429" t="s">
        <v>954</v>
      </c>
      <c r="B429" t="s">
        <v>963</v>
      </c>
      <c r="C429">
        <v>1412101</v>
      </c>
      <c r="D429" t="s">
        <v>2246</v>
      </c>
      <c r="E429" t="s">
        <v>2247</v>
      </c>
      <c r="F429" t="str">
        <f>VLOOKUP(E429,'DEMAN DCB'!B:B,1,0)</f>
        <v>GLTP48</v>
      </c>
      <c r="G429" t="s">
        <v>956</v>
      </c>
      <c r="H429" t="s">
        <v>957</v>
      </c>
      <c r="I429">
        <v>8</v>
      </c>
      <c r="J429" t="s">
        <v>2248</v>
      </c>
      <c r="K429" t="s">
        <v>2249</v>
      </c>
      <c r="L429" t="s">
        <v>958</v>
      </c>
      <c r="M429">
        <v>1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21155.72</v>
      </c>
      <c r="T429">
        <v>0</v>
      </c>
      <c r="U429">
        <v>0</v>
      </c>
      <c r="V429">
        <v>0</v>
      </c>
      <c r="W429">
        <v>21155.72</v>
      </c>
    </row>
    <row r="430" spans="1:23" x14ac:dyDescent="0.25">
      <c r="A430" t="s">
        <v>954</v>
      </c>
      <c r="B430" t="s">
        <v>963</v>
      </c>
      <c r="C430">
        <v>1412122</v>
      </c>
      <c r="D430" t="s">
        <v>2250</v>
      </c>
      <c r="E430" t="s">
        <v>595</v>
      </c>
      <c r="F430" t="str">
        <f>VLOOKUP(E430,'DEMAN DCB'!B:B,1,0)</f>
        <v>GLTP480</v>
      </c>
      <c r="G430" t="s">
        <v>956</v>
      </c>
      <c r="H430" t="s">
        <v>1101</v>
      </c>
      <c r="I430">
        <v>8</v>
      </c>
      <c r="J430" t="s">
        <v>2251</v>
      </c>
      <c r="K430" t="s">
        <v>227</v>
      </c>
      <c r="L430" t="s">
        <v>227</v>
      </c>
      <c r="M430">
        <v>2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-8058</v>
      </c>
      <c r="T430">
        <v>0</v>
      </c>
      <c r="U430">
        <v>0</v>
      </c>
      <c r="V430">
        <v>0</v>
      </c>
      <c r="W430">
        <v>-8058</v>
      </c>
    </row>
    <row r="431" spans="1:23" x14ac:dyDescent="0.25">
      <c r="A431" t="s">
        <v>954</v>
      </c>
      <c r="B431" t="s">
        <v>963</v>
      </c>
      <c r="C431">
        <v>1412122</v>
      </c>
      <c r="D431" t="s">
        <v>2252</v>
      </c>
      <c r="E431" t="s">
        <v>55</v>
      </c>
      <c r="F431" t="str">
        <f>VLOOKUP(E431,'DEMAN DCB'!B:B,1,0)</f>
        <v>GLTP481</v>
      </c>
      <c r="G431" t="s">
        <v>956</v>
      </c>
      <c r="H431" t="s">
        <v>11</v>
      </c>
      <c r="I431">
        <v>2</v>
      </c>
      <c r="J431" t="s">
        <v>224</v>
      </c>
      <c r="K431" t="s">
        <v>225</v>
      </c>
      <c r="L431" t="s">
        <v>1142</v>
      </c>
      <c r="M431">
        <v>2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-7734</v>
      </c>
      <c r="T431">
        <v>0</v>
      </c>
      <c r="U431">
        <v>2300</v>
      </c>
      <c r="V431">
        <v>0</v>
      </c>
      <c r="W431">
        <v>-10034</v>
      </c>
    </row>
    <row r="432" spans="1:23" x14ac:dyDescent="0.25">
      <c r="A432" t="s">
        <v>954</v>
      </c>
      <c r="B432" t="s">
        <v>963</v>
      </c>
      <c r="C432">
        <v>1412122</v>
      </c>
      <c r="D432" t="s">
        <v>2253</v>
      </c>
      <c r="E432" t="s">
        <v>57</v>
      </c>
      <c r="F432" t="str">
        <f>VLOOKUP(E432,'DEMAN DCB'!B:B,1,0)</f>
        <v>GLTP482</v>
      </c>
      <c r="G432" t="s">
        <v>956</v>
      </c>
      <c r="H432" t="s">
        <v>11</v>
      </c>
      <c r="I432">
        <v>2</v>
      </c>
      <c r="J432" t="s">
        <v>226</v>
      </c>
      <c r="K432" t="s">
        <v>227</v>
      </c>
      <c r="L432" t="s">
        <v>1142</v>
      </c>
      <c r="M432">
        <v>2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-6777</v>
      </c>
      <c r="T432">
        <v>0</v>
      </c>
      <c r="U432">
        <v>2200</v>
      </c>
      <c r="V432">
        <v>0</v>
      </c>
      <c r="W432">
        <v>-8977</v>
      </c>
    </row>
    <row r="433" spans="1:23" x14ac:dyDescent="0.25">
      <c r="A433" t="s">
        <v>954</v>
      </c>
      <c r="B433" t="s">
        <v>963</v>
      </c>
      <c r="C433">
        <v>1412122</v>
      </c>
      <c r="D433" t="s">
        <v>2254</v>
      </c>
      <c r="E433" t="s">
        <v>58</v>
      </c>
      <c r="F433" t="str">
        <f>VLOOKUP(E433,'DEMAN DCB'!B:B,1,0)</f>
        <v>GLTP483</v>
      </c>
      <c r="G433" t="s">
        <v>956</v>
      </c>
      <c r="H433" t="s">
        <v>11</v>
      </c>
      <c r="I433">
        <v>10</v>
      </c>
      <c r="J433" t="s">
        <v>228</v>
      </c>
      <c r="K433" t="s">
        <v>229</v>
      </c>
      <c r="L433" t="s">
        <v>958</v>
      </c>
      <c r="M433">
        <v>2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-13946</v>
      </c>
      <c r="T433">
        <v>0</v>
      </c>
      <c r="U433">
        <v>3620</v>
      </c>
      <c r="V433">
        <v>0</v>
      </c>
      <c r="W433">
        <v>-17566</v>
      </c>
    </row>
    <row r="434" spans="1:23" x14ac:dyDescent="0.25">
      <c r="A434" t="s">
        <v>954</v>
      </c>
      <c r="B434" t="s">
        <v>963</v>
      </c>
      <c r="C434">
        <v>1412123</v>
      </c>
      <c r="D434" t="s">
        <v>2255</v>
      </c>
      <c r="E434" t="s">
        <v>596</v>
      </c>
      <c r="F434" t="str">
        <f>VLOOKUP(E434,'DEMAN DCB'!B:B,1,0)</f>
        <v>GLTP484</v>
      </c>
      <c r="G434" t="s">
        <v>956</v>
      </c>
      <c r="H434" t="s">
        <v>1101</v>
      </c>
      <c r="I434">
        <v>8</v>
      </c>
      <c r="J434" t="s">
        <v>2256</v>
      </c>
      <c r="K434" t="s">
        <v>316</v>
      </c>
      <c r="L434" t="s">
        <v>316</v>
      </c>
      <c r="M434">
        <v>2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-994</v>
      </c>
      <c r="T434">
        <v>0</v>
      </c>
      <c r="U434">
        <v>0</v>
      </c>
      <c r="V434">
        <v>0</v>
      </c>
      <c r="W434">
        <v>-994</v>
      </c>
    </row>
    <row r="435" spans="1:23" x14ac:dyDescent="0.25">
      <c r="A435" t="s">
        <v>954</v>
      </c>
      <c r="B435" t="s">
        <v>963</v>
      </c>
      <c r="C435">
        <v>1412122</v>
      </c>
      <c r="D435" t="s">
        <v>2257</v>
      </c>
      <c r="E435" t="s">
        <v>598</v>
      </c>
      <c r="F435" t="str">
        <f>VLOOKUP(E435,'DEMAN DCB'!B:B,1,0)</f>
        <v>GLTP485</v>
      </c>
      <c r="G435" t="s">
        <v>956</v>
      </c>
      <c r="H435" t="s">
        <v>1101</v>
      </c>
      <c r="I435">
        <v>8</v>
      </c>
      <c r="J435" t="s">
        <v>2258</v>
      </c>
      <c r="K435" t="s">
        <v>211</v>
      </c>
      <c r="L435" t="s">
        <v>2259</v>
      </c>
      <c r="M435">
        <v>2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-6684</v>
      </c>
      <c r="T435">
        <v>0</v>
      </c>
      <c r="U435">
        <v>0</v>
      </c>
      <c r="V435">
        <v>0</v>
      </c>
      <c r="W435">
        <v>-6684</v>
      </c>
    </row>
    <row r="436" spans="1:23" x14ac:dyDescent="0.25">
      <c r="A436" t="s">
        <v>954</v>
      </c>
      <c r="B436" t="s">
        <v>963</v>
      </c>
      <c r="C436">
        <v>1412123</v>
      </c>
      <c r="D436" t="s">
        <v>2260</v>
      </c>
      <c r="E436" t="s">
        <v>600</v>
      </c>
      <c r="F436" t="str">
        <f>VLOOKUP(E436,'DEMAN DCB'!B:B,1,0)</f>
        <v>GLTP486</v>
      </c>
      <c r="G436" t="s">
        <v>956</v>
      </c>
      <c r="H436" t="s">
        <v>1101</v>
      </c>
      <c r="I436">
        <v>8</v>
      </c>
      <c r="J436" t="s">
        <v>2261</v>
      </c>
      <c r="K436" t="s">
        <v>2262</v>
      </c>
      <c r="L436" t="s">
        <v>2263</v>
      </c>
      <c r="M436">
        <v>1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-1410</v>
      </c>
      <c r="T436">
        <v>0</v>
      </c>
      <c r="U436">
        <v>0</v>
      </c>
      <c r="V436">
        <v>0</v>
      </c>
      <c r="W436">
        <v>-1410</v>
      </c>
    </row>
    <row r="437" spans="1:23" x14ac:dyDescent="0.25">
      <c r="A437" t="s">
        <v>954</v>
      </c>
      <c r="B437" t="s">
        <v>963</v>
      </c>
      <c r="C437">
        <v>1412123</v>
      </c>
      <c r="D437" t="s">
        <v>2264</v>
      </c>
      <c r="E437" t="s">
        <v>59</v>
      </c>
      <c r="F437" t="str">
        <f>VLOOKUP(E437,'DEMAN DCB'!B:B,1,0)</f>
        <v>GLTP487</v>
      </c>
      <c r="G437" t="s">
        <v>956</v>
      </c>
      <c r="H437" t="s">
        <v>11</v>
      </c>
      <c r="I437">
        <v>11</v>
      </c>
      <c r="J437" t="s">
        <v>230</v>
      </c>
      <c r="K437" t="s">
        <v>222</v>
      </c>
      <c r="L437" t="s">
        <v>2132</v>
      </c>
      <c r="M437">
        <v>1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-2483</v>
      </c>
      <c r="T437">
        <v>0</v>
      </c>
      <c r="U437">
        <v>1150</v>
      </c>
      <c r="V437">
        <v>0</v>
      </c>
      <c r="W437">
        <v>-3633</v>
      </c>
    </row>
    <row r="438" spans="1:23" x14ac:dyDescent="0.25">
      <c r="A438" t="s">
        <v>954</v>
      </c>
      <c r="B438" t="s">
        <v>963</v>
      </c>
      <c r="C438">
        <v>1412123</v>
      </c>
      <c r="D438" t="s">
        <v>2265</v>
      </c>
      <c r="E438" t="s">
        <v>61</v>
      </c>
      <c r="F438" t="str">
        <f>VLOOKUP(E438,'DEMAN DCB'!B:B,1,0)</f>
        <v>GLTP488</v>
      </c>
      <c r="G438" t="s">
        <v>956</v>
      </c>
      <c r="H438" t="s">
        <v>11</v>
      </c>
      <c r="I438">
        <v>3</v>
      </c>
      <c r="J438" t="s">
        <v>231</v>
      </c>
      <c r="K438" t="s">
        <v>232</v>
      </c>
      <c r="L438" t="s">
        <v>294</v>
      </c>
      <c r="M438">
        <v>1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-2981</v>
      </c>
      <c r="T438">
        <v>0</v>
      </c>
      <c r="U438">
        <v>1150</v>
      </c>
      <c r="V438">
        <v>0</v>
      </c>
      <c r="W438">
        <v>-4131</v>
      </c>
    </row>
    <row r="439" spans="1:23" x14ac:dyDescent="0.25">
      <c r="A439" t="s">
        <v>954</v>
      </c>
      <c r="B439" t="s">
        <v>963</v>
      </c>
      <c r="C439">
        <v>1412123</v>
      </c>
      <c r="D439" t="s">
        <v>2266</v>
      </c>
      <c r="E439" t="s">
        <v>923</v>
      </c>
      <c r="F439" t="str">
        <f>VLOOKUP(E439,'DEMAN DCB'!B:B,1,0)</f>
        <v>GLTP489</v>
      </c>
      <c r="G439" t="s">
        <v>956</v>
      </c>
      <c r="H439" t="s">
        <v>11</v>
      </c>
      <c r="I439">
        <v>8</v>
      </c>
      <c r="J439" t="s">
        <v>2267</v>
      </c>
      <c r="K439" t="s">
        <v>209</v>
      </c>
      <c r="L439" t="s">
        <v>1142</v>
      </c>
      <c r="M439">
        <v>2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-7022</v>
      </c>
      <c r="T439">
        <v>0</v>
      </c>
      <c r="U439">
        <v>0</v>
      </c>
      <c r="V439">
        <v>0</v>
      </c>
      <c r="W439">
        <v>-7022</v>
      </c>
    </row>
    <row r="440" spans="1:23" x14ac:dyDescent="0.25">
      <c r="A440" t="s">
        <v>954</v>
      </c>
      <c r="B440" t="s">
        <v>963</v>
      </c>
      <c r="C440">
        <v>1412101</v>
      </c>
      <c r="D440" t="s">
        <v>2268</v>
      </c>
      <c r="E440" t="s">
        <v>2269</v>
      </c>
      <c r="F440" t="str">
        <f>VLOOKUP(E440,'DEMAN DCB'!B:B,1,0)</f>
        <v>GLTP49</v>
      </c>
      <c r="G440" t="s">
        <v>956</v>
      </c>
      <c r="H440" t="s">
        <v>957</v>
      </c>
      <c r="I440">
        <v>8</v>
      </c>
      <c r="J440" t="s">
        <v>1180</v>
      </c>
      <c r="K440" t="s">
        <v>2270</v>
      </c>
      <c r="L440" t="s">
        <v>1000</v>
      </c>
      <c r="M440">
        <v>2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3059.32</v>
      </c>
      <c r="T440">
        <v>0</v>
      </c>
      <c r="U440">
        <v>0</v>
      </c>
      <c r="V440">
        <v>0</v>
      </c>
      <c r="W440">
        <v>3059.32</v>
      </c>
    </row>
    <row r="441" spans="1:23" x14ac:dyDescent="0.25">
      <c r="A441" t="s">
        <v>954</v>
      </c>
      <c r="B441" t="s">
        <v>963</v>
      </c>
      <c r="C441">
        <v>1412114</v>
      </c>
      <c r="D441" t="s">
        <v>2271</v>
      </c>
      <c r="E441" t="s">
        <v>602</v>
      </c>
      <c r="F441" t="str">
        <f>VLOOKUP(E441,'DEMAN DCB'!B:B,1,0)</f>
        <v>GLTP490</v>
      </c>
      <c r="G441" t="s">
        <v>956</v>
      </c>
      <c r="H441" t="s">
        <v>1101</v>
      </c>
      <c r="I441">
        <v>6</v>
      </c>
      <c r="J441" t="s">
        <v>2272</v>
      </c>
      <c r="K441" t="s">
        <v>216</v>
      </c>
      <c r="L441" t="s">
        <v>1142</v>
      </c>
      <c r="M441">
        <v>1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-7058</v>
      </c>
      <c r="T441">
        <v>0</v>
      </c>
      <c r="U441">
        <v>0</v>
      </c>
      <c r="V441">
        <v>0</v>
      </c>
      <c r="W441">
        <v>-7058</v>
      </c>
    </row>
    <row r="442" spans="1:23" x14ac:dyDescent="0.25">
      <c r="A442" t="s">
        <v>954</v>
      </c>
      <c r="B442" t="s">
        <v>963</v>
      </c>
      <c r="C442">
        <v>1412122</v>
      </c>
      <c r="D442" t="s">
        <v>2273</v>
      </c>
      <c r="E442" t="s">
        <v>604</v>
      </c>
      <c r="F442" t="str">
        <f>VLOOKUP(E442,'DEMAN DCB'!B:B,1,0)</f>
        <v>GLTP491</v>
      </c>
      <c r="G442" t="s">
        <v>956</v>
      </c>
      <c r="H442" t="s">
        <v>1101</v>
      </c>
      <c r="I442">
        <v>2</v>
      </c>
      <c r="J442" t="s">
        <v>2274</v>
      </c>
      <c r="K442" t="s">
        <v>2275</v>
      </c>
      <c r="L442" t="s">
        <v>2263</v>
      </c>
      <c r="M442">
        <v>2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-7038</v>
      </c>
      <c r="T442">
        <v>0</v>
      </c>
      <c r="U442">
        <v>0</v>
      </c>
      <c r="V442">
        <v>0</v>
      </c>
      <c r="W442">
        <v>-7038</v>
      </c>
    </row>
    <row r="443" spans="1:23" x14ac:dyDescent="0.25">
      <c r="A443" t="s">
        <v>954</v>
      </c>
      <c r="B443" t="s">
        <v>963</v>
      </c>
      <c r="C443">
        <v>1412122</v>
      </c>
      <c r="D443" t="s">
        <v>2276</v>
      </c>
      <c r="E443" t="s">
        <v>63</v>
      </c>
      <c r="F443" t="str">
        <f>VLOOKUP(E443,'DEMAN DCB'!B:B,1,0)</f>
        <v>GLTP492</v>
      </c>
      <c r="G443" t="s">
        <v>956</v>
      </c>
      <c r="H443" t="s">
        <v>11</v>
      </c>
      <c r="I443">
        <v>2</v>
      </c>
      <c r="J443" t="s">
        <v>233</v>
      </c>
      <c r="K443" t="s">
        <v>207</v>
      </c>
      <c r="L443" t="s">
        <v>207</v>
      </c>
      <c r="M443">
        <v>2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-6984</v>
      </c>
      <c r="T443">
        <v>0</v>
      </c>
      <c r="U443">
        <v>2300</v>
      </c>
      <c r="V443">
        <v>0</v>
      </c>
      <c r="W443">
        <v>-9284</v>
      </c>
    </row>
    <row r="444" spans="1:23" x14ac:dyDescent="0.25">
      <c r="A444" t="s">
        <v>954</v>
      </c>
      <c r="B444" t="s">
        <v>963</v>
      </c>
      <c r="C444">
        <v>1412122</v>
      </c>
      <c r="D444" t="s">
        <v>2277</v>
      </c>
      <c r="E444" t="s">
        <v>606</v>
      </c>
      <c r="F444" t="str">
        <f>VLOOKUP(E444,'DEMAN DCB'!B:B,1,0)</f>
        <v>GLTP493</v>
      </c>
      <c r="G444" t="s">
        <v>956</v>
      </c>
      <c r="H444" t="s">
        <v>1101</v>
      </c>
      <c r="I444">
        <v>2</v>
      </c>
      <c r="J444" t="s">
        <v>2278</v>
      </c>
      <c r="K444" t="s">
        <v>207</v>
      </c>
      <c r="L444" t="s">
        <v>1601</v>
      </c>
      <c r="M444">
        <v>2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-8242</v>
      </c>
      <c r="T444">
        <v>0</v>
      </c>
      <c r="U444">
        <v>0</v>
      </c>
      <c r="V444">
        <v>0</v>
      </c>
      <c r="W444">
        <v>-8242</v>
      </c>
    </row>
    <row r="445" spans="1:23" x14ac:dyDescent="0.25">
      <c r="A445" t="s">
        <v>954</v>
      </c>
      <c r="B445" t="s">
        <v>963</v>
      </c>
      <c r="C445">
        <v>1412122</v>
      </c>
      <c r="D445" t="s">
        <v>2279</v>
      </c>
      <c r="E445" t="s">
        <v>65</v>
      </c>
      <c r="F445" t="str">
        <f>VLOOKUP(E445,'DEMAN DCB'!B:B,1,0)</f>
        <v>GLTP494</v>
      </c>
      <c r="G445" t="s">
        <v>956</v>
      </c>
      <c r="H445" t="s">
        <v>11</v>
      </c>
      <c r="I445">
        <v>2</v>
      </c>
      <c r="J445" t="s">
        <v>234</v>
      </c>
      <c r="K445" t="s">
        <v>207</v>
      </c>
      <c r="L445" t="s">
        <v>1000</v>
      </c>
      <c r="M445">
        <v>2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-10216</v>
      </c>
      <c r="T445">
        <v>0</v>
      </c>
      <c r="U445">
        <v>2300</v>
      </c>
      <c r="V445">
        <v>0</v>
      </c>
      <c r="W445">
        <v>-12516</v>
      </c>
    </row>
    <row r="446" spans="1:23" x14ac:dyDescent="0.25">
      <c r="A446" t="s">
        <v>954</v>
      </c>
      <c r="B446" t="s">
        <v>963</v>
      </c>
      <c r="C446">
        <v>1412122</v>
      </c>
      <c r="D446" t="s">
        <v>2280</v>
      </c>
      <c r="E446" t="s">
        <v>607</v>
      </c>
      <c r="F446" t="str">
        <f>VLOOKUP(E446,'DEMAN DCB'!B:B,1,0)</f>
        <v>GLTP495</v>
      </c>
      <c r="G446" t="s">
        <v>956</v>
      </c>
      <c r="H446" t="s">
        <v>1101</v>
      </c>
      <c r="I446">
        <v>2</v>
      </c>
      <c r="J446" t="s">
        <v>2281</v>
      </c>
      <c r="K446" t="s">
        <v>296</v>
      </c>
      <c r="L446" t="s">
        <v>1142</v>
      </c>
      <c r="M446">
        <v>2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-817</v>
      </c>
      <c r="T446">
        <v>0</v>
      </c>
      <c r="U446">
        <v>0</v>
      </c>
      <c r="V446">
        <v>0</v>
      </c>
      <c r="W446">
        <v>-817</v>
      </c>
    </row>
    <row r="447" spans="1:23" x14ac:dyDescent="0.25">
      <c r="A447" t="s">
        <v>954</v>
      </c>
      <c r="B447" t="s">
        <v>963</v>
      </c>
      <c r="C447">
        <v>1412122</v>
      </c>
      <c r="D447" t="s">
        <v>2282</v>
      </c>
      <c r="E447" t="s">
        <v>67</v>
      </c>
      <c r="F447" t="str">
        <f>VLOOKUP(E447,'DEMAN DCB'!B:B,1,0)</f>
        <v>GLTP496</v>
      </c>
      <c r="G447" t="s">
        <v>956</v>
      </c>
      <c r="H447" t="s">
        <v>11</v>
      </c>
      <c r="I447">
        <v>4</v>
      </c>
      <c r="J447" t="s">
        <v>235</v>
      </c>
      <c r="K447" t="s">
        <v>236</v>
      </c>
      <c r="L447" t="s">
        <v>229</v>
      </c>
      <c r="M447">
        <v>1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-12250</v>
      </c>
      <c r="T447">
        <v>0</v>
      </c>
      <c r="U447">
        <v>1150</v>
      </c>
      <c r="V447">
        <v>0</v>
      </c>
      <c r="W447">
        <v>-13400</v>
      </c>
    </row>
    <row r="448" spans="1:23" x14ac:dyDescent="0.25">
      <c r="A448" t="s">
        <v>954</v>
      </c>
      <c r="B448" t="s">
        <v>963</v>
      </c>
      <c r="C448">
        <v>1412122</v>
      </c>
      <c r="D448" t="s">
        <v>2283</v>
      </c>
      <c r="E448" t="s">
        <v>609</v>
      </c>
      <c r="F448" t="str">
        <f>VLOOKUP(E448,'DEMAN DCB'!B:B,1,0)</f>
        <v>GLTP497</v>
      </c>
      <c r="G448" t="s">
        <v>956</v>
      </c>
      <c r="H448" t="s">
        <v>1101</v>
      </c>
      <c r="I448">
        <v>4</v>
      </c>
      <c r="J448" t="s">
        <v>2284</v>
      </c>
      <c r="K448" t="s">
        <v>2285</v>
      </c>
      <c r="L448" t="s">
        <v>216</v>
      </c>
      <c r="M448">
        <v>2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-21068</v>
      </c>
      <c r="T448">
        <v>0</v>
      </c>
      <c r="U448">
        <v>0</v>
      </c>
      <c r="V448">
        <v>0</v>
      </c>
      <c r="W448">
        <v>-21068</v>
      </c>
    </row>
    <row r="449" spans="1:23" x14ac:dyDescent="0.25">
      <c r="A449" t="s">
        <v>954</v>
      </c>
      <c r="B449" t="s">
        <v>963</v>
      </c>
      <c r="C449">
        <v>1412122</v>
      </c>
      <c r="D449" t="s">
        <v>2286</v>
      </c>
      <c r="E449" t="s">
        <v>69</v>
      </c>
      <c r="F449" t="str">
        <f>VLOOKUP(E449,'DEMAN DCB'!B:B,1,0)</f>
        <v>GLTP498</v>
      </c>
      <c r="G449" t="s">
        <v>956</v>
      </c>
      <c r="H449" t="s">
        <v>11</v>
      </c>
      <c r="I449">
        <v>10</v>
      </c>
      <c r="J449" t="s">
        <v>237</v>
      </c>
      <c r="K449" t="s">
        <v>238</v>
      </c>
      <c r="L449" t="s">
        <v>1069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-3754</v>
      </c>
      <c r="T449">
        <v>0</v>
      </c>
      <c r="U449">
        <v>1160</v>
      </c>
      <c r="V449">
        <v>0</v>
      </c>
      <c r="W449">
        <v>-4914</v>
      </c>
    </row>
    <row r="450" spans="1:23" x14ac:dyDescent="0.25">
      <c r="A450" t="s">
        <v>954</v>
      </c>
      <c r="B450" t="s">
        <v>963</v>
      </c>
      <c r="C450">
        <v>1412122</v>
      </c>
      <c r="D450" t="s">
        <v>2287</v>
      </c>
      <c r="E450" t="s">
        <v>70</v>
      </c>
      <c r="F450" t="str">
        <f>VLOOKUP(E450,'DEMAN DCB'!B:B,1,0)</f>
        <v>GLTP499</v>
      </c>
      <c r="G450" t="s">
        <v>956</v>
      </c>
      <c r="H450" t="s">
        <v>11</v>
      </c>
      <c r="I450">
        <v>10</v>
      </c>
      <c r="J450" t="s">
        <v>239</v>
      </c>
      <c r="K450" t="s">
        <v>240</v>
      </c>
      <c r="L450" t="s">
        <v>1069</v>
      </c>
      <c r="M450">
        <v>1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-3060</v>
      </c>
      <c r="T450">
        <v>0</v>
      </c>
      <c r="U450">
        <v>1150</v>
      </c>
      <c r="V450">
        <v>0</v>
      </c>
      <c r="W450">
        <v>-4210</v>
      </c>
    </row>
    <row r="451" spans="1:23" x14ac:dyDescent="0.25">
      <c r="A451" t="s">
        <v>954</v>
      </c>
      <c r="B451" t="s">
        <v>955</v>
      </c>
      <c r="C451">
        <v>1412119</v>
      </c>
      <c r="D451" t="s">
        <v>2288</v>
      </c>
      <c r="E451" t="s">
        <v>2289</v>
      </c>
      <c r="F451" t="str">
        <f>VLOOKUP(E451,'DEMAN DCB'!B:B,1,0)</f>
        <v>GLTP5</v>
      </c>
      <c r="G451" t="s">
        <v>956</v>
      </c>
      <c r="H451" t="s">
        <v>957</v>
      </c>
      <c r="I451">
        <v>13</v>
      </c>
      <c r="J451" t="s">
        <v>2290</v>
      </c>
      <c r="K451" t="s">
        <v>2291</v>
      </c>
      <c r="L451" t="s">
        <v>2292</v>
      </c>
      <c r="M451">
        <v>2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-1203</v>
      </c>
      <c r="T451">
        <v>0</v>
      </c>
      <c r="U451">
        <v>0</v>
      </c>
      <c r="V451">
        <v>0</v>
      </c>
      <c r="W451">
        <v>-1203</v>
      </c>
    </row>
    <row r="452" spans="1:23" x14ac:dyDescent="0.25">
      <c r="A452" t="s">
        <v>954</v>
      </c>
      <c r="B452" t="s">
        <v>963</v>
      </c>
      <c r="C452">
        <v>1412101</v>
      </c>
      <c r="D452" t="s">
        <v>2293</v>
      </c>
      <c r="E452" t="s">
        <v>2294</v>
      </c>
      <c r="F452" t="str">
        <f>VLOOKUP(E452,'DEMAN DCB'!B:B,1,0)</f>
        <v>GLTP50</v>
      </c>
      <c r="G452" t="s">
        <v>956</v>
      </c>
      <c r="H452" t="s">
        <v>957</v>
      </c>
      <c r="I452">
        <v>8</v>
      </c>
      <c r="J452" t="s">
        <v>2295</v>
      </c>
      <c r="K452" t="s">
        <v>2296</v>
      </c>
      <c r="L452" t="s">
        <v>1064</v>
      </c>
      <c r="M452">
        <v>1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14756.69</v>
      </c>
      <c r="T452">
        <v>0</v>
      </c>
      <c r="U452">
        <v>0</v>
      </c>
      <c r="V452">
        <v>0</v>
      </c>
      <c r="W452">
        <v>14756.69</v>
      </c>
    </row>
    <row r="453" spans="1:23" x14ac:dyDescent="0.25">
      <c r="A453" t="s">
        <v>954</v>
      </c>
      <c r="B453" t="s">
        <v>963</v>
      </c>
      <c r="C453">
        <v>1412122</v>
      </c>
      <c r="D453" t="s">
        <v>2297</v>
      </c>
      <c r="E453" t="s">
        <v>71</v>
      </c>
      <c r="F453" t="str">
        <f>VLOOKUP(E453,'DEMAN DCB'!B:B,1,0)</f>
        <v>GLTP500</v>
      </c>
      <c r="G453" t="s">
        <v>956</v>
      </c>
      <c r="H453" t="s">
        <v>11</v>
      </c>
      <c r="I453">
        <v>2</v>
      </c>
      <c r="J453" t="s">
        <v>241</v>
      </c>
      <c r="K453" t="s">
        <v>242</v>
      </c>
      <c r="L453" t="s">
        <v>207</v>
      </c>
      <c r="M453">
        <v>2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-9782</v>
      </c>
      <c r="T453">
        <v>0</v>
      </c>
      <c r="U453">
        <v>2300</v>
      </c>
      <c r="V453">
        <v>0</v>
      </c>
      <c r="W453">
        <v>-12082</v>
      </c>
    </row>
    <row r="454" spans="1:23" x14ac:dyDescent="0.25">
      <c r="A454" t="s">
        <v>954</v>
      </c>
      <c r="B454" t="s">
        <v>963</v>
      </c>
      <c r="C454">
        <v>1412122</v>
      </c>
      <c r="D454" t="s">
        <v>2298</v>
      </c>
      <c r="E454" t="s">
        <v>611</v>
      </c>
      <c r="F454" t="str">
        <f>VLOOKUP(E454,'DEMAN DCB'!B:B,1,0)</f>
        <v>GLTP501</v>
      </c>
      <c r="G454" t="s">
        <v>956</v>
      </c>
      <c r="H454" t="s">
        <v>1101</v>
      </c>
      <c r="I454">
        <v>10</v>
      </c>
      <c r="J454" t="s">
        <v>2299</v>
      </c>
      <c r="K454" t="s">
        <v>2300</v>
      </c>
      <c r="L454" t="s">
        <v>1069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-2703</v>
      </c>
      <c r="T454">
        <v>0</v>
      </c>
      <c r="U454">
        <v>839</v>
      </c>
      <c r="V454">
        <v>0</v>
      </c>
      <c r="W454">
        <v>-3542</v>
      </c>
    </row>
    <row r="455" spans="1:23" x14ac:dyDescent="0.25">
      <c r="A455" t="s">
        <v>954</v>
      </c>
      <c r="B455" t="s">
        <v>963</v>
      </c>
      <c r="C455">
        <v>1412122</v>
      </c>
      <c r="D455" t="s">
        <v>2301</v>
      </c>
      <c r="E455" t="s">
        <v>355</v>
      </c>
      <c r="F455" t="str">
        <f>VLOOKUP(E455,'DEMAN DCB'!B:B,1,0)</f>
        <v>GLTP502</v>
      </c>
      <c r="G455" t="s">
        <v>956</v>
      </c>
      <c r="H455" t="s">
        <v>11</v>
      </c>
      <c r="I455">
        <v>2</v>
      </c>
      <c r="J455" t="s">
        <v>2302</v>
      </c>
      <c r="K455" t="s">
        <v>2303</v>
      </c>
      <c r="L455" t="s">
        <v>2304</v>
      </c>
      <c r="M455">
        <v>2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-13413</v>
      </c>
      <c r="T455">
        <v>0</v>
      </c>
      <c r="U455">
        <v>6650</v>
      </c>
      <c r="V455">
        <v>0</v>
      </c>
      <c r="W455">
        <v>-20063</v>
      </c>
    </row>
    <row r="456" spans="1:23" x14ac:dyDescent="0.25">
      <c r="A456" t="s">
        <v>954</v>
      </c>
      <c r="B456" t="s">
        <v>963</v>
      </c>
      <c r="C456">
        <v>1412122</v>
      </c>
      <c r="D456" t="s">
        <v>2305</v>
      </c>
      <c r="E456" t="s">
        <v>72</v>
      </c>
      <c r="F456" t="str">
        <f>VLOOKUP(E456,'DEMAN DCB'!B:B,1,0)</f>
        <v>GLTP503</v>
      </c>
      <c r="G456" t="s">
        <v>956</v>
      </c>
      <c r="H456" t="s">
        <v>11</v>
      </c>
      <c r="I456">
        <v>2</v>
      </c>
      <c r="J456" t="s">
        <v>243</v>
      </c>
      <c r="K456" t="s">
        <v>244</v>
      </c>
      <c r="L456" t="s">
        <v>227</v>
      </c>
      <c r="M456">
        <v>2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-11484</v>
      </c>
      <c r="T456">
        <v>0</v>
      </c>
      <c r="U456">
        <v>4550</v>
      </c>
      <c r="V456">
        <v>0</v>
      </c>
      <c r="W456">
        <v>-16034</v>
      </c>
    </row>
    <row r="457" spans="1:23" x14ac:dyDescent="0.25">
      <c r="A457" t="s">
        <v>954</v>
      </c>
      <c r="B457" t="s">
        <v>963</v>
      </c>
      <c r="C457">
        <v>1412122</v>
      </c>
      <c r="D457" t="s">
        <v>2306</v>
      </c>
      <c r="E457" t="s">
        <v>2307</v>
      </c>
      <c r="F457" t="str">
        <f>VLOOKUP(E457,'DEMAN DCB'!B:B,1,0)</f>
        <v>GLTP504</v>
      </c>
      <c r="G457" t="s">
        <v>956</v>
      </c>
      <c r="H457" t="s">
        <v>1101</v>
      </c>
      <c r="I457">
        <v>2</v>
      </c>
      <c r="J457" t="s">
        <v>2308</v>
      </c>
      <c r="K457" t="s">
        <v>2309</v>
      </c>
      <c r="L457" t="s">
        <v>2310</v>
      </c>
      <c r="M457">
        <v>1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-2266</v>
      </c>
      <c r="T457">
        <v>0</v>
      </c>
      <c r="U457">
        <v>0</v>
      </c>
      <c r="V457">
        <v>0</v>
      </c>
      <c r="W457">
        <v>-2266</v>
      </c>
    </row>
    <row r="458" spans="1:23" x14ac:dyDescent="0.25">
      <c r="A458" t="s">
        <v>954</v>
      </c>
      <c r="B458" t="s">
        <v>963</v>
      </c>
      <c r="C458">
        <v>1412122</v>
      </c>
      <c r="D458" t="s">
        <v>2311</v>
      </c>
      <c r="E458" t="s">
        <v>74</v>
      </c>
      <c r="F458" t="str">
        <f>VLOOKUP(E458,'DEMAN DCB'!B:B,1,0)</f>
        <v>GLTP505</v>
      </c>
      <c r="G458" t="s">
        <v>956</v>
      </c>
      <c r="H458" t="s">
        <v>11</v>
      </c>
      <c r="I458">
        <v>2</v>
      </c>
      <c r="J458" t="s">
        <v>245</v>
      </c>
      <c r="K458" t="s">
        <v>246</v>
      </c>
      <c r="L458" t="s">
        <v>296</v>
      </c>
      <c r="M458">
        <v>2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-3897</v>
      </c>
      <c r="T458">
        <v>0</v>
      </c>
      <c r="U458">
        <v>0</v>
      </c>
      <c r="V458">
        <v>0</v>
      </c>
      <c r="W458">
        <v>-3897</v>
      </c>
    </row>
    <row r="459" spans="1:23" x14ac:dyDescent="0.25">
      <c r="A459" t="s">
        <v>954</v>
      </c>
      <c r="B459" t="s">
        <v>963</v>
      </c>
      <c r="C459">
        <v>1412122</v>
      </c>
      <c r="D459" t="s">
        <v>2312</v>
      </c>
      <c r="E459" t="s">
        <v>77</v>
      </c>
      <c r="F459" t="str">
        <f>VLOOKUP(E459,'DEMAN DCB'!B:B,1,0)</f>
        <v>GLTP506</v>
      </c>
      <c r="G459" t="s">
        <v>956</v>
      </c>
      <c r="H459" t="s">
        <v>11</v>
      </c>
      <c r="I459">
        <v>4</v>
      </c>
      <c r="J459" t="s">
        <v>248</v>
      </c>
      <c r="K459" t="s">
        <v>249</v>
      </c>
      <c r="L459" t="s">
        <v>2263</v>
      </c>
      <c r="M459">
        <v>1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-9669</v>
      </c>
      <c r="T459">
        <v>0</v>
      </c>
      <c r="U459">
        <v>3370</v>
      </c>
      <c r="V459">
        <v>0</v>
      </c>
      <c r="W459">
        <v>-13039</v>
      </c>
    </row>
    <row r="460" spans="1:23" x14ac:dyDescent="0.25">
      <c r="A460" t="s">
        <v>954</v>
      </c>
      <c r="B460" t="s">
        <v>963</v>
      </c>
      <c r="C460">
        <v>1412123</v>
      </c>
      <c r="D460" t="s">
        <v>2313</v>
      </c>
      <c r="E460" t="s">
        <v>79</v>
      </c>
      <c r="F460" t="str">
        <f>VLOOKUP(E460,'DEMAN DCB'!B:B,1,0)</f>
        <v>GLTP507</v>
      </c>
      <c r="G460" t="s">
        <v>956</v>
      </c>
      <c r="H460" t="s">
        <v>11</v>
      </c>
      <c r="I460">
        <v>1</v>
      </c>
      <c r="J460" t="s">
        <v>250</v>
      </c>
      <c r="K460" t="s">
        <v>251</v>
      </c>
      <c r="L460" t="s">
        <v>296</v>
      </c>
      <c r="M460">
        <v>1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-2525</v>
      </c>
      <c r="T460">
        <v>0</v>
      </c>
      <c r="U460">
        <v>2300</v>
      </c>
      <c r="V460">
        <v>0</v>
      </c>
      <c r="W460">
        <v>-4825</v>
      </c>
    </row>
    <row r="461" spans="1:23" x14ac:dyDescent="0.25">
      <c r="A461" t="s">
        <v>954</v>
      </c>
      <c r="B461" t="s">
        <v>963</v>
      </c>
      <c r="C461">
        <v>1412122</v>
      </c>
      <c r="D461" t="s">
        <v>2314</v>
      </c>
      <c r="E461" t="s">
        <v>80</v>
      </c>
      <c r="F461" t="str">
        <f>VLOOKUP(E461,'DEMAN DCB'!B:B,1,0)</f>
        <v>GLTP508</v>
      </c>
      <c r="G461" t="s">
        <v>956</v>
      </c>
      <c r="H461" t="s">
        <v>11</v>
      </c>
      <c r="I461">
        <v>2</v>
      </c>
      <c r="J461" t="s">
        <v>252</v>
      </c>
      <c r="K461" t="s">
        <v>253</v>
      </c>
      <c r="L461" t="s">
        <v>207</v>
      </c>
      <c r="M461">
        <v>2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-9347</v>
      </c>
      <c r="T461">
        <v>0</v>
      </c>
      <c r="U461">
        <v>4920</v>
      </c>
      <c r="V461">
        <v>0</v>
      </c>
      <c r="W461">
        <v>-14267</v>
      </c>
    </row>
    <row r="462" spans="1:23" x14ac:dyDescent="0.25">
      <c r="A462" t="s">
        <v>954</v>
      </c>
      <c r="B462" t="s">
        <v>963</v>
      </c>
      <c r="C462">
        <v>1412122</v>
      </c>
      <c r="D462" t="s">
        <v>2315</v>
      </c>
      <c r="E462" t="s">
        <v>614</v>
      </c>
      <c r="F462" t="str">
        <f>VLOOKUP(E462,'DEMAN DCB'!B:B,1,0)</f>
        <v>GLTP509</v>
      </c>
      <c r="G462" t="s">
        <v>956</v>
      </c>
      <c r="H462" t="s">
        <v>1101</v>
      </c>
      <c r="I462">
        <v>2</v>
      </c>
      <c r="J462" t="s">
        <v>2316</v>
      </c>
      <c r="K462" t="s">
        <v>2317</v>
      </c>
      <c r="L462" t="s">
        <v>211</v>
      </c>
      <c r="M462">
        <v>1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-8604</v>
      </c>
      <c r="T462">
        <v>0</v>
      </c>
      <c r="U462">
        <v>0</v>
      </c>
      <c r="V462">
        <v>0</v>
      </c>
      <c r="W462">
        <v>-8604</v>
      </c>
    </row>
    <row r="463" spans="1:23" x14ac:dyDescent="0.25">
      <c r="A463" t="s">
        <v>954</v>
      </c>
      <c r="B463" t="s">
        <v>963</v>
      </c>
      <c r="C463">
        <v>1412101</v>
      </c>
      <c r="D463" t="s">
        <v>2318</v>
      </c>
      <c r="E463" t="s">
        <v>861</v>
      </c>
      <c r="F463" t="str">
        <f>VLOOKUP(E463,'DEMAN DCB'!B:B,1,0)</f>
        <v>GLTP51</v>
      </c>
      <c r="G463" t="s">
        <v>956</v>
      </c>
      <c r="H463" t="s">
        <v>966</v>
      </c>
      <c r="I463">
        <v>8</v>
      </c>
      <c r="J463" t="s">
        <v>293</v>
      </c>
      <c r="K463" t="s">
        <v>2319</v>
      </c>
      <c r="L463" t="s">
        <v>1000</v>
      </c>
      <c r="M463">
        <v>1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32796.65</v>
      </c>
      <c r="T463">
        <v>0</v>
      </c>
      <c r="U463">
        <v>0</v>
      </c>
      <c r="V463">
        <v>0</v>
      </c>
      <c r="W463">
        <v>32796.65</v>
      </c>
    </row>
    <row r="464" spans="1:23" x14ac:dyDescent="0.25">
      <c r="A464" t="s">
        <v>954</v>
      </c>
      <c r="B464" t="s">
        <v>963</v>
      </c>
      <c r="C464">
        <v>1412122</v>
      </c>
      <c r="D464" t="s">
        <v>2320</v>
      </c>
      <c r="E464" t="s">
        <v>81</v>
      </c>
      <c r="F464" t="str">
        <f>VLOOKUP(E464,'DEMAN DCB'!B:B,1,0)</f>
        <v>GLTP510</v>
      </c>
      <c r="G464" t="s">
        <v>956</v>
      </c>
      <c r="H464" t="s">
        <v>11</v>
      </c>
      <c r="I464">
        <v>2</v>
      </c>
      <c r="J464" t="s">
        <v>254</v>
      </c>
      <c r="K464" t="s">
        <v>255</v>
      </c>
      <c r="L464" t="s">
        <v>1842</v>
      </c>
      <c r="M464">
        <v>2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-5545</v>
      </c>
      <c r="T464">
        <v>0</v>
      </c>
      <c r="U464">
        <v>2300</v>
      </c>
      <c r="V464">
        <v>0</v>
      </c>
      <c r="W464">
        <v>-7845</v>
      </c>
    </row>
    <row r="465" spans="1:23" x14ac:dyDescent="0.25">
      <c r="A465" t="s">
        <v>954</v>
      </c>
      <c r="B465" t="s">
        <v>963</v>
      </c>
      <c r="C465">
        <v>1412101</v>
      </c>
      <c r="D465" t="s">
        <v>2321</v>
      </c>
      <c r="E465" t="s">
        <v>83</v>
      </c>
      <c r="F465" t="str">
        <f>VLOOKUP(E465,'DEMAN DCB'!B:B,1,0)</f>
        <v>GLTP511</v>
      </c>
      <c r="G465" t="s">
        <v>956</v>
      </c>
      <c r="H465" t="s">
        <v>11</v>
      </c>
      <c r="I465">
        <v>5</v>
      </c>
      <c r="J465" t="s">
        <v>256</v>
      </c>
      <c r="K465" t="s">
        <v>257</v>
      </c>
      <c r="L465" t="s">
        <v>2322</v>
      </c>
      <c r="M465">
        <v>2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-5638</v>
      </c>
      <c r="T465">
        <v>0</v>
      </c>
      <c r="U465">
        <v>2300</v>
      </c>
      <c r="V465">
        <v>0</v>
      </c>
      <c r="W465">
        <v>-7938</v>
      </c>
    </row>
    <row r="466" spans="1:23" x14ac:dyDescent="0.25">
      <c r="A466" t="s">
        <v>954</v>
      </c>
      <c r="B466" t="s">
        <v>963</v>
      </c>
      <c r="C466">
        <v>1412122</v>
      </c>
      <c r="D466" t="s">
        <v>2323</v>
      </c>
      <c r="E466" t="s">
        <v>85</v>
      </c>
      <c r="F466" t="str">
        <f>VLOOKUP(E466,'DEMAN DCB'!B:B,1,0)</f>
        <v>GLTP512</v>
      </c>
      <c r="G466" t="s">
        <v>956</v>
      </c>
      <c r="H466" t="s">
        <v>11</v>
      </c>
      <c r="I466">
        <v>10</v>
      </c>
      <c r="J466" t="s">
        <v>258</v>
      </c>
      <c r="K466" t="s">
        <v>259</v>
      </c>
      <c r="L466" t="s">
        <v>1069</v>
      </c>
      <c r="M466">
        <v>1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-2876</v>
      </c>
      <c r="T466">
        <v>0</v>
      </c>
      <c r="U466">
        <v>2300</v>
      </c>
      <c r="V466">
        <v>0</v>
      </c>
      <c r="W466">
        <v>-5176</v>
      </c>
    </row>
    <row r="467" spans="1:23" x14ac:dyDescent="0.25">
      <c r="A467" t="s">
        <v>954</v>
      </c>
      <c r="B467" t="s">
        <v>963</v>
      </c>
      <c r="C467">
        <v>1412101</v>
      </c>
      <c r="D467" t="s">
        <v>2324</v>
      </c>
      <c r="E467" t="s">
        <v>616</v>
      </c>
      <c r="F467" t="str">
        <f>VLOOKUP(E467,'DEMAN DCB'!B:B,1,0)</f>
        <v>GLTP513</v>
      </c>
      <c r="G467" t="s">
        <v>956</v>
      </c>
      <c r="H467" t="s">
        <v>1101</v>
      </c>
      <c r="I467">
        <v>6</v>
      </c>
      <c r="J467" t="s">
        <v>2325</v>
      </c>
      <c r="K467" t="s">
        <v>2326</v>
      </c>
      <c r="L467" t="s">
        <v>318</v>
      </c>
      <c r="M467">
        <v>2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-10428</v>
      </c>
      <c r="T467">
        <v>0</v>
      </c>
      <c r="U467">
        <v>0</v>
      </c>
      <c r="V467">
        <v>0</v>
      </c>
      <c r="W467">
        <v>-10428</v>
      </c>
    </row>
    <row r="468" spans="1:23" x14ac:dyDescent="0.25">
      <c r="A468" t="s">
        <v>954</v>
      </c>
      <c r="B468" t="s">
        <v>963</v>
      </c>
      <c r="C468">
        <v>1412101</v>
      </c>
      <c r="D468" t="s">
        <v>2327</v>
      </c>
      <c r="E468" t="s">
        <v>87</v>
      </c>
      <c r="F468" t="str">
        <f>VLOOKUP(E468,'DEMAN DCB'!B:B,1,0)</f>
        <v>GLTP514</v>
      </c>
      <c r="G468" t="s">
        <v>956</v>
      </c>
      <c r="H468" t="s">
        <v>11</v>
      </c>
      <c r="I468">
        <v>8</v>
      </c>
      <c r="J468" t="s">
        <v>260</v>
      </c>
      <c r="K468" t="s">
        <v>261</v>
      </c>
      <c r="L468" t="s">
        <v>205</v>
      </c>
      <c r="M468">
        <v>2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-12249</v>
      </c>
      <c r="T468">
        <v>0</v>
      </c>
      <c r="U468">
        <v>2300</v>
      </c>
      <c r="V468">
        <v>0</v>
      </c>
      <c r="W468">
        <v>-14549</v>
      </c>
    </row>
    <row r="469" spans="1:23" x14ac:dyDescent="0.25">
      <c r="A469" t="s">
        <v>954</v>
      </c>
      <c r="B469" t="s">
        <v>963</v>
      </c>
      <c r="C469">
        <v>1412122</v>
      </c>
      <c r="D469" t="s">
        <v>2328</v>
      </c>
      <c r="E469" t="s">
        <v>88</v>
      </c>
      <c r="F469" t="str">
        <f>VLOOKUP(E469,'DEMAN DCB'!B:B,1,0)</f>
        <v>GLTP515</v>
      </c>
      <c r="G469" t="s">
        <v>956</v>
      </c>
      <c r="H469" t="s">
        <v>11</v>
      </c>
      <c r="I469">
        <v>2</v>
      </c>
      <c r="J469" t="s">
        <v>262</v>
      </c>
      <c r="K469" t="s">
        <v>263</v>
      </c>
      <c r="L469" t="s">
        <v>227</v>
      </c>
      <c r="M469">
        <v>2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-7956</v>
      </c>
      <c r="T469">
        <v>0</v>
      </c>
      <c r="U469">
        <v>6470</v>
      </c>
      <c r="V469">
        <v>0</v>
      </c>
      <c r="W469">
        <v>-14426</v>
      </c>
    </row>
    <row r="470" spans="1:23" x14ac:dyDescent="0.25">
      <c r="A470" t="s">
        <v>954</v>
      </c>
      <c r="B470" t="s">
        <v>963</v>
      </c>
      <c r="C470">
        <v>1412101</v>
      </c>
      <c r="D470" t="s">
        <v>2329</v>
      </c>
      <c r="E470" t="s">
        <v>89</v>
      </c>
      <c r="F470" t="str">
        <f>VLOOKUP(E470,'DEMAN DCB'!B:B,1,0)</f>
        <v>GLTP516</v>
      </c>
      <c r="G470" t="s">
        <v>956</v>
      </c>
      <c r="H470" t="s">
        <v>11</v>
      </c>
      <c r="I470">
        <v>5</v>
      </c>
      <c r="J470" t="s">
        <v>264</v>
      </c>
      <c r="K470" t="s">
        <v>265</v>
      </c>
      <c r="L470" t="s">
        <v>2330</v>
      </c>
      <c r="M470">
        <v>2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-11293</v>
      </c>
      <c r="T470">
        <v>0</v>
      </c>
      <c r="U470">
        <v>4600</v>
      </c>
      <c r="V470">
        <v>0</v>
      </c>
      <c r="W470">
        <v>-15893</v>
      </c>
    </row>
    <row r="471" spans="1:23" x14ac:dyDescent="0.25">
      <c r="A471" t="s">
        <v>954</v>
      </c>
      <c r="B471" t="s">
        <v>963</v>
      </c>
      <c r="C471">
        <v>1412123</v>
      </c>
      <c r="D471" t="s">
        <v>2331</v>
      </c>
      <c r="E471" t="s">
        <v>90</v>
      </c>
      <c r="F471" t="str">
        <f>VLOOKUP(E471,'DEMAN DCB'!B:B,1,0)</f>
        <v>GLTP517</v>
      </c>
      <c r="G471" t="s">
        <v>956</v>
      </c>
      <c r="H471" t="s">
        <v>11</v>
      </c>
      <c r="I471">
        <v>8</v>
      </c>
      <c r="J471" t="s">
        <v>266</v>
      </c>
      <c r="K471" t="s">
        <v>267</v>
      </c>
      <c r="L471" t="s">
        <v>294</v>
      </c>
      <c r="M471">
        <v>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-2741</v>
      </c>
      <c r="T471">
        <v>0</v>
      </c>
      <c r="U471">
        <v>2380</v>
      </c>
      <c r="V471">
        <v>0</v>
      </c>
      <c r="W471">
        <v>-5121</v>
      </c>
    </row>
    <row r="472" spans="1:23" x14ac:dyDescent="0.25">
      <c r="A472" t="s">
        <v>954</v>
      </c>
      <c r="B472" t="s">
        <v>963</v>
      </c>
      <c r="C472">
        <v>1412101</v>
      </c>
      <c r="D472" t="s">
        <v>2332</v>
      </c>
      <c r="E472" t="s">
        <v>91</v>
      </c>
      <c r="F472" t="str">
        <f>VLOOKUP(E472,'DEMAN DCB'!B:B,1,0)</f>
        <v>GLTP518</v>
      </c>
      <c r="G472" t="s">
        <v>956</v>
      </c>
      <c r="H472" t="s">
        <v>11</v>
      </c>
      <c r="I472">
        <v>5</v>
      </c>
      <c r="J472" t="s">
        <v>268</v>
      </c>
      <c r="K472" t="s">
        <v>269</v>
      </c>
      <c r="L472" t="s">
        <v>211</v>
      </c>
      <c r="M472">
        <v>2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-6772</v>
      </c>
      <c r="T472">
        <v>0</v>
      </c>
      <c r="U472">
        <v>2300</v>
      </c>
      <c r="V472">
        <v>0</v>
      </c>
      <c r="W472">
        <v>-9072</v>
      </c>
    </row>
    <row r="473" spans="1:23" x14ac:dyDescent="0.25">
      <c r="A473" t="s">
        <v>954</v>
      </c>
      <c r="B473" t="s">
        <v>963</v>
      </c>
      <c r="C473">
        <v>1412122</v>
      </c>
      <c r="D473" t="s">
        <v>2333</v>
      </c>
      <c r="E473" t="s">
        <v>618</v>
      </c>
      <c r="F473" t="str">
        <f>VLOOKUP(E473,'DEMAN DCB'!B:B,1,0)</f>
        <v>GLTP519</v>
      </c>
      <c r="G473" t="s">
        <v>956</v>
      </c>
      <c r="H473" t="s">
        <v>1101</v>
      </c>
      <c r="I473">
        <v>2</v>
      </c>
      <c r="J473" t="s">
        <v>324</v>
      </c>
      <c r="K473" t="s">
        <v>2334</v>
      </c>
      <c r="L473" t="s">
        <v>296</v>
      </c>
      <c r="M473">
        <v>2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-4196</v>
      </c>
      <c r="T473">
        <v>0</v>
      </c>
      <c r="U473">
        <v>0</v>
      </c>
      <c r="V473">
        <v>0</v>
      </c>
      <c r="W473">
        <v>-4196</v>
      </c>
    </row>
    <row r="474" spans="1:23" x14ac:dyDescent="0.25">
      <c r="A474" t="s">
        <v>954</v>
      </c>
      <c r="B474" t="s">
        <v>955</v>
      </c>
      <c r="C474">
        <v>1412101</v>
      </c>
      <c r="D474" t="s">
        <v>2335</v>
      </c>
      <c r="E474" t="s">
        <v>2336</v>
      </c>
      <c r="F474" t="str">
        <f>VLOOKUP(E474,'DEMAN DCB'!B:B,1,0)</f>
        <v>GLTP52</v>
      </c>
      <c r="G474" t="s">
        <v>956</v>
      </c>
      <c r="H474" t="s">
        <v>957</v>
      </c>
      <c r="I474">
        <v>8</v>
      </c>
      <c r="J474" t="s">
        <v>2337</v>
      </c>
      <c r="K474" t="s">
        <v>2338</v>
      </c>
      <c r="L474" t="s">
        <v>987</v>
      </c>
      <c r="M474">
        <v>1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14825.96</v>
      </c>
      <c r="T474">
        <v>0</v>
      </c>
      <c r="U474">
        <v>0</v>
      </c>
      <c r="V474">
        <v>0</v>
      </c>
      <c r="W474">
        <v>14825.96</v>
      </c>
    </row>
    <row r="475" spans="1:23" x14ac:dyDescent="0.25">
      <c r="A475" t="s">
        <v>954</v>
      </c>
      <c r="B475" t="s">
        <v>963</v>
      </c>
      <c r="C475">
        <v>1412101</v>
      </c>
      <c r="D475" t="s">
        <v>2339</v>
      </c>
      <c r="E475" t="s">
        <v>93</v>
      </c>
      <c r="F475" t="str">
        <f>VLOOKUP(E475,'DEMAN DCB'!B:B,1,0)</f>
        <v>GLTP520</v>
      </c>
      <c r="G475" t="s">
        <v>956</v>
      </c>
      <c r="H475" t="s">
        <v>11</v>
      </c>
      <c r="I475">
        <v>9</v>
      </c>
      <c r="J475" t="s">
        <v>270</v>
      </c>
      <c r="K475" t="s">
        <v>271</v>
      </c>
      <c r="L475" t="s">
        <v>303</v>
      </c>
      <c r="M475">
        <v>2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-5904</v>
      </c>
      <c r="T475">
        <v>0</v>
      </c>
      <c r="U475">
        <v>2450</v>
      </c>
      <c r="V475">
        <v>0</v>
      </c>
      <c r="W475">
        <v>-8354</v>
      </c>
    </row>
    <row r="476" spans="1:23" x14ac:dyDescent="0.25">
      <c r="A476" t="s">
        <v>954</v>
      </c>
      <c r="B476" t="s">
        <v>963</v>
      </c>
      <c r="C476">
        <v>1412122</v>
      </c>
      <c r="D476" t="s">
        <v>2340</v>
      </c>
      <c r="E476" t="s">
        <v>94</v>
      </c>
      <c r="F476" t="str">
        <f>VLOOKUP(E476,'DEMAN DCB'!B:B,1,0)</f>
        <v>GLTP521</v>
      </c>
      <c r="G476" t="s">
        <v>956</v>
      </c>
      <c r="H476" t="s">
        <v>11</v>
      </c>
      <c r="I476">
        <v>2</v>
      </c>
      <c r="J476" t="s">
        <v>272</v>
      </c>
      <c r="K476" t="s">
        <v>273</v>
      </c>
      <c r="L476" t="s">
        <v>1000</v>
      </c>
      <c r="M476">
        <v>2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-10392</v>
      </c>
      <c r="T476">
        <v>0</v>
      </c>
      <c r="U476">
        <v>6172</v>
      </c>
      <c r="V476">
        <v>0</v>
      </c>
      <c r="W476">
        <v>-16564</v>
      </c>
    </row>
    <row r="477" spans="1:23" x14ac:dyDescent="0.25">
      <c r="A477" t="s">
        <v>954</v>
      </c>
      <c r="B477" t="s">
        <v>963</v>
      </c>
      <c r="C477">
        <v>1412101</v>
      </c>
      <c r="D477" t="s">
        <v>2341</v>
      </c>
      <c r="E477" t="s">
        <v>96</v>
      </c>
      <c r="F477" t="str">
        <f>VLOOKUP(E477,'DEMAN DCB'!B:B,1,0)</f>
        <v>GLTP522</v>
      </c>
      <c r="G477" t="s">
        <v>956</v>
      </c>
      <c r="H477" t="s">
        <v>11</v>
      </c>
      <c r="I477">
        <v>8</v>
      </c>
      <c r="J477" t="s">
        <v>274</v>
      </c>
      <c r="K477" t="s">
        <v>275</v>
      </c>
      <c r="L477" t="s">
        <v>296</v>
      </c>
      <c r="M477">
        <v>2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-7877</v>
      </c>
      <c r="T477">
        <v>0</v>
      </c>
      <c r="U477">
        <v>6620</v>
      </c>
      <c r="V477">
        <v>0</v>
      </c>
      <c r="W477">
        <v>-14497</v>
      </c>
    </row>
    <row r="478" spans="1:23" x14ac:dyDescent="0.25">
      <c r="A478" t="s">
        <v>954</v>
      </c>
      <c r="B478" t="s">
        <v>963</v>
      </c>
      <c r="C478">
        <v>1412122</v>
      </c>
      <c r="D478" t="s">
        <v>2342</v>
      </c>
      <c r="E478" t="s">
        <v>98</v>
      </c>
      <c r="F478" t="str">
        <f>VLOOKUP(E478,'DEMAN DCB'!B:B,1,0)</f>
        <v>GLTP523</v>
      </c>
      <c r="G478" t="s">
        <v>956</v>
      </c>
      <c r="H478" t="s">
        <v>11</v>
      </c>
      <c r="I478">
        <v>3</v>
      </c>
      <c r="J478" t="s">
        <v>276</v>
      </c>
      <c r="K478" t="s">
        <v>277</v>
      </c>
      <c r="L478" t="s">
        <v>1000</v>
      </c>
      <c r="M478">
        <v>2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-7878</v>
      </c>
      <c r="T478">
        <v>0</v>
      </c>
      <c r="U478">
        <v>2300</v>
      </c>
      <c r="V478">
        <v>0</v>
      </c>
      <c r="W478">
        <v>-10178</v>
      </c>
    </row>
    <row r="479" spans="1:23" x14ac:dyDescent="0.25">
      <c r="A479" t="s">
        <v>954</v>
      </c>
      <c r="B479" t="s">
        <v>963</v>
      </c>
      <c r="C479">
        <v>1412122</v>
      </c>
      <c r="D479" t="s">
        <v>2343</v>
      </c>
      <c r="E479" t="s">
        <v>99</v>
      </c>
      <c r="F479" t="str">
        <f>VLOOKUP(E479,'DEMAN DCB'!B:B,1,0)</f>
        <v>GLTP524</v>
      </c>
      <c r="G479" t="s">
        <v>956</v>
      </c>
      <c r="H479" t="s">
        <v>11</v>
      </c>
      <c r="I479">
        <v>8</v>
      </c>
      <c r="J479" t="s">
        <v>278</v>
      </c>
      <c r="K479" t="s">
        <v>279</v>
      </c>
      <c r="L479" t="s">
        <v>958</v>
      </c>
      <c r="M479">
        <v>2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-5249</v>
      </c>
      <c r="T479">
        <v>0</v>
      </c>
      <c r="U479">
        <v>4600</v>
      </c>
      <c r="V479">
        <v>0</v>
      </c>
      <c r="W479">
        <v>-9849</v>
      </c>
    </row>
    <row r="480" spans="1:23" x14ac:dyDescent="0.25">
      <c r="A480" t="s">
        <v>954</v>
      </c>
      <c r="B480" t="s">
        <v>963</v>
      </c>
      <c r="C480">
        <v>1412101</v>
      </c>
      <c r="D480" t="s">
        <v>2344</v>
      </c>
      <c r="E480" t="s">
        <v>100</v>
      </c>
      <c r="F480" t="str">
        <f>VLOOKUP(E480,'DEMAN DCB'!B:B,1,0)</f>
        <v>GLTP525</v>
      </c>
      <c r="G480" t="s">
        <v>956</v>
      </c>
      <c r="H480" t="s">
        <v>11</v>
      </c>
      <c r="I480">
        <v>5</v>
      </c>
      <c r="J480" t="s">
        <v>280</v>
      </c>
      <c r="K480" t="s">
        <v>281</v>
      </c>
      <c r="L480" t="s">
        <v>2322</v>
      </c>
      <c r="M480">
        <v>2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-7088</v>
      </c>
      <c r="T480">
        <v>0</v>
      </c>
      <c r="U480">
        <v>2300</v>
      </c>
      <c r="V480">
        <v>0</v>
      </c>
      <c r="W480">
        <v>-9388</v>
      </c>
    </row>
    <row r="481" spans="1:23" x14ac:dyDescent="0.25">
      <c r="A481" t="s">
        <v>954</v>
      </c>
      <c r="B481" t="s">
        <v>963</v>
      </c>
      <c r="C481">
        <v>1412101</v>
      </c>
      <c r="D481" t="s">
        <v>2345</v>
      </c>
      <c r="E481" t="s">
        <v>102</v>
      </c>
      <c r="F481" t="str">
        <f>VLOOKUP(E481,'DEMAN DCB'!B:B,1,0)</f>
        <v>GLTP526</v>
      </c>
      <c r="G481" t="s">
        <v>956</v>
      </c>
      <c r="H481" t="s">
        <v>11</v>
      </c>
      <c r="I481">
        <v>5</v>
      </c>
      <c r="J481" t="s">
        <v>282</v>
      </c>
      <c r="K481" t="s">
        <v>283</v>
      </c>
      <c r="L481" t="s">
        <v>2322</v>
      </c>
      <c r="M481">
        <v>5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-16395</v>
      </c>
      <c r="T481">
        <v>0</v>
      </c>
      <c r="U481">
        <v>10590</v>
      </c>
      <c r="V481">
        <v>0</v>
      </c>
      <c r="W481">
        <v>-26985</v>
      </c>
    </row>
    <row r="482" spans="1:23" x14ac:dyDescent="0.25">
      <c r="A482" t="s">
        <v>954</v>
      </c>
      <c r="B482" t="s">
        <v>963</v>
      </c>
      <c r="C482">
        <v>1412122</v>
      </c>
      <c r="D482" t="s">
        <v>2346</v>
      </c>
      <c r="E482" t="s">
        <v>104</v>
      </c>
      <c r="F482" t="str">
        <f>VLOOKUP(E482,'DEMAN DCB'!B:B,1,0)</f>
        <v>GLTP527</v>
      </c>
      <c r="G482" t="s">
        <v>956</v>
      </c>
      <c r="H482" t="s">
        <v>11</v>
      </c>
      <c r="I482">
        <v>3</v>
      </c>
      <c r="J482" t="s">
        <v>217</v>
      </c>
      <c r="K482" t="s">
        <v>284</v>
      </c>
      <c r="L482" t="s">
        <v>1000</v>
      </c>
      <c r="M482">
        <v>2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-6147</v>
      </c>
      <c r="T482">
        <v>0</v>
      </c>
      <c r="U482">
        <v>2850</v>
      </c>
      <c r="V482">
        <v>0</v>
      </c>
      <c r="W482">
        <v>-8997</v>
      </c>
    </row>
    <row r="483" spans="1:23" x14ac:dyDescent="0.25">
      <c r="A483" t="s">
        <v>954</v>
      </c>
      <c r="B483" t="s">
        <v>963</v>
      </c>
      <c r="C483">
        <v>1412101</v>
      </c>
      <c r="D483" t="s">
        <v>2347</v>
      </c>
      <c r="E483" t="s">
        <v>105</v>
      </c>
      <c r="F483" t="str">
        <f>VLOOKUP(E483,'DEMAN DCB'!B:B,1,0)</f>
        <v>GLTP528</v>
      </c>
      <c r="G483" t="s">
        <v>956</v>
      </c>
      <c r="H483" t="s">
        <v>11</v>
      </c>
      <c r="I483">
        <v>9</v>
      </c>
      <c r="J483" t="s">
        <v>285</v>
      </c>
      <c r="K483" t="s">
        <v>286</v>
      </c>
      <c r="L483" t="s">
        <v>303</v>
      </c>
      <c r="M483">
        <v>1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-10422</v>
      </c>
      <c r="T483">
        <v>0</v>
      </c>
      <c r="U483">
        <v>1150</v>
      </c>
      <c r="V483">
        <v>0</v>
      </c>
      <c r="W483">
        <v>-11572</v>
      </c>
    </row>
    <row r="484" spans="1:23" x14ac:dyDescent="0.25">
      <c r="A484" t="s">
        <v>954</v>
      </c>
      <c r="B484" t="s">
        <v>963</v>
      </c>
      <c r="C484">
        <v>1412101</v>
      </c>
      <c r="D484" t="s">
        <v>2348</v>
      </c>
      <c r="E484" t="s">
        <v>106</v>
      </c>
      <c r="F484" t="str">
        <f>VLOOKUP(E484,'DEMAN DCB'!B:B,1,0)</f>
        <v>GLTP529</v>
      </c>
      <c r="G484" t="s">
        <v>956</v>
      </c>
      <c r="H484" t="s">
        <v>11</v>
      </c>
      <c r="I484">
        <v>10</v>
      </c>
      <c r="J484" t="s">
        <v>287</v>
      </c>
      <c r="K484" t="s">
        <v>288</v>
      </c>
      <c r="L484" t="s">
        <v>303</v>
      </c>
      <c r="M484">
        <v>5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-14621</v>
      </c>
      <c r="T484">
        <v>0</v>
      </c>
      <c r="U484">
        <v>5750</v>
      </c>
      <c r="V484">
        <v>0</v>
      </c>
      <c r="W484">
        <v>-20371</v>
      </c>
    </row>
    <row r="485" spans="1:23" x14ac:dyDescent="0.25">
      <c r="A485" t="s">
        <v>954</v>
      </c>
      <c r="B485" t="s">
        <v>955</v>
      </c>
      <c r="C485">
        <v>1412101</v>
      </c>
      <c r="D485" t="s">
        <v>2349</v>
      </c>
      <c r="E485" t="s">
        <v>2350</v>
      </c>
      <c r="F485" t="str">
        <f>VLOOKUP(E485,'DEMAN DCB'!B:B,1,0)</f>
        <v>GLTP53</v>
      </c>
      <c r="G485" t="s">
        <v>956</v>
      </c>
      <c r="H485" t="s">
        <v>966</v>
      </c>
      <c r="I485">
        <v>8</v>
      </c>
      <c r="J485" t="s">
        <v>1730</v>
      </c>
      <c r="K485" t="s">
        <v>2351</v>
      </c>
      <c r="L485" t="s">
        <v>987</v>
      </c>
      <c r="M485">
        <v>1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656.65</v>
      </c>
      <c r="T485">
        <v>0</v>
      </c>
      <c r="U485">
        <v>0</v>
      </c>
      <c r="V485">
        <v>0</v>
      </c>
      <c r="W485">
        <v>656.65</v>
      </c>
    </row>
    <row r="486" spans="1:23" x14ac:dyDescent="0.25">
      <c r="A486" t="s">
        <v>954</v>
      </c>
      <c r="B486" t="s">
        <v>963</v>
      </c>
      <c r="C486">
        <v>1412101</v>
      </c>
      <c r="D486" t="s">
        <v>2352</v>
      </c>
      <c r="E486" t="s">
        <v>107</v>
      </c>
      <c r="F486" t="str">
        <f>VLOOKUP(E486,'DEMAN DCB'!B:B,1,0)</f>
        <v>GLTP530</v>
      </c>
      <c r="G486" t="s">
        <v>956</v>
      </c>
      <c r="H486" t="s">
        <v>11</v>
      </c>
      <c r="I486">
        <v>9</v>
      </c>
      <c r="J486" t="s">
        <v>289</v>
      </c>
      <c r="K486" t="s">
        <v>290</v>
      </c>
      <c r="L486" t="s">
        <v>303</v>
      </c>
      <c r="M486">
        <v>2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-7807</v>
      </c>
      <c r="T486">
        <v>0</v>
      </c>
      <c r="U486">
        <v>2250</v>
      </c>
      <c r="V486">
        <v>0</v>
      </c>
      <c r="W486">
        <v>-10057</v>
      </c>
    </row>
    <row r="487" spans="1:23" x14ac:dyDescent="0.25">
      <c r="A487" t="s">
        <v>954</v>
      </c>
      <c r="B487" t="s">
        <v>963</v>
      </c>
      <c r="C487">
        <v>1412101</v>
      </c>
      <c r="D487" t="s">
        <v>2353</v>
      </c>
      <c r="E487" t="s">
        <v>620</v>
      </c>
      <c r="F487" t="str">
        <f>VLOOKUP(E487,'DEMAN DCB'!B:B,1,0)</f>
        <v>GLTP531</v>
      </c>
      <c r="G487" t="s">
        <v>956</v>
      </c>
      <c r="H487" t="s">
        <v>1101</v>
      </c>
      <c r="I487">
        <v>5</v>
      </c>
      <c r="J487" t="s">
        <v>2354</v>
      </c>
      <c r="K487" t="s">
        <v>2355</v>
      </c>
      <c r="L487" t="s">
        <v>227</v>
      </c>
      <c r="M487">
        <v>2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-1943</v>
      </c>
      <c r="T487">
        <v>0</v>
      </c>
      <c r="U487">
        <v>0</v>
      </c>
      <c r="V487">
        <v>0</v>
      </c>
      <c r="W487">
        <v>-1943</v>
      </c>
    </row>
    <row r="488" spans="1:23" x14ac:dyDescent="0.25">
      <c r="A488" t="s">
        <v>954</v>
      </c>
      <c r="B488" t="s">
        <v>963</v>
      </c>
      <c r="C488">
        <v>1412101</v>
      </c>
      <c r="D488" t="s">
        <v>2356</v>
      </c>
      <c r="E488" t="s">
        <v>109</v>
      </c>
      <c r="F488" t="str">
        <f>VLOOKUP(E488,'DEMAN DCB'!B:B,1,0)</f>
        <v>GLTP532</v>
      </c>
      <c r="G488" t="s">
        <v>956</v>
      </c>
      <c r="H488" t="s">
        <v>11</v>
      </c>
      <c r="I488">
        <v>8</v>
      </c>
      <c r="J488" t="s">
        <v>291</v>
      </c>
      <c r="K488" t="s">
        <v>292</v>
      </c>
      <c r="L488" t="s">
        <v>211</v>
      </c>
      <c r="M488">
        <v>2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-6478</v>
      </c>
      <c r="T488">
        <v>0</v>
      </c>
      <c r="U488">
        <v>2300</v>
      </c>
      <c r="V488">
        <v>0</v>
      </c>
      <c r="W488">
        <v>-8778</v>
      </c>
    </row>
    <row r="489" spans="1:23" x14ac:dyDescent="0.25">
      <c r="A489" t="s">
        <v>954</v>
      </c>
      <c r="B489" t="s">
        <v>963</v>
      </c>
      <c r="C489">
        <v>1412114</v>
      </c>
      <c r="D489" t="s">
        <v>2357</v>
      </c>
      <c r="E489" t="s">
        <v>110</v>
      </c>
      <c r="F489" t="str">
        <f>VLOOKUP(E489,'DEMAN DCB'!B:B,1,0)</f>
        <v>GLTP533</v>
      </c>
      <c r="G489" t="s">
        <v>956</v>
      </c>
      <c r="H489" t="s">
        <v>1101</v>
      </c>
      <c r="I489">
        <v>3</v>
      </c>
      <c r="J489" t="s">
        <v>293</v>
      </c>
      <c r="K489" t="s">
        <v>294</v>
      </c>
      <c r="L489" t="s">
        <v>1053</v>
      </c>
      <c r="M489">
        <v>2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-8635</v>
      </c>
      <c r="T489">
        <v>0</v>
      </c>
      <c r="U489">
        <v>0</v>
      </c>
      <c r="V489">
        <v>0</v>
      </c>
      <c r="W489">
        <v>-8635</v>
      </c>
    </row>
    <row r="490" spans="1:23" x14ac:dyDescent="0.25">
      <c r="A490" t="s">
        <v>954</v>
      </c>
      <c r="B490" t="s">
        <v>963</v>
      </c>
      <c r="C490">
        <v>1412101</v>
      </c>
      <c r="D490" t="s">
        <v>2358</v>
      </c>
      <c r="E490" t="s">
        <v>112</v>
      </c>
      <c r="F490" t="str">
        <f>VLOOKUP(E490,'DEMAN DCB'!B:B,1,0)</f>
        <v>GLTP534</v>
      </c>
      <c r="G490" t="s">
        <v>956</v>
      </c>
      <c r="H490" t="s">
        <v>11</v>
      </c>
      <c r="I490">
        <v>8</v>
      </c>
      <c r="J490" t="s">
        <v>295</v>
      </c>
      <c r="K490" t="s">
        <v>296</v>
      </c>
      <c r="L490" t="s">
        <v>1000</v>
      </c>
      <c r="M490">
        <v>2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-6153</v>
      </c>
      <c r="T490">
        <v>0</v>
      </c>
      <c r="U490">
        <v>2300</v>
      </c>
      <c r="V490">
        <v>0</v>
      </c>
      <c r="W490">
        <v>-8453</v>
      </c>
    </row>
    <row r="491" spans="1:23" x14ac:dyDescent="0.25">
      <c r="A491" t="s">
        <v>954</v>
      </c>
      <c r="B491" t="s">
        <v>963</v>
      </c>
      <c r="C491">
        <v>1412101</v>
      </c>
      <c r="D491" t="s">
        <v>2359</v>
      </c>
      <c r="E491" t="s">
        <v>297</v>
      </c>
      <c r="F491" t="str">
        <f>VLOOKUP(E491,'DEMAN DCB'!B:B,1,0)</f>
        <v>GLTP535</v>
      </c>
      <c r="G491" t="s">
        <v>956</v>
      </c>
      <c r="H491" t="s">
        <v>11</v>
      </c>
      <c r="I491">
        <v>5</v>
      </c>
      <c r="J491" t="s">
        <v>2360</v>
      </c>
      <c r="K491" t="s">
        <v>222</v>
      </c>
      <c r="L491" t="s">
        <v>1511</v>
      </c>
      <c r="M491">
        <v>2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-11563</v>
      </c>
      <c r="T491">
        <v>0</v>
      </c>
      <c r="U491">
        <v>2300</v>
      </c>
      <c r="V491">
        <v>0</v>
      </c>
      <c r="W491">
        <v>-13863</v>
      </c>
    </row>
    <row r="492" spans="1:23" x14ac:dyDescent="0.25">
      <c r="A492" t="s">
        <v>954</v>
      </c>
      <c r="B492" t="s">
        <v>963</v>
      </c>
      <c r="C492">
        <v>1412122</v>
      </c>
      <c r="D492" t="s">
        <v>2361</v>
      </c>
      <c r="E492" t="s">
        <v>113</v>
      </c>
      <c r="F492" t="str">
        <f>VLOOKUP(E492,'DEMAN DCB'!B:B,1,0)</f>
        <v>GLTP536</v>
      </c>
      <c r="G492" t="s">
        <v>956</v>
      </c>
      <c r="H492" t="s">
        <v>11</v>
      </c>
      <c r="I492">
        <v>8</v>
      </c>
      <c r="J492" t="s">
        <v>298</v>
      </c>
      <c r="K492" t="s">
        <v>211</v>
      </c>
      <c r="L492" t="s">
        <v>2362</v>
      </c>
      <c r="M492">
        <v>2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-13926</v>
      </c>
      <c r="T492">
        <v>0</v>
      </c>
      <c r="U492">
        <v>3460</v>
      </c>
      <c r="V492">
        <v>0</v>
      </c>
      <c r="W492">
        <v>-17386</v>
      </c>
    </row>
    <row r="493" spans="1:23" x14ac:dyDescent="0.25">
      <c r="A493" t="s">
        <v>954</v>
      </c>
      <c r="B493" t="s">
        <v>963</v>
      </c>
      <c r="C493">
        <v>1412101</v>
      </c>
      <c r="D493" t="s">
        <v>2363</v>
      </c>
      <c r="E493" t="s">
        <v>622</v>
      </c>
      <c r="F493" t="str">
        <f>VLOOKUP(E493,'DEMAN DCB'!B:B,1,0)</f>
        <v>GLTP537</v>
      </c>
      <c r="G493" t="s">
        <v>956</v>
      </c>
      <c r="H493" t="s">
        <v>1101</v>
      </c>
      <c r="I493">
        <v>9</v>
      </c>
      <c r="J493" t="s">
        <v>2364</v>
      </c>
      <c r="K493" t="s">
        <v>211</v>
      </c>
      <c r="L493" t="s">
        <v>303</v>
      </c>
      <c r="M493">
        <v>2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-2576</v>
      </c>
      <c r="T493">
        <v>0</v>
      </c>
      <c r="U493">
        <v>0</v>
      </c>
      <c r="V493">
        <v>0</v>
      </c>
      <c r="W493">
        <v>-2576</v>
      </c>
    </row>
    <row r="494" spans="1:23" x14ac:dyDescent="0.25">
      <c r="A494" t="s">
        <v>954</v>
      </c>
      <c r="B494" t="s">
        <v>963</v>
      </c>
      <c r="C494">
        <v>1412101</v>
      </c>
      <c r="D494" t="s">
        <v>2365</v>
      </c>
      <c r="E494" t="s">
        <v>115</v>
      </c>
      <c r="F494" t="str">
        <f>VLOOKUP(E494,'DEMAN DCB'!B:B,1,0)</f>
        <v>GLTP538</v>
      </c>
      <c r="G494" t="s">
        <v>956</v>
      </c>
      <c r="H494" t="s">
        <v>11</v>
      </c>
      <c r="I494">
        <v>8</v>
      </c>
      <c r="J494" t="s">
        <v>299</v>
      </c>
      <c r="K494" t="s">
        <v>300</v>
      </c>
      <c r="L494" t="s">
        <v>296</v>
      </c>
      <c r="M494">
        <v>1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-2757</v>
      </c>
      <c r="T494">
        <v>0</v>
      </c>
      <c r="U494">
        <v>2650</v>
      </c>
      <c r="V494">
        <v>0</v>
      </c>
      <c r="W494">
        <v>-5407</v>
      </c>
    </row>
    <row r="495" spans="1:23" x14ac:dyDescent="0.25">
      <c r="A495" t="s">
        <v>954</v>
      </c>
      <c r="B495" t="s">
        <v>963</v>
      </c>
      <c r="C495">
        <v>1412101</v>
      </c>
      <c r="D495" t="s">
        <v>2366</v>
      </c>
      <c r="E495" t="s">
        <v>117</v>
      </c>
      <c r="F495" t="str">
        <f>VLOOKUP(E495,'DEMAN DCB'!B:B,1,0)</f>
        <v>GLTP539</v>
      </c>
      <c r="G495" t="s">
        <v>956</v>
      </c>
      <c r="H495" t="s">
        <v>11</v>
      </c>
      <c r="I495">
        <v>8</v>
      </c>
      <c r="J495" t="s">
        <v>301</v>
      </c>
      <c r="K495" t="s">
        <v>216</v>
      </c>
      <c r="L495" t="s">
        <v>1000</v>
      </c>
      <c r="M495">
        <v>2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-5883</v>
      </c>
      <c r="T495">
        <v>0</v>
      </c>
      <c r="U495">
        <v>2300</v>
      </c>
      <c r="V495">
        <v>0</v>
      </c>
      <c r="W495">
        <v>-8183</v>
      </c>
    </row>
    <row r="496" spans="1:23" x14ac:dyDescent="0.25">
      <c r="A496" t="s">
        <v>954</v>
      </c>
      <c r="B496" t="s">
        <v>955</v>
      </c>
      <c r="C496">
        <v>1412101</v>
      </c>
      <c r="D496" t="s">
        <v>2367</v>
      </c>
      <c r="E496" t="s">
        <v>2368</v>
      </c>
      <c r="F496" t="str">
        <f>VLOOKUP(E496,'DEMAN DCB'!B:B,1,0)</f>
        <v>GLTP54</v>
      </c>
      <c r="G496" t="s">
        <v>956</v>
      </c>
      <c r="H496" t="s">
        <v>957</v>
      </c>
      <c r="I496">
        <v>8</v>
      </c>
      <c r="J496" t="s">
        <v>1196</v>
      </c>
      <c r="K496" t="s">
        <v>2369</v>
      </c>
      <c r="L496" t="s">
        <v>987</v>
      </c>
      <c r="M496">
        <v>2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7781.32</v>
      </c>
      <c r="T496">
        <v>0</v>
      </c>
      <c r="U496">
        <v>0</v>
      </c>
      <c r="V496">
        <v>0</v>
      </c>
      <c r="W496">
        <v>7781.32</v>
      </c>
    </row>
    <row r="497" spans="1:23" x14ac:dyDescent="0.25">
      <c r="A497" t="s">
        <v>954</v>
      </c>
      <c r="B497" t="s">
        <v>963</v>
      </c>
      <c r="C497">
        <v>1412122</v>
      </c>
      <c r="D497" t="s">
        <v>2370</v>
      </c>
      <c r="E497" t="s">
        <v>623</v>
      </c>
      <c r="F497" t="str">
        <f>VLOOKUP(E497,'DEMAN DCB'!B:B,1,0)</f>
        <v>GLTP540</v>
      </c>
      <c r="G497" t="s">
        <v>956</v>
      </c>
      <c r="H497" t="s">
        <v>1101</v>
      </c>
      <c r="I497">
        <v>2</v>
      </c>
      <c r="J497" t="s">
        <v>2371</v>
      </c>
      <c r="K497" t="s">
        <v>1511</v>
      </c>
      <c r="L497" t="s">
        <v>325</v>
      </c>
      <c r="M497">
        <v>1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-8146</v>
      </c>
      <c r="T497">
        <v>0</v>
      </c>
      <c r="U497">
        <v>0</v>
      </c>
      <c r="V497">
        <v>0</v>
      </c>
      <c r="W497">
        <v>-8146</v>
      </c>
    </row>
    <row r="498" spans="1:23" x14ac:dyDescent="0.25">
      <c r="A498" t="s">
        <v>954</v>
      </c>
      <c r="B498" t="s">
        <v>963</v>
      </c>
      <c r="C498">
        <v>1412101</v>
      </c>
      <c r="D498" t="s">
        <v>2372</v>
      </c>
      <c r="E498" t="s">
        <v>118</v>
      </c>
      <c r="F498" t="str">
        <f>VLOOKUP(E498,'DEMAN DCB'!B:B,1,0)</f>
        <v>GLTP541</v>
      </c>
      <c r="G498" t="s">
        <v>956</v>
      </c>
      <c r="H498" t="s">
        <v>11</v>
      </c>
      <c r="I498">
        <v>8</v>
      </c>
      <c r="J498" t="s">
        <v>302</v>
      </c>
      <c r="K498" t="s">
        <v>303</v>
      </c>
      <c r="L498" t="s">
        <v>1000</v>
      </c>
      <c r="M498">
        <v>1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-3614</v>
      </c>
      <c r="T498">
        <v>0</v>
      </c>
      <c r="U498">
        <v>1150</v>
      </c>
      <c r="V498">
        <v>0</v>
      </c>
      <c r="W498">
        <v>-4764</v>
      </c>
    </row>
    <row r="499" spans="1:23" x14ac:dyDescent="0.25">
      <c r="A499" t="s">
        <v>954</v>
      </c>
      <c r="B499" t="s">
        <v>963</v>
      </c>
      <c r="C499">
        <v>1412122</v>
      </c>
      <c r="D499" t="s">
        <v>2373</v>
      </c>
      <c r="E499" t="s">
        <v>120</v>
      </c>
      <c r="F499" t="str">
        <f>VLOOKUP(E499,'DEMAN DCB'!B:B,1,0)</f>
        <v>GLTP542</v>
      </c>
      <c r="G499" t="s">
        <v>956</v>
      </c>
      <c r="H499" t="s">
        <v>11</v>
      </c>
      <c r="I499">
        <v>2</v>
      </c>
      <c r="J499" t="s">
        <v>304</v>
      </c>
      <c r="K499" t="s">
        <v>296</v>
      </c>
      <c r="L499" t="s">
        <v>211</v>
      </c>
      <c r="M499">
        <v>1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-4091</v>
      </c>
      <c r="T499">
        <v>0</v>
      </c>
      <c r="U499">
        <v>5030</v>
      </c>
      <c r="V499">
        <v>0</v>
      </c>
      <c r="W499">
        <v>-9121</v>
      </c>
    </row>
    <row r="500" spans="1:23" x14ac:dyDescent="0.25">
      <c r="A500" t="s">
        <v>954</v>
      </c>
      <c r="B500" t="s">
        <v>963</v>
      </c>
      <c r="C500">
        <v>1412101</v>
      </c>
      <c r="D500" t="s">
        <v>2374</v>
      </c>
      <c r="E500" t="s">
        <v>625</v>
      </c>
      <c r="F500" t="str">
        <f>VLOOKUP(E500,'DEMAN DCB'!B:B,1,0)</f>
        <v>GLTP543</v>
      </c>
      <c r="G500" t="s">
        <v>956</v>
      </c>
      <c r="H500" t="s">
        <v>1101</v>
      </c>
      <c r="I500">
        <v>8</v>
      </c>
      <c r="J500" t="s">
        <v>2375</v>
      </c>
      <c r="K500" t="s">
        <v>303</v>
      </c>
      <c r="L500" t="s">
        <v>1000</v>
      </c>
      <c r="M500">
        <v>1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-2663</v>
      </c>
      <c r="T500">
        <v>0</v>
      </c>
      <c r="U500">
        <v>0</v>
      </c>
      <c r="V500">
        <v>0</v>
      </c>
      <c r="W500">
        <v>-2663</v>
      </c>
    </row>
    <row r="501" spans="1:23" x14ac:dyDescent="0.25">
      <c r="A501" t="s">
        <v>954</v>
      </c>
      <c r="B501" t="s">
        <v>963</v>
      </c>
      <c r="C501">
        <v>1412101</v>
      </c>
      <c r="D501" t="s">
        <v>2376</v>
      </c>
      <c r="E501" t="s">
        <v>121</v>
      </c>
      <c r="F501" t="str">
        <f>VLOOKUP(E501,'DEMAN DCB'!B:B,1,0)</f>
        <v>GLTP544</v>
      </c>
      <c r="G501" t="s">
        <v>956</v>
      </c>
      <c r="H501" t="s">
        <v>11</v>
      </c>
      <c r="I501">
        <v>8</v>
      </c>
      <c r="J501" t="s">
        <v>305</v>
      </c>
      <c r="K501" t="s">
        <v>294</v>
      </c>
      <c r="L501" t="s">
        <v>1000</v>
      </c>
      <c r="M501">
        <v>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-18707</v>
      </c>
      <c r="T501">
        <v>0</v>
      </c>
      <c r="U501">
        <v>5816</v>
      </c>
      <c r="V501">
        <v>0</v>
      </c>
      <c r="W501">
        <v>-24523</v>
      </c>
    </row>
    <row r="502" spans="1:23" x14ac:dyDescent="0.25">
      <c r="A502" t="s">
        <v>954</v>
      </c>
      <c r="B502" t="s">
        <v>963</v>
      </c>
      <c r="C502">
        <v>1412101</v>
      </c>
      <c r="D502" t="s">
        <v>2377</v>
      </c>
      <c r="E502" t="s">
        <v>123</v>
      </c>
      <c r="F502" t="str">
        <f>VLOOKUP(E502,'DEMAN DCB'!B:B,1,0)</f>
        <v>GLTP545</v>
      </c>
      <c r="G502" t="s">
        <v>956</v>
      </c>
      <c r="H502" t="s">
        <v>11</v>
      </c>
      <c r="I502">
        <v>5</v>
      </c>
      <c r="J502" t="s">
        <v>306</v>
      </c>
      <c r="K502" t="s">
        <v>303</v>
      </c>
      <c r="L502" t="s">
        <v>958</v>
      </c>
      <c r="M502">
        <v>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-5582</v>
      </c>
      <c r="T502">
        <v>0</v>
      </c>
      <c r="U502">
        <v>2300</v>
      </c>
      <c r="V502">
        <v>0</v>
      </c>
      <c r="W502">
        <v>-7882</v>
      </c>
    </row>
    <row r="503" spans="1:23" x14ac:dyDescent="0.25">
      <c r="A503" t="s">
        <v>954</v>
      </c>
      <c r="B503" t="s">
        <v>963</v>
      </c>
      <c r="C503">
        <v>1412122</v>
      </c>
      <c r="D503" t="s">
        <v>2378</v>
      </c>
      <c r="E503" t="s">
        <v>627</v>
      </c>
      <c r="F503" t="str">
        <f>VLOOKUP(E503,'DEMAN DCB'!B:B,1,0)</f>
        <v>GLTP546</v>
      </c>
      <c r="G503" t="s">
        <v>956</v>
      </c>
      <c r="H503" t="s">
        <v>1101</v>
      </c>
      <c r="I503">
        <v>2</v>
      </c>
      <c r="J503" t="s">
        <v>2379</v>
      </c>
      <c r="K503" t="s">
        <v>2380</v>
      </c>
      <c r="L503" t="s">
        <v>2381</v>
      </c>
      <c r="M503">
        <v>1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-4913</v>
      </c>
      <c r="T503">
        <v>0</v>
      </c>
      <c r="U503">
        <v>0</v>
      </c>
      <c r="V503">
        <v>0</v>
      </c>
      <c r="W503">
        <v>-4913</v>
      </c>
    </row>
    <row r="504" spans="1:23" x14ac:dyDescent="0.25">
      <c r="A504" t="s">
        <v>954</v>
      </c>
      <c r="B504" t="s">
        <v>963</v>
      </c>
      <c r="C504">
        <v>1412101</v>
      </c>
      <c r="D504" t="s">
        <v>2382</v>
      </c>
      <c r="E504" t="s">
        <v>125</v>
      </c>
      <c r="F504" t="str">
        <f>VLOOKUP(E504,'DEMAN DCB'!B:B,1,0)</f>
        <v>GLTP547</v>
      </c>
      <c r="G504" t="s">
        <v>956</v>
      </c>
      <c r="H504" t="s">
        <v>11</v>
      </c>
      <c r="I504">
        <v>5</v>
      </c>
      <c r="J504" t="s">
        <v>307</v>
      </c>
      <c r="K504" t="s">
        <v>207</v>
      </c>
      <c r="L504" t="s">
        <v>1511</v>
      </c>
      <c r="M504">
        <v>2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-5623</v>
      </c>
      <c r="T504">
        <v>0</v>
      </c>
      <c r="U504">
        <v>5880</v>
      </c>
      <c r="V504">
        <v>0</v>
      </c>
      <c r="W504">
        <v>-11503</v>
      </c>
    </row>
    <row r="505" spans="1:23" x14ac:dyDescent="0.25">
      <c r="A505" t="s">
        <v>954</v>
      </c>
      <c r="B505" t="s">
        <v>963</v>
      </c>
      <c r="C505">
        <v>1412101</v>
      </c>
      <c r="D505" t="s">
        <v>2383</v>
      </c>
      <c r="E505" t="s">
        <v>126</v>
      </c>
      <c r="F505" t="str">
        <f>VLOOKUP(E505,'DEMAN DCB'!B:B,1,0)</f>
        <v>GLTP548</v>
      </c>
      <c r="G505" t="s">
        <v>956</v>
      </c>
      <c r="H505" t="s">
        <v>11</v>
      </c>
      <c r="I505">
        <v>9</v>
      </c>
      <c r="J505" t="s">
        <v>308</v>
      </c>
      <c r="K505" t="s">
        <v>211</v>
      </c>
      <c r="L505" t="s">
        <v>303</v>
      </c>
      <c r="M505">
        <v>2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-5944</v>
      </c>
      <c r="T505">
        <v>0</v>
      </c>
      <c r="U505">
        <v>4600</v>
      </c>
      <c r="V505">
        <v>0</v>
      </c>
      <c r="W505">
        <v>-10544</v>
      </c>
    </row>
    <row r="506" spans="1:23" x14ac:dyDescent="0.25">
      <c r="A506" t="s">
        <v>954</v>
      </c>
      <c r="B506" t="s">
        <v>963</v>
      </c>
      <c r="C506">
        <v>1412122</v>
      </c>
      <c r="D506" t="s">
        <v>2384</v>
      </c>
      <c r="E506" t="s">
        <v>128</v>
      </c>
      <c r="F506" t="str">
        <f>VLOOKUP(E506,'DEMAN DCB'!B:B,1,0)</f>
        <v>GLTP549</v>
      </c>
      <c r="G506" t="s">
        <v>956</v>
      </c>
      <c r="H506" t="s">
        <v>11</v>
      </c>
      <c r="I506">
        <v>2</v>
      </c>
      <c r="J506" t="s">
        <v>309</v>
      </c>
      <c r="K506" t="s">
        <v>207</v>
      </c>
      <c r="L506" t="s">
        <v>325</v>
      </c>
      <c r="M506">
        <v>2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-9549</v>
      </c>
      <c r="T506">
        <v>0</v>
      </c>
      <c r="U506">
        <v>2300</v>
      </c>
      <c r="V506">
        <v>0</v>
      </c>
      <c r="W506">
        <v>-11849</v>
      </c>
    </row>
    <row r="507" spans="1:23" x14ac:dyDescent="0.25">
      <c r="A507" t="s">
        <v>954</v>
      </c>
      <c r="B507" t="s">
        <v>963</v>
      </c>
      <c r="C507">
        <v>1412122</v>
      </c>
      <c r="D507" t="s">
        <v>2385</v>
      </c>
      <c r="E507" t="s">
        <v>130</v>
      </c>
      <c r="F507" t="str">
        <f>VLOOKUP(E507,'DEMAN DCB'!B:B,1,0)</f>
        <v>GLTP550</v>
      </c>
      <c r="G507" t="s">
        <v>956</v>
      </c>
      <c r="H507" t="s">
        <v>11</v>
      </c>
      <c r="I507">
        <v>2</v>
      </c>
      <c r="J507" t="s">
        <v>310</v>
      </c>
      <c r="K507" t="s">
        <v>209</v>
      </c>
      <c r="L507" t="s">
        <v>209</v>
      </c>
      <c r="M507">
        <v>1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-3006</v>
      </c>
      <c r="T507">
        <v>0</v>
      </c>
      <c r="U507">
        <v>1150</v>
      </c>
      <c r="V507">
        <v>0</v>
      </c>
      <c r="W507">
        <v>-4156</v>
      </c>
    </row>
    <row r="508" spans="1:23" x14ac:dyDescent="0.25">
      <c r="A508" t="s">
        <v>954</v>
      </c>
      <c r="B508" t="s">
        <v>963</v>
      </c>
      <c r="C508">
        <v>1412122</v>
      </c>
      <c r="D508" t="s">
        <v>2386</v>
      </c>
      <c r="E508" t="s">
        <v>131</v>
      </c>
      <c r="F508" t="str">
        <f>VLOOKUP(E508,'DEMAN DCB'!B:B,1,0)</f>
        <v>GLTP551</v>
      </c>
      <c r="G508" t="s">
        <v>956</v>
      </c>
      <c r="H508" t="s">
        <v>11</v>
      </c>
      <c r="I508">
        <v>2</v>
      </c>
      <c r="J508" t="s">
        <v>311</v>
      </c>
      <c r="K508" t="s">
        <v>209</v>
      </c>
      <c r="L508" t="s">
        <v>2387</v>
      </c>
      <c r="M508">
        <v>2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-6030</v>
      </c>
      <c r="T508">
        <v>0</v>
      </c>
      <c r="U508">
        <v>2300</v>
      </c>
      <c r="V508">
        <v>0</v>
      </c>
      <c r="W508">
        <v>-8330</v>
      </c>
    </row>
    <row r="509" spans="1:23" x14ac:dyDescent="0.25">
      <c r="A509" t="s">
        <v>954</v>
      </c>
      <c r="B509" t="s">
        <v>963</v>
      </c>
      <c r="C509">
        <v>1412101</v>
      </c>
      <c r="D509" t="s">
        <v>2388</v>
      </c>
      <c r="E509" t="s">
        <v>133</v>
      </c>
      <c r="F509" t="str">
        <f>VLOOKUP(E509,'DEMAN DCB'!B:B,1,0)</f>
        <v>GLTP552</v>
      </c>
      <c r="G509" t="s">
        <v>956</v>
      </c>
      <c r="H509" t="s">
        <v>11</v>
      </c>
      <c r="I509">
        <v>9</v>
      </c>
      <c r="J509" t="s">
        <v>312</v>
      </c>
      <c r="K509" t="s">
        <v>211</v>
      </c>
      <c r="L509" t="s">
        <v>303</v>
      </c>
      <c r="M509">
        <v>2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-8179</v>
      </c>
      <c r="T509">
        <v>0</v>
      </c>
      <c r="U509">
        <v>2300</v>
      </c>
      <c r="V509">
        <v>0</v>
      </c>
      <c r="W509">
        <v>-10479</v>
      </c>
    </row>
    <row r="510" spans="1:23" x14ac:dyDescent="0.25">
      <c r="A510" t="s">
        <v>954</v>
      </c>
      <c r="B510" t="s">
        <v>963</v>
      </c>
      <c r="C510">
        <v>1412123</v>
      </c>
      <c r="D510" t="s">
        <v>2389</v>
      </c>
      <c r="E510" t="s">
        <v>135</v>
      </c>
      <c r="F510" t="str">
        <f>VLOOKUP(E510,'DEMAN DCB'!B:B,1,0)</f>
        <v>GLTP553</v>
      </c>
      <c r="G510" t="s">
        <v>956</v>
      </c>
      <c r="H510" t="s">
        <v>11</v>
      </c>
      <c r="I510">
        <v>8</v>
      </c>
      <c r="J510" t="s">
        <v>313</v>
      </c>
      <c r="K510" t="s">
        <v>314</v>
      </c>
      <c r="L510" t="s">
        <v>316</v>
      </c>
      <c r="M510">
        <v>2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-6592</v>
      </c>
      <c r="T510">
        <v>0</v>
      </c>
      <c r="U510">
        <v>2300</v>
      </c>
      <c r="V510">
        <v>0</v>
      </c>
      <c r="W510">
        <v>-8892</v>
      </c>
    </row>
    <row r="511" spans="1:23" x14ac:dyDescent="0.25">
      <c r="A511" t="s">
        <v>954</v>
      </c>
      <c r="B511" t="s">
        <v>963</v>
      </c>
      <c r="C511">
        <v>1412123</v>
      </c>
      <c r="D511" t="s">
        <v>2390</v>
      </c>
      <c r="E511" t="s">
        <v>136</v>
      </c>
      <c r="F511" t="str">
        <f>VLOOKUP(E511,'DEMAN DCB'!B:B,1,0)</f>
        <v>GLTP554</v>
      </c>
      <c r="G511" t="s">
        <v>956</v>
      </c>
      <c r="H511" t="s">
        <v>11</v>
      </c>
      <c r="I511">
        <v>8</v>
      </c>
      <c r="J511" t="s">
        <v>315</v>
      </c>
      <c r="K511" t="s">
        <v>316</v>
      </c>
      <c r="L511" t="s">
        <v>316</v>
      </c>
      <c r="M511">
        <v>2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-6624</v>
      </c>
      <c r="T511">
        <v>0</v>
      </c>
      <c r="U511">
        <v>2300</v>
      </c>
      <c r="V511">
        <v>0</v>
      </c>
      <c r="W511">
        <v>-8924</v>
      </c>
    </row>
    <row r="512" spans="1:23" x14ac:dyDescent="0.25">
      <c r="A512" t="s">
        <v>954</v>
      </c>
      <c r="B512" t="s">
        <v>963</v>
      </c>
      <c r="C512">
        <v>1412101</v>
      </c>
      <c r="D512" t="s">
        <v>2391</v>
      </c>
      <c r="E512" t="s">
        <v>137</v>
      </c>
      <c r="F512" t="str">
        <f>VLOOKUP(E512,'DEMAN DCB'!B:B,1,0)</f>
        <v>GLTP555</v>
      </c>
      <c r="G512" t="s">
        <v>956</v>
      </c>
      <c r="H512" t="s">
        <v>11</v>
      </c>
      <c r="I512">
        <v>6</v>
      </c>
      <c r="J512" t="s">
        <v>317</v>
      </c>
      <c r="K512" t="s">
        <v>318</v>
      </c>
      <c r="L512" t="s">
        <v>318</v>
      </c>
      <c r="M512">
        <v>2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-11270</v>
      </c>
      <c r="T512">
        <v>0</v>
      </c>
      <c r="U512">
        <v>5490</v>
      </c>
      <c r="V512">
        <v>0</v>
      </c>
      <c r="W512">
        <v>-16760</v>
      </c>
    </row>
    <row r="513" spans="1:23" x14ac:dyDescent="0.25">
      <c r="A513" t="s">
        <v>954</v>
      </c>
      <c r="B513" t="s">
        <v>963</v>
      </c>
      <c r="C513">
        <v>1412101</v>
      </c>
      <c r="D513" t="s">
        <v>2392</v>
      </c>
      <c r="E513" t="s">
        <v>138</v>
      </c>
      <c r="F513" t="str">
        <f>VLOOKUP(E513,'DEMAN DCB'!B:B,1,0)</f>
        <v>GLTP556</v>
      </c>
      <c r="G513" t="s">
        <v>956</v>
      </c>
      <c r="H513" t="s">
        <v>11</v>
      </c>
      <c r="I513">
        <v>8</v>
      </c>
      <c r="J513" t="s">
        <v>319</v>
      </c>
      <c r="K513" t="s">
        <v>320</v>
      </c>
      <c r="L513" t="s">
        <v>211</v>
      </c>
      <c r="M513">
        <v>2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-8925</v>
      </c>
      <c r="T513">
        <v>0</v>
      </c>
      <c r="U513">
        <v>4170</v>
      </c>
      <c r="V513">
        <v>0</v>
      </c>
      <c r="W513">
        <v>-13095</v>
      </c>
    </row>
    <row r="514" spans="1:23" x14ac:dyDescent="0.25">
      <c r="A514" t="s">
        <v>954</v>
      </c>
      <c r="B514" t="s">
        <v>2164</v>
      </c>
      <c r="C514">
        <v>1412101</v>
      </c>
      <c r="D514" t="s">
        <v>2393</v>
      </c>
      <c r="E514" t="s">
        <v>356</v>
      </c>
      <c r="F514" t="str">
        <f>VLOOKUP(E514,'DEMAN DCB'!B:B,1,0)</f>
        <v>GLTP557</v>
      </c>
      <c r="G514" t="s">
        <v>956</v>
      </c>
      <c r="H514" t="s">
        <v>11</v>
      </c>
      <c r="I514">
        <v>5</v>
      </c>
      <c r="J514" t="s">
        <v>282</v>
      </c>
      <c r="K514" t="s">
        <v>2394</v>
      </c>
      <c r="L514" t="s">
        <v>2168</v>
      </c>
      <c r="M514">
        <v>5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-18821</v>
      </c>
      <c r="T514">
        <v>0</v>
      </c>
      <c r="U514">
        <v>23413</v>
      </c>
      <c r="V514">
        <v>0</v>
      </c>
      <c r="W514">
        <v>-42234</v>
      </c>
    </row>
    <row r="515" spans="1:23" x14ac:dyDescent="0.25">
      <c r="A515" t="s">
        <v>954</v>
      </c>
      <c r="B515" t="s">
        <v>963</v>
      </c>
      <c r="C515">
        <v>1412101</v>
      </c>
      <c r="D515" t="s">
        <v>2395</v>
      </c>
      <c r="E515" t="s">
        <v>139</v>
      </c>
      <c r="F515" t="str">
        <f>VLOOKUP(E515,'DEMAN DCB'!B:B,1,0)</f>
        <v>GLTP558</v>
      </c>
      <c r="G515" t="s">
        <v>956</v>
      </c>
      <c r="H515" t="s">
        <v>11</v>
      </c>
      <c r="I515">
        <v>9</v>
      </c>
      <c r="J515" t="s">
        <v>321</v>
      </c>
      <c r="K515" t="s">
        <v>322</v>
      </c>
      <c r="L515" t="s">
        <v>303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-7592</v>
      </c>
      <c r="T515">
        <v>0</v>
      </c>
      <c r="U515">
        <v>1150</v>
      </c>
      <c r="V515">
        <v>0</v>
      </c>
      <c r="W515">
        <v>-8742</v>
      </c>
    </row>
    <row r="516" spans="1:23" x14ac:dyDescent="0.25">
      <c r="A516" t="s">
        <v>954</v>
      </c>
      <c r="B516" t="s">
        <v>963</v>
      </c>
      <c r="C516">
        <v>1412101</v>
      </c>
      <c r="D516" t="s">
        <v>2396</v>
      </c>
      <c r="E516" t="s">
        <v>141</v>
      </c>
      <c r="F516" t="str">
        <f>VLOOKUP(E516,'DEMAN DCB'!B:B,1,0)</f>
        <v>GLTP559</v>
      </c>
      <c r="G516" t="s">
        <v>956</v>
      </c>
      <c r="H516" t="s">
        <v>11</v>
      </c>
      <c r="I516">
        <v>5</v>
      </c>
      <c r="J516" t="s">
        <v>323</v>
      </c>
      <c r="K516" t="s">
        <v>303</v>
      </c>
      <c r="L516" t="s">
        <v>958</v>
      </c>
      <c r="M516">
        <v>1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-3559</v>
      </c>
      <c r="T516">
        <v>0</v>
      </c>
      <c r="U516">
        <v>1150</v>
      </c>
      <c r="V516">
        <v>0</v>
      </c>
      <c r="W516">
        <v>-4709</v>
      </c>
    </row>
    <row r="517" spans="1:23" x14ac:dyDescent="0.25">
      <c r="A517" t="s">
        <v>954</v>
      </c>
      <c r="B517" t="s">
        <v>963</v>
      </c>
      <c r="C517">
        <v>1412101</v>
      </c>
      <c r="D517" t="s">
        <v>2397</v>
      </c>
      <c r="E517" t="s">
        <v>2398</v>
      </c>
      <c r="F517" t="str">
        <f>VLOOKUP(E517,'DEMAN DCB'!B:B,1,0)</f>
        <v>GLTP56</v>
      </c>
      <c r="G517" t="s">
        <v>956</v>
      </c>
      <c r="H517" t="s">
        <v>966</v>
      </c>
      <c r="I517">
        <v>8</v>
      </c>
      <c r="J517" t="s">
        <v>1730</v>
      </c>
      <c r="K517" t="s">
        <v>2399</v>
      </c>
      <c r="L517" t="s">
        <v>1000</v>
      </c>
      <c r="M517">
        <v>1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19054.78</v>
      </c>
      <c r="T517">
        <v>0</v>
      </c>
      <c r="U517">
        <v>0</v>
      </c>
      <c r="V517">
        <v>0</v>
      </c>
      <c r="W517">
        <v>19054.78</v>
      </c>
    </row>
    <row r="518" spans="1:23" x14ac:dyDescent="0.25">
      <c r="A518" t="s">
        <v>954</v>
      </c>
      <c r="B518" t="s">
        <v>963</v>
      </c>
      <c r="C518">
        <v>1412101</v>
      </c>
      <c r="D518" t="s">
        <v>2400</v>
      </c>
      <c r="E518" t="s">
        <v>143</v>
      </c>
      <c r="F518" t="str">
        <f>VLOOKUP(E518,'DEMAN DCB'!B:B,1,0)</f>
        <v>GLTP560</v>
      </c>
      <c r="G518" t="s">
        <v>956</v>
      </c>
      <c r="H518" t="s">
        <v>11</v>
      </c>
      <c r="I518">
        <v>5</v>
      </c>
      <c r="J518" t="s">
        <v>324</v>
      </c>
      <c r="K518" t="s">
        <v>325</v>
      </c>
      <c r="L518" t="s">
        <v>227</v>
      </c>
      <c r="M518">
        <v>2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-7098</v>
      </c>
      <c r="T518">
        <v>0</v>
      </c>
      <c r="U518">
        <v>2300</v>
      </c>
      <c r="V518">
        <v>0</v>
      </c>
      <c r="W518">
        <v>-9398</v>
      </c>
    </row>
    <row r="519" spans="1:23" x14ac:dyDescent="0.25">
      <c r="A519" t="s">
        <v>954</v>
      </c>
      <c r="B519" t="s">
        <v>963</v>
      </c>
      <c r="C519">
        <v>1412101</v>
      </c>
      <c r="D519" t="s">
        <v>2401</v>
      </c>
      <c r="E519" t="s">
        <v>144</v>
      </c>
      <c r="F519" t="str">
        <f>VLOOKUP(E519,'DEMAN DCB'!B:B,1,0)</f>
        <v>GLTP561</v>
      </c>
      <c r="G519" t="s">
        <v>956</v>
      </c>
      <c r="H519" t="s">
        <v>11</v>
      </c>
      <c r="I519">
        <v>5</v>
      </c>
      <c r="J519" t="s">
        <v>326</v>
      </c>
      <c r="K519" t="s">
        <v>303</v>
      </c>
      <c r="L519" t="s">
        <v>958</v>
      </c>
      <c r="M519">
        <v>1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-3308</v>
      </c>
      <c r="T519">
        <v>0</v>
      </c>
      <c r="U519">
        <v>1150</v>
      </c>
      <c r="V519">
        <v>0</v>
      </c>
      <c r="W519">
        <v>-4458</v>
      </c>
    </row>
    <row r="520" spans="1:23" x14ac:dyDescent="0.25">
      <c r="A520" t="s">
        <v>954</v>
      </c>
      <c r="B520" t="s">
        <v>963</v>
      </c>
      <c r="C520">
        <v>1412101</v>
      </c>
      <c r="D520" t="s">
        <v>2402</v>
      </c>
      <c r="E520" t="s">
        <v>145</v>
      </c>
      <c r="F520" t="str">
        <f>VLOOKUP(E520,'DEMAN DCB'!B:B,1,0)</f>
        <v>GLTP562</v>
      </c>
      <c r="G520" t="s">
        <v>956</v>
      </c>
      <c r="H520" t="s">
        <v>11</v>
      </c>
      <c r="I520">
        <v>5</v>
      </c>
      <c r="J520" t="s">
        <v>327</v>
      </c>
      <c r="K520" t="s">
        <v>296</v>
      </c>
      <c r="L520" t="s">
        <v>1511</v>
      </c>
      <c r="M520">
        <v>1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-2981</v>
      </c>
      <c r="T520">
        <v>0</v>
      </c>
      <c r="U520">
        <v>2300</v>
      </c>
      <c r="V520">
        <v>0</v>
      </c>
      <c r="W520">
        <v>-5281</v>
      </c>
    </row>
    <row r="521" spans="1:23" x14ac:dyDescent="0.25">
      <c r="A521" t="s">
        <v>954</v>
      </c>
      <c r="B521" t="s">
        <v>963</v>
      </c>
      <c r="C521">
        <v>1412122</v>
      </c>
      <c r="D521" t="s">
        <v>2403</v>
      </c>
      <c r="E521" t="s">
        <v>147</v>
      </c>
      <c r="F521" t="str">
        <f>VLOOKUP(E521,'DEMAN DCB'!B:B,1,0)</f>
        <v>GLTP563</v>
      </c>
      <c r="G521" t="s">
        <v>956</v>
      </c>
      <c r="H521" t="s">
        <v>11</v>
      </c>
      <c r="I521">
        <v>2</v>
      </c>
      <c r="J521" t="s">
        <v>328</v>
      </c>
      <c r="K521" t="s">
        <v>211</v>
      </c>
      <c r="L521" t="s">
        <v>2263</v>
      </c>
      <c r="M521">
        <v>2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-7527</v>
      </c>
      <c r="T521">
        <v>0</v>
      </c>
      <c r="U521">
        <v>9779</v>
      </c>
      <c r="V521">
        <v>0</v>
      </c>
      <c r="W521">
        <v>-17306</v>
      </c>
    </row>
    <row r="522" spans="1:23" x14ac:dyDescent="0.25">
      <c r="A522" t="s">
        <v>954</v>
      </c>
      <c r="B522" t="s">
        <v>963</v>
      </c>
      <c r="C522">
        <v>1412101</v>
      </c>
      <c r="D522" t="s">
        <v>2404</v>
      </c>
      <c r="E522" t="s">
        <v>148</v>
      </c>
      <c r="F522" t="str">
        <f>VLOOKUP(E522,'DEMAN DCB'!B:B,1,0)</f>
        <v>GLTP564</v>
      </c>
      <c r="G522" t="s">
        <v>956</v>
      </c>
      <c r="H522" t="s">
        <v>11</v>
      </c>
      <c r="I522">
        <v>8</v>
      </c>
      <c r="J522" t="s">
        <v>329</v>
      </c>
      <c r="K522" t="s">
        <v>211</v>
      </c>
      <c r="L522" t="s">
        <v>211</v>
      </c>
      <c r="M522">
        <v>2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-4339</v>
      </c>
      <c r="T522">
        <v>0</v>
      </c>
      <c r="U522">
        <v>5030</v>
      </c>
      <c r="V522">
        <v>0</v>
      </c>
      <c r="W522">
        <v>-9369</v>
      </c>
    </row>
    <row r="523" spans="1:23" x14ac:dyDescent="0.25">
      <c r="A523" t="s">
        <v>954</v>
      </c>
      <c r="B523" t="s">
        <v>963</v>
      </c>
      <c r="C523">
        <v>1412122</v>
      </c>
      <c r="D523" t="s">
        <v>2405</v>
      </c>
      <c r="E523" t="s">
        <v>629</v>
      </c>
      <c r="F523" t="str">
        <f>VLOOKUP(E523,'DEMAN DCB'!B:B,1,0)</f>
        <v>GLTP565</v>
      </c>
      <c r="G523" t="s">
        <v>956</v>
      </c>
      <c r="H523" t="s">
        <v>1101</v>
      </c>
      <c r="I523">
        <v>8</v>
      </c>
      <c r="J523" t="s">
        <v>1175</v>
      </c>
      <c r="K523" t="s">
        <v>227</v>
      </c>
      <c r="L523" t="s">
        <v>2136</v>
      </c>
      <c r="M523">
        <v>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-6691</v>
      </c>
      <c r="T523">
        <v>0</v>
      </c>
      <c r="U523">
        <v>0</v>
      </c>
      <c r="V523">
        <v>0</v>
      </c>
      <c r="W523">
        <v>-6691</v>
      </c>
    </row>
    <row r="524" spans="1:23" x14ac:dyDescent="0.25">
      <c r="A524" t="s">
        <v>954</v>
      </c>
      <c r="B524" t="s">
        <v>963</v>
      </c>
      <c r="C524">
        <v>1412101</v>
      </c>
      <c r="D524" t="s">
        <v>2406</v>
      </c>
      <c r="E524" t="s">
        <v>149</v>
      </c>
      <c r="F524" t="str">
        <f>VLOOKUP(E524,'DEMAN DCB'!B:B,1,0)</f>
        <v>GLTP566</v>
      </c>
      <c r="G524" t="s">
        <v>956</v>
      </c>
      <c r="H524" t="s">
        <v>11</v>
      </c>
      <c r="I524">
        <v>8</v>
      </c>
      <c r="J524" t="s">
        <v>330</v>
      </c>
      <c r="K524" t="s">
        <v>216</v>
      </c>
      <c r="L524" t="s">
        <v>1000</v>
      </c>
      <c r="M524">
        <v>2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-6608</v>
      </c>
      <c r="T524">
        <v>0</v>
      </c>
      <c r="U524">
        <v>3950</v>
      </c>
      <c r="V524">
        <v>0</v>
      </c>
      <c r="W524">
        <v>-10558</v>
      </c>
    </row>
    <row r="525" spans="1:23" x14ac:dyDescent="0.25">
      <c r="A525" t="s">
        <v>954</v>
      </c>
      <c r="B525" t="s">
        <v>963</v>
      </c>
      <c r="C525">
        <v>1412101</v>
      </c>
      <c r="D525" t="s">
        <v>2407</v>
      </c>
      <c r="E525" t="s">
        <v>150</v>
      </c>
      <c r="F525" t="str">
        <f>VLOOKUP(E525,'DEMAN DCB'!B:B,1,0)</f>
        <v>GLTP567</v>
      </c>
      <c r="G525" t="s">
        <v>956</v>
      </c>
      <c r="H525" t="s">
        <v>11</v>
      </c>
      <c r="I525">
        <v>5</v>
      </c>
      <c r="J525" t="s">
        <v>331</v>
      </c>
      <c r="K525" t="s">
        <v>207</v>
      </c>
      <c r="L525" t="s">
        <v>1511</v>
      </c>
      <c r="M525">
        <v>1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-2982</v>
      </c>
      <c r="T525">
        <v>0</v>
      </c>
      <c r="U525">
        <v>1150</v>
      </c>
      <c r="V525">
        <v>0</v>
      </c>
      <c r="W525">
        <v>-4132</v>
      </c>
    </row>
    <row r="526" spans="1:23" x14ac:dyDescent="0.25">
      <c r="A526" t="s">
        <v>954</v>
      </c>
      <c r="B526" t="s">
        <v>963</v>
      </c>
      <c r="C526">
        <v>1412101</v>
      </c>
      <c r="D526" t="s">
        <v>2408</v>
      </c>
      <c r="E526" t="s">
        <v>151</v>
      </c>
      <c r="F526" t="str">
        <f>VLOOKUP(E526,'DEMAN DCB'!B:B,1,0)</f>
        <v>GLTP568</v>
      </c>
      <c r="G526" t="s">
        <v>956</v>
      </c>
      <c r="H526" t="s">
        <v>11</v>
      </c>
      <c r="I526">
        <v>5</v>
      </c>
      <c r="J526" t="s">
        <v>332</v>
      </c>
      <c r="K526" t="s">
        <v>207</v>
      </c>
      <c r="L526" t="s">
        <v>227</v>
      </c>
      <c r="M526">
        <v>1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-2986</v>
      </c>
      <c r="T526">
        <v>0</v>
      </c>
      <c r="U526">
        <v>1150</v>
      </c>
      <c r="V526">
        <v>0</v>
      </c>
      <c r="W526">
        <v>-4136</v>
      </c>
    </row>
    <row r="527" spans="1:23" x14ac:dyDescent="0.25">
      <c r="A527" t="s">
        <v>954</v>
      </c>
      <c r="B527" t="s">
        <v>963</v>
      </c>
      <c r="C527">
        <v>1412101</v>
      </c>
      <c r="D527" t="s">
        <v>2409</v>
      </c>
      <c r="E527" t="s">
        <v>152</v>
      </c>
      <c r="F527" t="str">
        <f>VLOOKUP(E527,'DEMAN DCB'!B:B,1,0)</f>
        <v>GLTP569</v>
      </c>
      <c r="G527" t="s">
        <v>956</v>
      </c>
      <c r="H527" t="s">
        <v>11</v>
      </c>
      <c r="I527">
        <v>5</v>
      </c>
      <c r="J527" t="s">
        <v>333</v>
      </c>
      <c r="K527" t="s">
        <v>334</v>
      </c>
      <c r="L527" t="s">
        <v>1511</v>
      </c>
      <c r="M527">
        <v>2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-7015</v>
      </c>
      <c r="T527">
        <v>0</v>
      </c>
      <c r="U527">
        <v>3950</v>
      </c>
      <c r="V527">
        <v>0</v>
      </c>
      <c r="W527">
        <v>-10965</v>
      </c>
    </row>
    <row r="528" spans="1:23" x14ac:dyDescent="0.25">
      <c r="A528" t="s">
        <v>954</v>
      </c>
      <c r="B528" t="s">
        <v>963</v>
      </c>
      <c r="C528">
        <v>1412101</v>
      </c>
      <c r="D528" t="s">
        <v>2410</v>
      </c>
      <c r="E528" t="s">
        <v>863</v>
      </c>
      <c r="F528" t="str">
        <f>VLOOKUP(E528,'DEMAN DCB'!B:B,1,0)</f>
        <v>GLTP57</v>
      </c>
      <c r="G528" t="s">
        <v>956</v>
      </c>
      <c r="H528" t="s">
        <v>966</v>
      </c>
      <c r="I528">
        <v>8</v>
      </c>
      <c r="J528" t="s">
        <v>2411</v>
      </c>
      <c r="K528" t="s">
        <v>2412</v>
      </c>
      <c r="L528" t="s">
        <v>2413</v>
      </c>
      <c r="M528">
        <v>3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11349.47</v>
      </c>
      <c r="T528">
        <v>0</v>
      </c>
      <c r="U528">
        <v>0</v>
      </c>
      <c r="V528">
        <v>0</v>
      </c>
      <c r="W528">
        <v>11349.47</v>
      </c>
    </row>
    <row r="529" spans="1:23" x14ac:dyDescent="0.25">
      <c r="A529" t="s">
        <v>954</v>
      </c>
      <c r="B529" t="s">
        <v>963</v>
      </c>
      <c r="C529">
        <v>1412122</v>
      </c>
      <c r="D529" t="s">
        <v>2414</v>
      </c>
      <c r="E529" t="s">
        <v>154</v>
      </c>
      <c r="F529" t="str">
        <f>VLOOKUP(E529,'DEMAN DCB'!B:B,1,0)</f>
        <v>GLTP570</v>
      </c>
      <c r="G529" t="s">
        <v>956</v>
      </c>
      <c r="H529" t="s">
        <v>11</v>
      </c>
      <c r="I529">
        <v>8</v>
      </c>
      <c r="J529" t="s">
        <v>2415</v>
      </c>
      <c r="K529" t="s">
        <v>227</v>
      </c>
      <c r="L529" t="s">
        <v>958</v>
      </c>
      <c r="M529">
        <v>2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-5973</v>
      </c>
      <c r="T529">
        <v>0</v>
      </c>
      <c r="U529">
        <v>2350</v>
      </c>
      <c r="V529">
        <v>0</v>
      </c>
      <c r="W529">
        <v>-8323</v>
      </c>
    </row>
    <row r="530" spans="1:23" x14ac:dyDescent="0.25">
      <c r="A530" t="s">
        <v>954</v>
      </c>
      <c r="B530" t="s">
        <v>963</v>
      </c>
      <c r="C530">
        <v>1412101</v>
      </c>
      <c r="D530" t="s">
        <v>2416</v>
      </c>
      <c r="E530" t="s">
        <v>630</v>
      </c>
      <c r="F530" t="str">
        <f>VLOOKUP(E530,'DEMAN DCB'!B:B,1,0)</f>
        <v>GLTP571</v>
      </c>
      <c r="G530" t="s">
        <v>956</v>
      </c>
      <c r="H530" t="s">
        <v>1101</v>
      </c>
      <c r="I530">
        <v>9</v>
      </c>
      <c r="J530" t="s">
        <v>2417</v>
      </c>
      <c r="K530" t="s">
        <v>2418</v>
      </c>
      <c r="L530" t="s">
        <v>303</v>
      </c>
      <c r="M530">
        <v>1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-2763</v>
      </c>
      <c r="T530">
        <v>0</v>
      </c>
      <c r="U530">
        <v>0</v>
      </c>
      <c r="V530">
        <v>0</v>
      </c>
      <c r="W530">
        <v>-2763</v>
      </c>
    </row>
    <row r="531" spans="1:23" x14ac:dyDescent="0.25">
      <c r="A531" t="s">
        <v>954</v>
      </c>
      <c r="B531" t="s">
        <v>963</v>
      </c>
      <c r="C531">
        <v>1412122</v>
      </c>
      <c r="D531" t="s">
        <v>2419</v>
      </c>
      <c r="E531" t="s">
        <v>155</v>
      </c>
      <c r="F531" t="str">
        <f>VLOOKUP(E531,'DEMAN DCB'!B:B,1,0)</f>
        <v>GLTP572</v>
      </c>
      <c r="G531" t="s">
        <v>956</v>
      </c>
      <c r="H531" t="s">
        <v>11</v>
      </c>
      <c r="I531">
        <v>2</v>
      </c>
      <c r="J531" t="s">
        <v>2420</v>
      </c>
      <c r="K531" t="s">
        <v>211</v>
      </c>
      <c r="L531" t="s">
        <v>2263</v>
      </c>
      <c r="M531">
        <v>2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-4776</v>
      </c>
      <c r="T531">
        <v>0</v>
      </c>
      <c r="U531">
        <v>5140</v>
      </c>
      <c r="V531">
        <v>0</v>
      </c>
      <c r="W531">
        <v>-9916</v>
      </c>
    </row>
    <row r="532" spans="1:23" x14ac:dyDescent="0.25">
      <c r="A532" t="s">
        <v>954</v>
      </c>
      <c r="B532" t="s">
        <v>963</v>
      </c>
      <c r="C532">
        <v>1412101</v>
      </c>
      <c r="D532" t="s">
        <v>2421</v>
      </c>
      <c r="E532" t="s">
        <v>157</v>
      </c>
      <c r="F532" t="str">
        <f>VLOOKUP(E532,'DEMAN DCB'!B:B,1,0)</f>
        <v>GLTP573</v>
      </c>
      <c r="G532" t="s">
        <v>956</v>
      </c>
      <c r="H532" t="s">
        <v>11</v>
      </c>
      <c r="I532">
        <v>9</v>
      </c>
      <c r="J532" t="s">
        <v>2422</v>
      </c>
      <c r="K532" t="s">
        <v>2418</v>
      </c>
      <c r="L532" t="s">
        <v>303</v>
      </c>
      <c r="M532">
        <v>2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-9808</v>
      </c>
      <c r="T532">
        <v>0</v>
      </c>
      <c r="U532">
        <v>4808</v>
      </c>
      <c r="V532">
        <v>0</v>
      </c>
      <c r="W532">
        <v>-14616</v>
      </c>
    </row>
    <row r="533" spans="1:23" x14ac:dyDescent="0.25">
      <c r="A533" t="s">
        <v>954</v>
      </c>
      <c r="B533" t="s">
        <v>2104</v>
      </c>
      <c r="C533">
        <v>1412101</v>
      </c>
      <c r="D533" t="s">
        <v>2423</v>
      </c>
      <c r="E533" t="s">
        <v>158</v>
      </c>
      <c r="F533" t="str">
        <f>VLOOKUP(E533,'DEMAN DCB'!B:B,1,0)</f>
        <v>GLTP574</v>
      </c>
      <c r="G533" t="s">
        <v>956</v>
      </c>
      <c r="H533" t="s">
        <v>11</v>
      </c>
      <c r="I533">
        <v>9</v>
      </c>
      <c r="J533" t="s">
        <v>2424</v>
      </c>
      <c r="K533" t="s">
        <v>316</v>
      </c>
      <c r="L533" t="s">
        <v>316</v>
      </c>
      <c r="M533">
        <v>1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-3763</v>
      </c>
      <c r="T533">
        <v>0</v>
      </c>
      <c r="U533">
        <v>0</v>
      </c>
      <c r="V533">
        <v>0</v>
      </c>
      <c r="W533">
        <v>-3763</v>
      </c>
    </row>
    <row r="534" spans="1:23" x14ac:dyDescent="0.25">
      <c r="A534" t="s">
        <v>954</v>
      </c>
      <c r="B534" t="s">
        <v>963</v>
      </c>
      <c r="C534">
        <v>1412122</v>
      </c>
      <c r="D534" t="s">
        <v>2425</v>
      </c>
      <c r="E534" t="s">
        <v>160</v>
      </c>
      <c r="F534" t="str">
        <f>VLOOKUP(E534,'DEMAN DCB'!B:B,1,0)</f>
        <v>GLTP575</v>
      </c>
      <c r="G534" t="s">
        <v>956</v>
      </c>
      <c r="H534" t="s">
        <v>11</v>
      </c>
      <c r="I534">
        <v>2</v>
      </c>
      <c r="J534" t="s">
        <v>2426</v>
      </c>
      <c r="K534" t="s">
        <v>2427</v>
      </c>
      <c r="L534" t="s">
        <v>2310</v>
      </c>
      <c r="M534">
        <v>1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-3763</v>
      </c>
      <c r="T534">
        <v>0</v>
      </c>
      <c r="U534">
        <v>1150</v>
      </c>
      <c r="V534">
        <v>0</v>
      </c>
      <c r="W534">
        <v>-4913</v>
      </c>
    </row>
    <row r="535" spans="1:23" x14ac:dyDescent="0.25">
      <c r="A535" t="s">
        <v>954</v>
      </c>
      <c r="B535" t="s">
        <v>963</v>
      </c>
      <c r="C535">
        <v>1412122</v>
      </c>
      <c r="D535" t="s">
        <v>2428</v>
      </c>
      <c r="E535" t="s">
        <v>161</v>
      </c>
      <c r="F535" t="str">
        <f>VLOOKUP(E535,'DEMAN DCB'!B:B,1,0)</f>
        <v>GLTP576</v>
      </c>
      <c r="G535" t="s">
        <v>956</v>
      </c>
      <c r="H535" t="s">
        <v>11</v>
      </c>
      <c r="I535">
        <v>2</v>
      </c>
      <c r="J535" t="s">
        <v>2429</v>
      </c>
      <c r="K535" t="s">
        <v>2430</v>
      </c>
      <c r="L535" t="s">
        <v>1000</v>
      </c>
      <c r="M535">
        <v>1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-3763</v>
      </c>
      <c r="T535">
        <v>0</v>
      </c>
      <c r="U535">
        <v>3086</v>
      </c>
      <c r="V535">
        <v>0</v>
      </c>
      <c r="W535">
        <v>-6849</v>
      </c>
    </row>
    <row r="536" spans="1:23" x14ac:dyDescent="0.25">
      <c r="A536" t="s">
        <v>954</v>
      </c>
      <c r="B536" t="s">
        <v>963</v>
      </c>
      <c r="C536">
        <v>1412101</v>
      </c>
      <c r="D536" t="s">
        <v>2431</v>
      </c>
      <c r="E536" t="s">
        <v>162</v>
      </c>
      <c r="F536" t="str">
        <f>VLOOKUP(E536,'DEMAN DCB'!B:B,1,0)</f>
        <v>GLTP577</v>
      </c>
      <c r="G536" t="s">
        <v>956</v>
      </c>
      <c r="H536" t="s">
        <v>11</v>
      </c>
      <c r="I536">
        <v>9</v>
      </c>
      <c r="J536" t="s">
        <v>1329</v>
      </c>
      <c r="K536" t="s">
        <v>211</v>
      </c>
      <c r="L536" t="s">
        <v>303</v>
      </c>
      <c r="M536">
        <v>2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-7526</v>
      </c>
      <c r="T536">
        <v>0</v>
      </c>
      <c r="U536">
        <v>2300</v>
      </c>
      <c r="V536">
        <v>0</v>
      </c>
      <c r="W536">
        <v>-9826</v>
      </c>
    </row>
    <row r="537" spans="1:23" x14ac:dyDescent="0.25">
      <c r="A537" t="s">
        <v>954</v>
      </c>
      <c r="B537" t="s">
        <v>963</v>
      </c>
      <c r="C537">
        <v>1412122</v>
      </c>
      <c r="D537" t="s">
        <v>2432</v>
      </c>
      <c r="E537" t="s">
        <v>163</v>
      </c>
      <c r="F537" t="str">
        <f>VLOOKUP(E537,'DEMAN DCB'!B:B,1,0)</f>
        <v>GLTP578</v>
      </c>
      <c r="G537" t="s">
        <v>956</v>
      </c>
      <c r="H537" t="s">
        <v>11</v>
      </c>
      <c r="I537">
        <v>2</v>
      </c>
      <c r="J537" t="s">
        <v>2433</v>
      </c>
      <c r="K537" t="s">
        <v>2304</v>
      </c>
      <c r="L537" t="s">
        <v>325</v>
      </c>
      <c r="M537">
        <v>2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-7526</v>
      </c>
      <c r="T537">
        <v>0</v>
      </c>
      <c r="U537">
        <v>2800</v>
      </c>
      <c r="V537">
        <v>0</v>
      </c>
      <c r="W537">
        <v>-10326</v>
      </c>
    </row>
    <row r="538" spans="1:23" x14ac:dyDescent="0.25">
      <c r="A538" t="s">
        <v>954</v>
      </c>
      <c r="B538" t="s">
        <v>963</v>
      </c>
      <c r="C538">
        <v>1412122</v>
      </c>
      <c r="D538" t="s">
        <v>2434</v>
      </c>
      <c r="E538" t="s">
        <v>164</v>
      </c>
      <c r="F538" t="str">
        <f>VLOOKUP(E538,'DEMAN DCB'!B:B,1,0)</f>
        <v>GLTP579</v>
      </c>
      <c r="G538" t="s">
        <v>956</v>
      </c>
      <c r="H538" t="s">
        <v>11</v>
      </c>
      <c r="I538">
        <v>2</v>
      </c>
      <c r="J538" t="s">
        <v>1329</v>
      </c>
      <c r="K538" t="s">
        <v>209</v>
      </c>
      <c r="L538" t="s">
        <v>1000</v>
      </c>
      <c r="M538">
        <v>1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-3763</v>
      </c>
      <c r="T538">
        <v>0</v>
      </c>
      <c r="U538">
        <v>6210</v>
      </c>
      <c r="V538">
        <v>0</v>
      </c>
      <c r="W538">
        <v>-9973</v>
      </c>
    </row>
    <row r="539" spans="1:23" x14ac:dyDescent="0.25">
      <c r="A539" t="s">
        <v>954</v>
      </c>
      <c r="B539" t="s">
        <v>955</v>
      </c>
      <c r="C539">
        <v>1412101</v>
      </c>
      <c r="D539" t="s">
        <v>2435</v>
      </c>
      <c r="E539" t="s">
        <v>2436</v>
      </c>
      <c r="F539" t="str">
        <f>VLOOKUP(E539,'DEMAN DCB'!B:B,1,0)</f>
        <v>GLTP58</v>
      </c>
      <c r="G539" t="s">
        <v>956</v>
      </c>
      <c r="H539" t="s">
        <v>966</v>
      </c>
      <c r="I539">
        <v>8</v>
      </c>
      <c r="J539" t="s">
        <v>995</v>
      </c>
      <c r="K539" t="s">
        <v>2437</v>
      </c>
      <c r="L539" t="s">
        <v>987</v>
      </c>
      <c r="M539">
        <v>1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10799.01</v>
      </c>
      <c r="T539">
        <v>0</v>
      </c>
      <c r="U539">
        <v>0</v>
      </c>
      <c r="V539">
        <v>0</v>
      </c>
      <c r="W539">
        <v>10799.01</v>
      </c>
    </row>
    <row r="540" spans="1:23" x14ac:dyDescent="0.25">
      <c r="A540" t="s">
        <v>954</v>
      </c>
      <c r="B540" t="s">
        <v>963</v>
      </c>
      <c r="C540">
        <v>1412123</v>
      </c>
      <c r="D540" t="s">
        <v>2438</v>
      </c>
      <c r="E540" t="s">
        <v>165</v>
      </c>
      <c r="F540" t="str">
        <f>VLOOKUP(E540,'DEMAN DCB'!B:B,1,0)</f>
        <v>GLTP580</v>
      </c>
      <c r="G540" t="s">
        <v>956</v>
      </c>
      <c r="H540" t="s">
        <v>11</v>
      </c>
      <c r="I540">
        <v>3</v>
      </c>
      <c r="J540" t="s">
        <v>2439</v>
      </c>
      <c r="K540" t="s">
        <v>294</v>
      </c>
      <c r="L540" t="s">
        <v>1185</v>
      </c>
      <c r="M540">
        <v>1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-3763</v>
      </c>
      <c r="T540">
        <v>0</v>
      </c>
      <c r="U540">
        <v>6680</v>
      </c>
      <c r="V540">
        <v>0</v>
      </c>
      <c r="W540">
        <v>-10443</v>
      </c>
    </row>
    <row r="541" spans="1:23" x14ac:dyDescent="0.25">
      <c r="A541" t="s">
        <v>954</v>
      </c>
      <c r="B541" t="s">
        <v>963</v>
      </c>
      <c r="C541">
        <v>1412122</v>
      </c>
      <c r="D541" t="s">
        <v>2440</v>
      </c>
      <c r="E541" t="s">
        <v>166</v>
      </c>
      <c r="F541" t="str">
        <f>VLOOKUP(E541,'DEMAN DCB'!B:B,1,0)</f>
        <v>GLTP581</v>
      </c>
      <c r="G541" t="s">
        <v>956</v>
      </c>
      <c r="H541" t="s">
        <v>11</v>
      </c>
      <c r="I541">
        <v>2</v>
      </c>
      <c r="J541" t="s">
        <v>2441</v>
      </c>
      <c r="K541" t="s">
        <v>325</v>
      </c>
      <c r="L541" t="s">
        <v>325</v>
      </c>
      <c r="M541">
        <v>1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</row>
    <row r="542" spans="1:23" x14ac:dyDescent="0.25">
      <c r="A542" t="s">
        <v>954</v>
      </c>
      <c r="B542" t="s">
        <v>963</v>
      </c>
      <c r="C542">
        <v>1412122</v>
      </c>
      <c r="D542" t="s">
        <v>2442</v>
      </c>
      <c r="E542" t="s">
        <v>168</v>
      </c>
      <c r="F542" t="str">
        <f>VLOOKUP(E542,'DEMAN DCB'!B:B,1,0)</f>
        <v>GLTP582</v>
      </c>
      <c r="G542" t="s">
        <v>956</v>
      </c>
      <c r="H542" t="s">
        <v>11</v>
      </c>
      <c r="I542">
        <v>8</v>
      </c>
      <c r="J542" t="s">
        <v>2443</v>
      </c>
      <c r="K542" t="s">
        <v>216</v>
      </c>
      <c r="L542" t="s">
        <v>227</v>
      </c>
      <c r="M542">
        <v>2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2300</v>
      </c>
      <c r="V542">
        <v>0</v>
      </c>
      <c r="W542">
        <v>-2300</v>
      </c>
    </row>
    <row r="543" spans="1:23" x14ac:dyDescent="0.25">
      <c r="A543" t="s">
        <v>954</v>
      </c>
      <c r="B543" t="s">
        <v>963</v>
      </c>
      <c r="C543">
        <v>1412101</v>
      </c>
      <c r="D543" t="s">
        <v>2444</v>
      </c>
      <c r="E543" t="s">
        <v>170</v>
      </c>
      <c r="F543" t="str">
        <f>VLOOKUP(E543,'DEMAN DCB'!B:B,1,0)</f>
        <v>GLTP583</v>
      </c>
      <c r="G543" t="s">
        <v>956</v>
      </c>
      <c r="H543" t="s">
        <v>11</v>
      </c>
      <c r="I543">
        <v>5</v>
      </c>
      <c r="J543" t="s">
        <v>1010</v>
      </c>
      <c r="K543" t="s">
        <v>296</v>
      </c>
      <c r="L543" t="s">
        <v>1511</v>
      </c>
      <c r="M543">
        <v>3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3450</v>
      </c>
      <c r="V543">
        <v>0</v>
      </c>
      <c r="W543">
        <v>-3450</v>
      </c>
    </row>
    <row r="544" spans="1:23" x14ac:dyDescent="0.25">
      <c r="A544" t="s">
        <v>954</v>
      </c>
      <c r="B544" t="s">
        <v>963</v>
      </c>
      <c r="C544">
        <v>1412123</v>
      </c>
      <c r="D544" t="s">
        <v>2445</v>
      </c>
      <c r="E544" t="s">
        <v>172</v>
      </c>
      <c r="F544" t="str">
        <f>VLOOKUP(E544,'DEMAN DCB'!B:B,1,0)</f>
        <v>GLTP584</v>
      </c>
      <c r="G544" t="s">
        <v>956</v>
      </c>
      <c r="H544" t="s">
        <v>11</v>
      </c>
      <c r="I544">
        <v>8</v>
      </c>
      <c r="J544" t="s">
        <v>1020</v>
      </c>
      <c r="K544" t="s">
        <v>2446</v>
      </c>
      <c r="L544" t="s">
        <v>316</v>
      </c>
      <c r="M544">
        <v>1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1150</v>
      </c>
      <c r="V544">
        <v>0</v>
      </c>
      <c r="W544">
        <v>-1150</v>
      </c>
    </row>
    <row r="545" spans="1:23" x14ac:dyDescent="0.25">
      <c r="A545" t="s">
        <v>954</v>
      </c>
      <c r="B545" t="s">
        <v>963</v>
      </c>
      <c r="C545">
        <v>1412122</v>
      </c>
      <c r="D545" t="s">
        <v>2447</v>
      </c>
      <c r="E545" t="s">
        <v>173</v>
      </c>
      <c r="F545" t="str">
        <f>VLOOKUP(E545,'DEMAN DCB'!B:B,1,0)</f>
        <v>GLTP585</v>
      </c>
      <c r="G545" t="s">
        <v>956</v>
      </c>
      <c r="H545" t="s">
        <v>11</v>
      </c>
      <c r="I545">
        <v>2</v>
      </c>
      <c r="J545" t="s">
        <v>2448</v>
      </c>
      <c r="K545" t="s">
        <v>2449</v>
      </c>
      <c r="L545" t="s">
        <v>325</v>
      </c>
      <c r="M545">
        <v>2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</row>
    <row r="546" spans="1:23" x14ac:dyDescent="0.25">
      <c r="A546" t="s">
        <v>954</v>
      </c>
      <c r="B546" t="s">
        <v>963</v>
      </c>
      <c r="C546">
        <v>1412101</v>
      </c>
      <c r="D546" t="s">
        <v>2450</v>
      </c>
      <c r="E546" t="s">
        <v>175</v>
      </c>
      <c r="F546" t="str">
        <f>VLOOKUP(E546,'DEMAN DCB'!B:B,1,0)</f>
        <v>GLTP586</v>
      </c>
      <c r="G546" t="s">
        <v>956</v>
      </c>
      <c r="H546" t="s">
        <v>11</v>
      </c>
      <c r="I546">
        <v>5</v>
      </c>
      <c r="J546" t="s">
        <v>2451</v>
      </c>
      <c r="K546" t="s">
        <v>229</v>
      </c>
      <c r="L546" t="s">
        <v>958</v>
      </c>
      <c r="M546">
        <v>1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</row>
    <row r="547" spans="1:23" x14ac:dyDescent="0.25">
      <c r="A547" t="s">
        <v>954</v>
      </c>
      <c r="B547" t="s">
        <v>955</v>
      </c>
      <c r="C547">
        <v>1412101</v>
      </c>
      <c r="D547" t="s">
        <v>2452</v>
      </c>
      <c r="E547" t="s">
        <v>2453</v>
      </c>
      <c r="F547" t="str">
        <f>VLOOKUP(E547,'DEMAN DCB'!B:B,1,0)</f>
        <v>GLTP59</v>
      </c>
      <c r="G547" t="s">
        <v>956</v>
      </c>
      <c r="H547" t="s">
        <v>966</v>
      </c>
      <c r="I547">
        <v>8</v>
      </c>
      <c r="J547" t="s">
        <v>1010</v>
      </c>
      <c r="K547" t="s">
        <v>2454</v>
      </c>
      <c r="L547" t="s">
        <v>987</v>
      </c>
      <c r="M547">
        <v>1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17128.62</v>
      </c>
      <c r="T547">
        <v>0</v>
      </c>
      <c r="U547">
        <v>0</v>
      </c>
      <c r="V547">
        <v>0</v>
      </c>
      <c r="W547">
        <v>17128.62</v>
      </c>
    </row>
    <row r="548" spans="1:23" x14ac:dyDescent="0.25">
      <c r="A548" t="s">
        <v>954</v>
      </c>
      <c r="B548" t="s">
        <v>955</v>
      </c>
      <c r="C548">
        <v>1412101</v>
      </c>
      <c r="D548" t="s">
        <v>2455</v>
      </c>
      <c r="E548" t="s">
        <v>2456</v>
      </c>
      <c r="F548" t="str">
        <f>VLOOKUP(E548,'DEMAN DCB'!B:B,1,0)</f>
        <v>GLTP60</v>
      </c>
      <c r="G548" t="s">
        <v>956</v>
      </c>
      <c r="H548" t="s">
        <v>957</v>
      </c>
      <c r="I548">
        <v>8</v>
      </c>
      <c r="J548" t="s">
        <v>1225</v>
      </c>
      <c r="K548" t="s">
        <v>2457</v>
      </c>
      <c r="L548" t="s">
        <v>1198</v>
      </c>
      <c r="M548">
        <v>1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15297.96</v>
      </c>
      <c r="T548">
        <v>0</v>
      </c>
      <c r="U548">
        <v>0</v>
      </c>
      <c r="V548">
        <v>0</v>
      </c>
      <c r="W548">
        <v>15297.96</v>
      </c>
    </row>
    <row r="549" spans="1:23" x14ac:dyDescent="0.25">
      <c r="A549" t="s">
        <v>954</v>
      </c>
      <c r="B549" t="s">
        <v>963</v>
      </c>
      <c r="C549">
        <v>1412101</v>
      </c>
      <c r="D549" t="s">
        <v>2458</v>
      </c>
      <c r="E549" t="s">
        <v>2459</v>
      </c>
      <c r="F549" t="str">
        <f>VLOOKUP(E549,'DEMAN DCB'!B:B,1,0)</f>
        <v>GLTP61</v>
      </c>
      <c r="G549" t="s">
        <v>956</v>
      </c>
      <c r="H549" t="s">
        <v>957</v>
      </c>
      <c r="I549">
        <v>8</v>
      </c>
      <c r="J549" t="s">
        <v>2460</v>
      </c>
      <c r="K549" t="s">
        <v>2461</v>
      </c>
      <c r="L549" t="s">
        <v>1000</v>
      </c>
      <c r="M549">
        <v>1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10152.57</v>
      </c>
      <c r="T549">
        <v>0</v>
      </c>
      <c r="U549">
        <v>0</v>
      </c>
      <c r="V549">
        <v>0</v>
      </c>
      <c r="W549">
        <v>10152.57</v>
      </c>
    </row>
    <row r="550" spans="1:23" x14ac:dyDescent="0.25">
      <c r="A550" t="s">
        <v>954</v>
      </c>
      <c r="B550" t="s">
        <v>955</v>
      </c>
      <c r="C550">
        <v>1412101</v>
      </c>
      <c r="D550" t="s">
        <v>2462</v>
      </c>
      <c r="E550" t="s">
        <v>2463</v>
      </c>
      <c r="F550" t="str">
        <f>VLOOKUP(E550,'DEMAN DCB'!B:B,1,0)</f>
        <v>GLTP62</v>
      </c>
      <c r="G550" t="s">
        <v>956</v>
      </c>
      <c r="H550" t="s">
        <v>966</v>
      </c>
      <c r="I550">
        <v>8</v>
      </c>
      <c r="J550" t="s">
        <v>1196</v>
      </c>
      <c r="K550" t="s">
        <v>2464</v>
      </c>
      <c r="L550" t="s">
        <v>987</v>
      </c>
      <c r="M550">
        <v>3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33568.089999999997</v>
      </c>
      <c r="T550">
        <v>0</v>
      </c>
      <c r="U550">
        <v>0</v>
      </c>
      <c r="V550">
        <v>0</v>
      </c>
      <c r="W550">
        <v>33568.089999999997</v>
      </c>
    </row>
    <row r="551" spans="1:23" x14ac:dyDescent="0.25">
      <c r="A551" t="s">
        <v>954</v>
      </c>
      <c r="B551" t="s">
        <v>955</v>
      </c>
      <c r="C551">
        <v>1412101</v>
      </c>
      <c r="D551" t="s">
        <v>2465</v>
      </c>
      <c r="E551" t="s">
        <v>2466</v>
      </c>
      <c r="F551" t="str">
        <f>VLOOKUP(E551,'DEMAN DCB'!B:B,1,0)</f>
        <v>GLTP63</v>
      </c>
      <c r="G551" t="s">
        <v>956</v>
      </c>
      <c r="H551" t="s">
        <v>957</v>
      </c>
      <c r="I551">
        <v>8</v>
      </c>
      <c r="J551" t="s">
        <v>2467</v>
      </c>
      <c r="K551" t="s">
        <v>2468</v>
      </c>
      <c r="L551" t="s">
        <v>987</v>
      </c>
      <c r="M551">
        <v>1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3627.28</v>
      </c>
      <c r="T551">
        <v>0</v>
      </c>
      <c r="U551">
        <v>0</v>
      </c>
      <c r="V551">
        <v>0</v>
      </c>
      <c r="W551">
        <v>3627.28</v>
      </c>
    </row>
    <row r="552" spans="1:23" x14ac:dyDescent="0.25">
      <c r="A552" t="s">
        <v>954</v>
      </c>
      <c r="B552" t="s">
        <v>955</v>
      </c>
      <c r="C552">
        <v>1412101</v>
      </c>
      <c r="D552" t="s">
        <v>2469</v>
      </c>
      <c r="E552" t="s">
        <v>2470</v>
      </c>
      <c r="F552" t="str">
        <f>VLOOKUP(E552,'DEMAN DCB'!B:B,1,0)</f>
        <v>GLTP64</v>
      </c>
      <c r="G552" t="s">
        <v>956</v>
      </c>
      <c r="H552" t="s">
        <v>957</v>
      </c>
      <c r="I552">
        <v>8</v>
      </c>
      <c r="J552" t="s">
        <v>2471</v>
      </c>
      <c r="K552" t="s">
        <v>2472</v>
      </c>
      <c r="L552" t="s">
        <v>987</v>
      </c>
      <c r="M552">
        <v>1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5250.14</v>
      </c>
      <c r="T552">
        <v>0</v>
      </c>
      <c r="U552">
        <v>0</v>
      </c>
      <c r="V552">
        <v>0</v>
      </c>
      <c r="W552">
        <v>5250.14</v>
      </c>
    </row>
    <row r="553" spans="1:23" x14ac:dyDescent="0.25">
      <c r="A553" t="s">
        <v>954</v>
      </c>
      <c r="B553" t="s">
        <v>963</v>
      </c>
      <c r="C553">
        <v>1412101</v>
      </c>
      <c r="D553" t="s">
        <v>2473</v>
      </c>
      <c r="E553" t="s">
        <v>2474</v>
      </c>
      <c r="F553" t="str">
        <f>VLOOKUP(E553,'DEMAN DCB'!B:B,1,0)</f>
        <v>GLTP65</v>
      </c>
      <c r="G553" t="s">
        <v>956</v>
      </c>
      <c r="H553" t="s">
        <v>966</v>
      </c>
      <c r="I553">
        <v>8</v>
      </c>
      <c r="J553" t="s">
        <v>2475</v>
      </c>
      <c r="K553" t="s">
        <v>2476</v>
      </c>
      <c r="L553" t="s">
        <v>1000</v>
      </c>
      <c r="M553">
        <v>1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7582.45</v>
      </c>
      <c r="T553">
        <v>0</v>
      </c>
      <c r="U553">
        <v>0</v>
      </c>
      <c r="V553">
        <v>0</v>
      </c>
      <c r="W553">
        <v>7582.45</v>
      </c>
    </row>
    <row r="554" spans="1:23" x14ac:dyDescent="0.25">
      <c r="A554" t="s">
        <v>954</v>
      </c>
      <c r="B554" t="s">
        <v>963</v>
      </c>
      <c r="C554">
        <v>1412101</v>
      </c>
      <c r="D554" t="s">
        <v>2477</v>
      </c>
      <c r="E554" t="s">
        <v>2478</v>
      </c>
      <c r="F554" t="str">
        <f>VLOOKUP(E554,'DEMAN DCB'!B:B,1,0)</f>
        <v>GLTP66</v>
      </c>
      <c r="G554" t="s">
        <v>956</v>
      </c>
      <c r="H554" t="s">
        <v>966</v>
      </c>
      <c r="I554">
        <v>8</v>
      </c>
      <c r="J554" t="s">
        <v>1307</v>
      </c>
      <c r="K554" t="s">
        <v>2479</v>
      </c>
      <c r="L554" t="s">
        <v>1064</v>
      </c>
      <c r="M554">
        <v>6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60268.51</v>
      </c>
      <c r="T554">
        <v>0</v>
      </c>
      <c r="U554">
        <v>0</v>
      </c>
      <c r="V554">
        <v>0</v>
      </c>
      <c r="W554">
        <v>60268.51</v>
      </c>
    </row>
    <row r="555" spans="1:23" x14ac:dyDescent="0.25">
      <c r="A555" t="s">
        <v>954</v>
      </c>
      <c r="B555" t="s">
        <v>963</v>
      </c>
      <c r="C555">
        <v>1412101</v>
      </c>
      <c r="D555" t="s">
        <v>2480</v>
      </c>
      <c r="E555" t="s">
        <v>2481</v>
      </c>
      <c r="F555" t="str">
        <f>VLOOKUP(E555,'DEMAN DCB'!B:B,1,0)</f>
        <v>GLTP67</v>
      </c>
      <c r="G555" t="s">
        <v>956</v>
      </c>
      <c r="H555" t="s">
        <v>966</v>
      </c>
      <c r="I555">
        <v>8</v>
      </c>
      <c r="J555" t="s">
        <v>2482</v>
      </c>
      <c r="K555" t="s">
        <v>2483</v>
      </c>
      <c r="L555" t="s">
        <v>1000</v>
      </c>
      <c r="M555">
        <v>1.5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24472.26</v>
      </c>
      <c r="T555">
        <v>0</v>
      </c>
      <c r="U555">
        <v>0</v>
      </c>
      <c r="V555">
        <v>0</v>
      </c>
      <c r="W555">
        <v>24472.26</v>
      </c>
    </row>
    <row r="556" spans="1:23" x14ac:dyDescent="0.25">
      <c r="A556" t="s">
        <v>954</v>
      </c>
      <c r="B556" t="s">
        <v>955</v>
      </c>
      <c r="C556">
        <v>1412101</v>
      </c>
      <c r="D556" t="s">
        <v>2484</v>
      </c>
      <c r="E556" t="s">
        <v>2485</v>
      </c>
      <c r="F556" t="str">
        <f>VLOOKUP(E556,'DEMAN DCB'!B:B,1,0)</f>
        <v>GLTP68</v>
      </c>
      <c r="G556" t="s">
        <v>956</v>
      </c>
      <c r="H556" t="s">
        <v>957</v>
      </c>
      <c r="I556">
        <v>8</v>
      </c>
      <c r="J556" t="s">
        <v>1225</v>
      </c>
      <c r="K556" t="s">
        <v>2486</v>
      </c>
      <c r="L556" t="s">
        <v>1198</v>
      </c>
      <c r="M556">
        <v>1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5924.04</v>
      </c>
      <c r="T556">
        <v>0</v>
      </c>
      <c r="U556">
        <v>0</v>
      </c>
      <c r="V556">
        <v>0</v>
      </c>
      <c r="W556">
        <v>5924.04</v>
      </c>
    </row>
    <row r="557" spans="1:23" x14ac:dyDescent="0.25">
      <c r="A557" t="s">
        <v>954</v>
      </c>
      <c r="B557" t="s">
        <v>963</v>
      </c>
      <c r="C557">
        <v>1412101</v>
      </c>
      <c r="D557" t="s">
        <v>2487</v>
      </c>
      <c r="E557" t="s">
        <v>865</v>
      </c>
      <c r="F557" t="str">
        <f>VLOOKUP(E557,'DEMAN DCB'!B:B,1,0)</f>
        <v>GLTP69</v>
      </c>
      <c r="G557" t="s">
        <v>956</v>
      </c>
      <c r="H557" t="s">
        <v>966</v>
      </c>
      <c r="I557">
        <v>8</v>
      </c>
      <c r="J557" t="s">
        <v>2488</v>
      </c>
      <c r="K557" t="s">
        <v>2489</v>
      </c>
      <c r="L557" t="s">
        <v>1000</v>
      </c>
      <c r="M557">
        <v>1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8708.42</v>
      </c>
      <c r="T557">
        <v>0</v>
      </c>
      <c r="U557">
        <v>0</v>
      </c>
      <c r="V557">
        <v>0</v>
      </c>
      <c r="W557">
        <v>8708.42</v>
      </c>
    </row>
    <row r="558" spans="1:23" x14ac:dyDescent="0.25">
      <c r="A558" t="s">
        <v>954</v>
      </c>
      <c r="B558" t="s">
        <v>963</v>
      </c>
      <c r="C558">
        <v>1412101</v>
      </c>
      <c r="D558" t="s">
        <v>2490</v>
      </c>
      <c r="E558" t="s">
        <v>2491</v>
      </c>
      <c r="F558" t="str">
        <f>VLOOKUP(E558,'DEMAN DCB'!B:B,1,0)</f>
        <v>GLTP70</v>
      </c>
      <c r="G558" t="s">
        <v>956</v>
      </c>
      <c r="H558" t="s">
        <v>957</v>
      </c>
      <c r="I558">
        <v>8</v>
      </c>
      <c r="J558" t="s">
        <v>2492</v>
      </c>
      <c r="K558" t="s">
        <v>2493</v>
      </c>
      <c r="L558" t="s">
        <v>1064</v>
      </c>
      <c r="M558">
        <v>1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9418.91</v>
      </c>
      <c r="T558">
        <v>0</v>
      </c>
      <c r="U558">
        <v>0</v>
      </c>
      <c r="V558">
        <v>0</v>
      </c>
      <c r="W558">
        <v>9418.91</v>
      </c>
    </row>
    <row r="559" spans="1:23" x14ac:dyDescent="0.25">
      <c r="A559" t="s">
        <v>954</v>
      </c>
      <c r="B559" t="s">
        <v>955</v>
      </c>
      <c r="C559">
        <v>1412101</v>
      </c>
      <c r="D559" t="s">
        <v>2494</v>
      </c>
      <c r="E559" t="s">
        <v>2495</v>
      </c>
      <c r="F559" t="str">
        <f>VLOOKUP(E559,'DEMAN DCB'!B:B,1,0)</f>
        <v>GLTP71</v>
      </c>
      <c r="G559" t="s">
        <v>956</v>
      </c>
      <c r="H559" t="s">
        <v>957</v>
      </c>
      <c r="I559">
        <v>8</v>
      </c>
      <c r="J559" t="s">
        <v>2496</v>
      </c>
      <c r="K559" t="s">
        <v>2497</v>
      </c>
      <c r="L559" t="s">
        <v>987</v>
      </c>
      <c r="M559">
        <v>1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16390.55</v>
      </c>
      <c r="T559">
        <v>0</v>
      </c>
      <c r="U559">
        <v>0</v>
      </c>
      <c r="V559">
        <v>0</v>
      </c>
      <c r="W559">
        <v>16390.55</v>
      </c>
    </row>
    <row r="560" spans="1:23" x14ac:dyDescent="0.25">
      <c r="A560" t="s">
        <v>954</v>
      </c>
      <c r="B560" t="s">
        <v>963</v>
      </c>
      <c r="C560">
        <v>1412101</v>
      </c>
      <c r="D560" t="s">
        <v>2498</v>
      </c>
      <c r="E560" t="s">
        <v>867</v>
      </c>
      <c r="F560" t="str">
        <f>VLOOKUP(E560,'DEMAN DCB'!B:B,1,0)</f>
        <v>GLTP72</v>
      </c>
      <c r="G560" t="s">
        <v>956</v>
      </c>
      <c r="H560" t="s">
        <v>966</v>
      </c>
      <c r="I560">
        <v>8</v>
      </c>
      <c r="J560" t="s">
        <v>2499</v>
      </c>
      <c r="K560" t="s">
        <v>2500</v>
      </c>
      <c r="L560" t="s">
        <v>2501</v>
      </c>
      <c r="M560">
        <v>1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11096.95</v>
      </c>
      <c r="T560">
        <v>0</v>
      </c>
      <c r="U560">
        <v>0</v>
      </c>
      <c r="V560">
        <v>0</v>
      </c>
      <c r="W560">
        <v>11096.95</v>
      </c>
    </row>
    <row r="561" spans="1:23" x14ac:dyDescent="0.25">
      <c r="A561" t="s">
        <v>954</v>
      </c>
      <c r="B561" t="s">
        <v>963</v>
      </c>
      <c r="C561">
        <v>1412101</v>
      </c>
      <c r="D561" t="s">
        <v>2502</v>
      </c>
      <c r="E561" t="s">
        <v>914</v>
      </c>
      <c r="F561" t="str">
        <f>VLOOKUP(E561,'DEMAN DCB'!B:B,1,0)</f>
        <v>GLTP73</v>
      </c>
      <c r="G561" t="s">
        <v>956</v>
      </c>
      <c r="H561" t="s">
        <v>957</v>
      </c>
      <c r="I561">
        <v>8</v>
      </c>
      <c r="J561" t="s">
        <v>2503</v>
      </c>
      <c r="K561" t="s">
        <v>2504</v>
      </c>
      <c r="L561" t="s">
        <v>1099</v>
      </c>
      <c r="M561">
        <v>1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13947.72</v>
      </c>
      <c r="T561">
        <v>0</v>
      </c>
      <c r="U561">
        <v>0</v>
      </c>
      <c r="V561">
        <v>0</v>
      </c>
      <c r="W561">
        <v>13947.72</v>
      </c>
    </row>
    <row r="562" spans="1:23" x14ac:dyDescent="0.25">
      <c r="A562" t="s">
        <v>954</v>
      </c>
      <c r="B562" t="s">
        <v>963</v>
      </c>
      <c r="C562">
        <v>1412101</v>
      </c>
      <c r="D562" t="s">
        <v>2505</v>
      </c>
      <c r="E562" t="s">
        <v>869</v>
      </c>
      <c r="F562" t="str">
        <f>VLOOKUP(E562,'DEMAN DCB'!B:B,1,0)</f>
        <v>GLTP74</v>
      </c>
      <c r="G562" t="s">
        <v>956</v>
      </c>
      <c r="H562" t="s">
        <v>966</v>
      </c>
      <c r="I562">
        <v>8</v>
      </c>
      <c r="J562" t="s">
        <v>2506</v>
      </c>
      <c r="K562" t="s">
        <v>2507</v>
      </c>
      <c r="L562" t="s">
        <v>1000</v>
      </c>
      <c r="M562">
        <v>1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5708.57</v>
      </c>
      <c r="T562">
        <v>0</v>
      </c>
      <c r="U562">
        <v>0</v>
      </c>
      <c r="V562">
        <v>0</v>
      </c>
      <c r="W562">
        <v>5708.57</v>
      </c>
    </row>
    <row r="563" spans="1:23" x14ac:dyDescent="0.25">
      <c r="A563" t="s">
        <v>954</v>
      </c>
      <c r="B563" t="s">
        <v>955</v>
      </c>
      <c r="C563">
        <v>1412101</v>
      </c>
      <c r="D563" t="s">
        <v>2508</v>
      </c>
      <c r="E563" t="s">
        <v>2509</v>
      </c>
      <c r="F563" t="str">
        <f>VLOOKUP(E563,'DEMAN DCB'!B:B,1,0)</f>
        <v>GLTP75</v>
      </c>
      <c r="G563" t="s">
        <v>956</v>
      </c>
      <c r="H563" t="s">
        <v>957</v>
      </c>
      <c r="I563">
        <v>8</v>
      </c>
      <c r="J563" t="s">
        <v>2510</v>
      </c>
      <c r="K563" t="s">
        <v>2511</v>
      </c>
      <c r="L563" t="s">
        <v>987</v>
      </c>
      <c r="M563">
        <v>1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83.18</v>
      </c>
      <c r="T563">
        <v>0</v>
      </c>
      <c r="U563">
        <v>0</v>
      </c>
      <c r="V563">
        <v>0</v>
      </c>
      <c r="W563">
        <v>83.18</v>
      </c>
    </row>
    <row r="564" spans="1:23" x14ac:dyDescent="0.25">
      <c r="A564" t="s">
        <v>954</v>
      </c>
      <c r="B564" t="s">
        <v>963</v>
      </c>
      <c r="C564">
        <v>1412101</v>
      </c>
      <c r="D564" t="s">
        <v>2512</v>
      </c>
      <c r="E564" t="s">
        <v>2513</v>
      </c>
      <c r="F564" t="str">
        <f>VLOOKUP(E564,'DEMAN DCB'!B:B,1,0)</f>
        <v>GLTP76</v>
      </c>
      <c r="G564" t="s">
        <v>956</v>
      </c>
      <c r="H564" t="s">
        <v>966</v>
      </c>
      <c r="I564">
        <v>8</v>
      </c>
      <c r="J564" t="s">
        <v>2514</v>
      </c>
      <c r="K564" t="s">
        <v>2515</v>
      </c>
      <c r="L564" t="s">
        <v>1000</v>
      </c>
      <c r="M564">
        <v>1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11920.07</v>
      </c>
      <c r="T564">
        <v>0</v>
      </c>
      <c r="U564">
        <v>0</v>
      </c>
      <c r="V564">
        <v>0</v>
      </c>
      <c r="W564">
        <v>11920.07</v>
      </c>
    </row>
    <row r="565" spans="1:23" x14ac:dyDescent="0.25">
      <c r="A565" t="s">
        <v>954</v>
      </c>
      <c r="B565" t="s">
        <v>955</v>
      </c>
      <c r="C565">
        <v>1412101</v>
      </c>
      <c r="D565" t="s">
        <v>2516</v>
      </c>
      <c r="E565" t="s">
        <v>2517</v>
      </c>
      <c r="F565" t="str">
        <f>VLOOKUP(E565,'DEMAN DCB'!B:B,1,0)</f>
        <v>GLTP77</v>
      </c>
      <c r="G565" t="s">
        <v>956</v>
      </c>
      <c r="H565" t="s">
        <v>957</v>
      </c>
      <c r="I565">
        <v>8</v>
      </c>
      <c r="J565" t="s">
        <v>1010</v>
      </c>
      <c r="K565" t="s">
        <v>2518</v>
      </c>
      <c r="L565" t="s">
        <v>987</v>
      </c>
      <c r="M565">
        <v>1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11272.1</v>
      </c>
      <c r="T565">
        <v>0</v>
      </c>
      <c r="U565">
        <v>0</v>
      </c>
      <c r="V565">
        <v>0</v>
      </c>
      <c r="W565">
        <v>11272.1</v>
      </c>
    </row>
    <row r="566" spans="1:23" x14ac:dyDescent="0.25">
      <c r="A566" t="s">
        <v>954</v>
      </c>
      <c r="B566" t="s">
        <v>963</v>
      </c>
      <c r="C566">
        <v>1412101</v>
      </c>
      <c r="D566" t="s">
        <v>2519</v>
      </c>
      <c r="E566" t="s">
        <v>2520</v>
      </c>
      <c r="F566" t="str">
        <f>VLOOKUP(E566,'DEMAN DCB'!B:B,1,0)</f>
        <v>GLTP78</v>
      </c>
      <c r="G566" t="s">
        <v>956</v>
      </c>
      <c r="H566" t="s">
        <v>957</v>
      </c>
      <c r="I566">
        <v>10</v>
      </c>
      <c r="J566" t="s">
        <v>2521</v>
      </c>
      <c r="K566" t="s">
        <v>2522</v>
      </c>
      <c r="L566" t="s">
        <v>211</v>
      </c>
      <c r="M566">
        <v>1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4610.68</v>
      </c>
      <c r="T566">
        <v>0</v>
      </c>
      <c r="U566">
        <v>0</v>
      </c>
      <c r="V566">
        <v>0</v>
      </c>
      <c r="W566">
        <v>4610.68</v>
      </c>
    </row>
    <row r="567" spans="1:23" x14ac:dyDescent="0.25">
      <c r="A567" t="s">
        <v>954</v>
      </c>
      <c r="B567" t="s">
        <v>955</v>
      </c>
      <c r="C567">
        <v>1412101</v>
      </c>
      <c r="D567" t="s">
        <v>2523</v>
      </c>
      <c r="E567" t="s">
        <v>2524</v>
      </c>
      <c r="F567" t="str">
        <f>VLOOKUP(E567,'DEMAN DCB'!B:B,1,0)</f>
        <v>GLTP79</v>
      </c>
      <c r="G567" t="s">
        <v>956</v>
      </c>
      <c r="H567" t="s">
        <v>957</v>
      </c>
      <c r="I567">
        <v>8</v>
      </c>
      <c r="J567" t="s">
        <v>1743</v>
      </c>
      <c r="K567" t="s">
        <v>2525</v>
      </c>
      <c r="L567" t="s">
        <v>987</v>
      </c>
      <c r="M567">
        <v>1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9972.1200000000008</v>
      </c>
      <c r="T567">
        <v>0</v>
      </c>
      <c r="U567">
        <v>0</v>
      </c>
      <c r="V567">
        <v>0</v>
      </c>
      <c r="W567">
        <v>9972.1200000000008</v>
      </c>
    </row>
    <row r="568" spans="1:23" x14ac:dyDescent="0.25">
      <c r="A568" t="s">
        <v>954</v>
      </c>
      <c r="B568" t="s">
        <v>963</v>
      </c>
      <c r="C568">
        <v>1412101</v>
      </c>
      <c r="D568" t="s">
        <v>2526</v>
      </c>
      <c r="E568" t="s">
        <v>2527</v>
      </c>
      <c r="F568" t="str">
        <f>VLOOKUP(E568,'DEMAN DCB'!B:B,1,0)</f>
        <v>GLTP80</v>
      </c>
      <c r="G568" t="s">
        <v>956</v>
      </c>
      <c r="H568" t="s">
        <v>966</v>
      </c>
      <c r="I568">
        <v>8</v>
      </c>
      <c r="J568" t="s">
        <v>1036</v>
      </c>
      <c r="K568" t="s">
        <v>2528</v>
      </c>
      <c r="L568" t="s">
        <v>992</v>
      </c>
      <c r="M568">
        <v>1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7805.89</v>
      </c>
      <c r="T568">
        <v>0</v>
      </c>
      <c r="U568">
        <v>0</v>
      </c>
      <c r="V568">
        <v>0</v>
      </c>
      <c r="W568">
        <v>7805.89</v>
      </c>
    </row>
    <row r="569" spans="1:23" x14ac:dyDescent="0.25">
      <c r="A569" t="s">
        <v>954</v>
      </c>
      <c r="B569" t="s">
        <v>955</v>
      </c>
      <c r="C569">
        <v>1412101</v>
      </c>
      <c r="D569" t="s">
        <v>2529</v>
      </c>
      <c r="E569" t="s">
        <v>2530</v>
      </c>
      <c r="F569" t="str">
        <f>VLOOKUP(E569,'DEMAN DCB'!B:B,1,0)</f>
        <v>GLTP81</v>
      </c>
      <c r="G569" t="s">
        <v>956</v>
      </c>
      <c r="H569" t="s">
        <v>957</v>
      </c>
      <c r="I569">
        <v>8</v>
      </c>
      <c r="J569" t="s">
        <v>2531</v>
      </c>
      <c r="K569" t="s">
        <v>2532</v>
      </c>
      <c r="L569" t="s">
        <v>987</v>
      </c>
      <c r="M569">
        <v>1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2897.27</v>
      </c>
      <c r="T569">
        <v>0</v>
      </c>
      <c r="U569">
        <v>0</v>
      </c>
      <c r="V569">
        <v>0</v>
      </c>
      <c r="W569">
        <v>2897.27</v>
      </c>
    </row>
    <row r="570" spans="1:23" x14ac:dyDescent="0.25">
      <c r="A570" t="s">
        <v>954</v>
      </c>
      <c r="B570" t="s">
        <v>955</v>
      </c>
      <c r="C570">
        <v>1412101</v>
      </c>
      <c r="D570" t="s">
        <v>2533</v>
      </c>
      <c r="E570" t="s">
        <v>871</v>
      </c>
      <c r="F570" t="str">
        <f>VLOOKUP(E570,'DEMAN DCB'!B:B,1,0)</f>
        <v>GLTP82</v>
      </c>
      <c r="G570" t="s">
        <v>956</v>
      </c>
      <c r="H570" t="s">
        <v>966</v>
      </c>
      <c r="I570">
        <v>8</v>
      </c>
      <c r="J570" t="s">
        <v>2534</v>
      </c>
      <c r="K570" t="s">
        <v>2535</v>
      </c>
      <c r="L570" t="s">
        <v>987</v>
      </c>
      <c r="M570">
        <v>1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-1968.95</v>
      </c>
      <c r="T570">
        <v>0</v>
      </c>
      <c r="U570">
        <v>0</v>
      </c>
      <c r="V570">
        <v>0</v>
      </c>
      <c r="W570">
        <v>-1968.95</v>
      </c>
    </row>
    <row r="571" spans="1:23" x14ac:dyDescent="0.25">
      <c r="A571" t="s">
        <v>954</v>
      </c>
      <c r="B571" t="s">
        <v>955</v>
      </c>
      <c r="C571">
        <v>1412101</v>
      </c>
      <c r="D571" t="s">
        <v>2536</v>
      </c>
      <c r="E571" t="s">
        <v>2537</v>
      </c>
      <c r="F571" t="str">
        <f>VLOOKUP(E571,'DEMAN DCB'!B:B,1,0)</f>
        <v>GLTP83</v>
      </c>
      <c r="G571" t="s">
        <v>956</v>
      </c>
      <c r="H571" t="s">
        <v>957</v>
      </c>
      <c r="I571">
        <v>8</v>
      </c>
      <c r="J571" t="s">
        <v>2538</v>
      </c>
      <c r="K571" t="s">
        <v>2539</v>
      </c>
      <c r="L571" t="s">
        <v>987</v>
      </c>
      <c r="M571">
        <v>1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-1258.6600000000001</v>
      </c>
      <c r="T571">
        <v>0</v>
      </c>
      <c r="U571">
        <v>0</v>
      </c>
      <c r="V571">
        <v>0</v>
      </c>
      <c r="W571">
        <v>-1258.6600000000001</v>
      </c>
    </row>
    <row r="572" spans="1:23" x14ac:dyDescent="0.25">
      <c r="A572" t="s">
        <v>954</v>
      </c>
      <c r="B572" t="s">
        <v>963</v>
      </c>
      <c r="C572">
        <v>1412101</v>
      </c>
      <c r="D572" t="s">
        <v>2540</v>
      </c>
      <c r="E572" t="s">
        <v>2541</v>
      </c>
      <c r="F572" t="str">
        <f>VLOOKUP(E572,'DEMAN DCB'!B:B,1,0)</f>
        <v>GLTP84</v>
      </c>
      <c r="G572" t="s">
        <v>956</v>
      </c>
      <c r="H572" t="s">
        <v>957</v>
      </c>
      <c r="I572">
        <v>8</v>
      </c>
      <c r="J572" t="s">
        <v>2542</v>
      </c>
      <c r="K572" t="s">
        <v>2543</v>
      </c>
      <c r="L572" t="s">
        <v>1348</v>
      </c>
      <c r="M572">
        <v>1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7952.43</v>
      </c>
      <c r="T572">
        <v>0</v>
      </c>
      <c r="U572">
        <v>0</v>
      </c>
      <c r="V572">
        <v>0</v>
      </c>
      <c r="W572">
        <v>7952.43</v>
      </c>
    </row>
    <row r="573" spans="1:23" x14ac:dyDescent="0.25">
      <c r="A573" t="s">
        <v>954</v>
      </c>
      <c r="B573" t="s">
        <v>955</v>
      </c>
      <c r="C573">
        <v>1412101</v>
      </c>
      <c r="D573" t="s">
        <v>2544</v>
      </c>
      <c r="E573" t="s">
        <v>2545</v>
      </c>
      <c r="F573" t="str">
        <f>VLOOKUP(E573,'DEMAN DCB'!B:B,1,0)</f>
        <v>GLTP85</v>
      </c>
      <c r="G573" t="s">
        <v>956</v>
      </c>
      <c r="H573" t="s">
        <v>957</v>
      </c>
      <c r="I573">
        <v>8</v>
      </c>
      <c r="J573" t="s">
        <v>1196</v>
      </c>
      <c r="K573" t="s">
        <v>1197</v>
      </c>
      <c r="L573" t="s">
        <v>987</v>
      </c>
      <c r="M573">
        <v>4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27996.04</v>
      </c>
      <c r="T573">
        <v>0</v>
      </c>
      <c r="U573">
        <v>0</v>
      </c>
      <c r="V573">
        <v>0</v>
      </c>
      <c r="W573">
        <v>27996.04</v>
      </c>
    </row>
    <row r="574" spans="1:23" x14ac:dyDescent="0.25">
      <c r="A574" t="s">
        <v>954</v>
      </c>
      <c r="B574" t="s">
        <v>955</v>
      </c>
      <c r="C574">
        <v>1412101</v>
      </c>
      <c r="D574" t="s">
        <v>2546</v>
      </c>
      <c r="E574" t="s">
        <v>2547</v>
      </c>
      <c r="F574" t="str">
        <f>VLOOKUP(E574,'DEMAN DCB'!B:B,1,0)</f>
        <v>GLTP86</v>
      </c>
      <c r="G574" t="s">
        <v>956</v>
      </c>
      <c r="H574" t="s">
        <v>957</v>
      </c>
      <c r="I574">
        <v>8</v>
      </c>
      <c r="J574" t="s">
        <v>1137</v>
      </c>
      <c r="K574" t="s">
        <v>2548</v>
      </c>
      <c r="L574" t="s">
        <v>1198</v>
      </c>
      <c r="M574">
        <v>1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5679.01</v>
      </c>
      <c r="T574">
        <v>0</v>
      </c>
      <c r="U574">
        <v>0</v>
      </c>
      <c r="V574">
        <v>0</v>
      </c>
      <c r="W574">
        <v>5679.01</v>
      </c>
    </row>
    <row r="575" spans="1:23" x14ac:dyDescent="0.25">
      <c r="A575" t="s">
        <v>954</v>
      </c>
      <c r="B575" t="s">
        <v>963</v>
      </c>
      <c r="C575">
        <v>1412101</v>
      </c>
      <c r="D575" t="s">
        <v>2549</v>
      </c>
      <c r="E575" t="s">
        <v>2550</v>
      </c>
      <c r="F575" t="str">
        <f>VLOOKUP(E575,'DEMAN DCB'!B:B,1,0)</f>
        <v>GLTP87</v>
      </c>
      <c r="G575" t="s">
        <v>956</v>
      </c>
      <c r="H575" t="s">
        <v>957</v>
      </c>
      <c r="I575">
        <v>8</v>
      </c>
      <c r="J575" t="s">
        <v>2551</v>
      </c>
      <c r="K575" t="s">
        <v>2552</v>
      </c>
      <c r="L575" t="s">
        <v>958</v>
      </c>
      <c r="M575">
        <v>1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4459.2700000000004</v>
      </c>
      <c r="T575">
        <v>0</v>
      </c>
      <c r="U575">
        <v>0</v>
      </c>
      <c r="V575">
        <v>0</v>
      </c>
      <c r="W575">
        <v>4459.2700000000004</v>
      </c>
    </row>
    <row r="576" spans="1:23" x14ac:dyDescent="0.25">
      <c r="A576" t="s">
        <v>954</v>
      </c>
      <c r="B576" t="s">
        <v>963</v>
      </c>
      <c r="C576">
        <v>1412101</v>
      </c>
      <c r="D576" t="s">
        <v>2553</v>
      </c>
      <c r="E576" t="s">
        <v>2554</v>
      </c>
      <c r="F576" t="str">
        <f>VLOOKUP(E576,'DEMAN DCB'!B:B,1,0)</f>
        <v>GLTP88</v>
      </c>
      <c r="G576" t="s">
        <v>956</v>
      </c>
      <c r="H576" t="s">
        <v>957</v>
      </c>
      <c r="I576">
        <v>8</v>
      </c>
      <c r="J576" t="s">
        <v>2482</v>
      </c>
      <c r="K576" t="s">
        <v>2555</v>
      </c>
      <c r="L576" t="s">
        <v>1000</v>
      </c>
      <c r="M576">
        <v>1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8965.2199999999993</v>
      </c>
      <c r="T576">
        <v>0</v>
      </c>
      <c r="U576">
        <v>0</v>
      </c>
      <c r="V576">
        <v>0</v>
      </c>
      <c r="W576">
        <v>8965.2199999999993</v>
      </c>
    </row>
    <row r="577" spans="1:23" x14ac:dyDescent="0.25">
      <c r="A577" t="s">
        <v>954</v>
      </c>
      <c r="B577" t="s">
        <v>963</v>
      </c>
      <c r="C577">
        <v>1412101</v>
      </c>
      <c r="D577" t="s">
        <v>2556</v>
      </c>
      <c r="E577" t="s">
        <v>873</v>
      </c>
      <c r="F577" t="str">
        <f>VLOOKUP(E577,'DEMAN DCB'!B:B,1,0)</f>
        <v>GLTP89</v>
      </c>
      <c r="G577" t="s">
        <v>956</v>
      </c>
      <c r="H577" t="s">
        <v>966</v>
      </c>
      <c r="I577">
        <v>8</v>
      </c>
      <c r="J577" t="s">
        <v>2557</v>
      </c>
      <c r="K577" t="s">
        <v>2558</v>
      </c>
      <c r="L577" t="s">
        <v>1064</v>
      </c>
      <c r="M577">
        <v>1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5648.29</v>
      </c>
      <c r="T577">
        <v>0</v>
      </c>
      <c r="U577">
        <v>0</v>
      </c>
      <c r="V577">
        <v>0</v>
      </c>
      <c r="W577">
        <v>5648.29</v>
      </c>
    </row>
    <row r="578" spans="1:23" x14ac:dyDescent="0.25">
      <c r="A578" t="s">
        <v>954</v>
      </c>
      <c r="B578" t="s">
        <v>963</v>
      </c>
      <c r="C578">
        <v>1412101</v>
      </c>
      <c r="D578" t="s">
        <v>2559</v>
      </c>
      <c r="E578" t="s">
        <v>2560</v>
      </c>
      <c r="F578" t="str">
        <f>VLOOKUP(E578,'DEMAN DCB'!B:B,1,0)</f>
        <v>GLTP90</v>
      </c>
      <c r="G578" t="s">
        <v>956</v>
      </c>
      <c r="H578" t="s">
        <v>957</v>
      </c>
      <c r="I578">
        <v>8</v>
      </c>
      <c r="J578" t="s">
        <v>2561</v>
      </c>
      <c r="K578" t="s">
        <v>2562</v>
      </c>
      <c r="L578" t="s">
        <v>992</v>
      </c>
      <c r="M578">
        <v>1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11906.66</v>
      </c>
      <c r="T578">
        <v>0</v>
      </c>
      <c r="U578">
        <v>0</v>
      </c>
      <c r="V578">
        <v>0</v>
      </c>
      <c r="W578">
        <v>11906.66</v>
      </c>
    </row>
    <row r="579" spans="1:23" x14ac:dyDescent="0.25">
      <c r="A579" t="s">
        <v>954</v>
      </c>
      <c r="B579" t="s">
        <v>963</v>
      </c>
      <c r="C579">
        <v>1412101</v>
      </c>
      <c r="D579" t="s">
        <v>2563</v>
      </c>
      <c r="E579" t="s">
        <v>2564</v>
      </c>
      <c r="F579" t="str">
        <f>VLOOKUP(E579,'DEMAN DCB'!B:B,1,0)</f>
        <v>GLTP91</v>
      </c>
      <c r="G579" t="s">
        <v>956</v>
      </c>
      <c r="H579" t="s">
        <v>957</v>
      </c>
      <c r="I579">
        <v>8</v>
      </c>
      <c r="J579" t="s">
        <v>1166</v>
      </c>
      <c r="K579" t="s">
        <v>2565</v>
      </c>
      <c r="L579" t="s">
        <v>1168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2331.7600000000002</v>
      </c>
      <c r="T579">
        <v>0</v>
      </c>
      <c r="U579">
        <v>0</v>
      </c>
      <c r="V579">
        <v>0</v>
      </c>
      <c r="W579">
        <v>2331.7600000000002</v>
      </c>
    </row>
    <row r="580" spans="1:23" x14ac:dyDescent="0.25">
      <c r="A580" t="s">
        <v>954</v>
      </c>
      <c r="B580" t="s">
        <v>955</v>
      </c>
      <c r="C580">
        <v>1412101</v>
      </c>
      <c r="D580" t="s">
        <v>2566</v>
      </c>
      <c r="E580" t="s">
        <v>2567</v>
      </c>
      <c r="F580" t="str">
        <f>VLOOKUP(E580,'DEMAN DCB'!B:B,1,0)</f>
        <v>GLTP92</v>
      </c>
      <c r="G580" t="s">
        <v>956</v>
      </c>
      <c r="H580" t="s">
        <v>957</v>
      </c>
      <c r="I580">
        <v>8</v>
      </c>
      <c r="J580" t="s">
        <v>2568</v>
      </c>
      <c r="K580" t="s">
        <v>2569</v>
      </c>
      <c r="L580" t="s">
        <v>987</v>
      </c>
      <c r="M580">
        <v>1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9076.82</v>
      </c>
      <c r="T580">
        <v>0</v>
      </c>
      <c r="U580">
        <v>0</v>
      </c>
      <c r="V580">
        <v>0</v>
      </c>
      <c r="W580">
        <v>9076.82</v>
      </c>
    </row>
    <row r="581" spans="1:23" x14ac:dyDescent="0.25">
      <c r="A581" t="s">
        <v>954</v>
      </c>
      <c r="B581" t="s">
        <v>963</v>
      </c>
      <c r="C581">
        <v>1412101</v>
      </c>
      <c r="D581" t="s">
        <v>2570</v>
      </c>
      <c r="E581" t="s">
        <v>2571</v>
      </c>
      <c r="F581" t="str">
        <f>VLOOKUP(E581,'DEMAN DCB'!B:B,1,0)</f>
        <v>GLTP93</v>
      </c>
      <c r="G581" t="s">
        <v>956</v>
      </c>
      <c r="H581" t="s">
        <v>957</v>
      </c>
      <c r="I581">
        <v>6</v>
      </c>
      <c r="J581" t="s">
        <v>2572</v>
      </c>
      <c r="K581" t="s">
        <v>2573</v>
      </c>
      <c r="L581" t="s">
        <v>1034</v>
      </c>
      <c r="M581">
        <v>3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8367.7800000000007</v>
      </c>
      <c r="T581">
        <v>0</v>
      </c>
      <c r="U581">
        <v>0</v>
      </c>
      <c r="V581">
        <v>0</v>
      </c>
      <c r="W581">
        <v>8367.7800000000007</v>
      </c>
    </row>
    <row r="582" spans="1:23" x14ac:dyDescent="0.25">
      <c r="A582" t="s">
        <v>954</v>
      </c>
      <c r="B582" t="s">
        <v>955</v>
      </c>
      <c r="C582">
        <v>1412101</v>
      </c>
      <c r="D582" t="s">
        <v>2574</v>
      </c>
      <c r="E582" t="s">
        <v>2575</v>
      </c>
      <c r="F582" t="str">
        <f>VLOOKUP(E582,'DEMAN DCB'!B:B,1,0)</f>
        <v>GLTP94</v>
      </c>
      <c r="G582" t="s">
        <v>956</v>
      </c>
      <c r="H582" t="s">
        <v>957</v>
      </c>
      <c r="I582">
        <v>8</v>
      </c>
      <c r="J582" t="s">
        <v>2576</v>
      </c>
      <c r="K582" t="s">
        <v>2577</v>
      </c>
      <c r="L582" t="s">
        <v>1198</v>
      </c>
      <c r="M582">
        <v>1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-1091.1300000000001</v>
      </c>
      <c r="T582">
        <v>0</v>
      </c>
      <c r="U582">
        <v>0</v>
      </c>
      <c r="V582">
        <v>0</v>
      </c>
      <c r="W582">
        <v>-1091.1300000000001</v>
      </c>
    </row>
    <row r="583" spans="1:23" x14ac:dyDescent="0.25">
      <c r="A583" t="s">
        <v>954</v>
      </c>
      <c r="B583" t="s">
        <v>963</v>
      </c>
      <c r="C583">
        <v>1412101</v>
      </c>
      <c r="D583" t="s">
        <v>2578</v>
      </c>
      <c r="E583" t="s">
        <v>875</v>
      </c>
      <c r="F583" t="str">
        <f>VLOOKUP(E583,'DEMAN DCB'!B:B,1,0)</f>
        <v>GLTP95</v>
      </c>
      <c r="G583" t="s">
        <v>956</v>
      </c>
      <c r="H583" t="s">
        <v>966</v>
      </c>
      <c r="I583">
        <v>5</v>
      </c>
      <c r="J583" t="s">
        <v>2579</v>
      </c>
      <c r="K583" t="s">
        <v>2580</v>
      </c>
      <c r="L583" t="s">
        <v>958</v>
      </c>
      <c r="M583">
        <v>1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-237.66</v>
      </c>
      <c r="T583">
        <v>0</v>
      </c>
      <c r="U583">
        <v>0</v>
      </c>
      <c r="V583">
        <v>0</v>
      </c>
      <c r="W583">
        <v>-237.66</v>
      </c>
    </row>
    <row r="584" spans="1:23" x14ac:dyDescent="0.25">
      <c r="A584" t="s">
        <v>954</v>
      </c>
      <c r="B584" t="s">
        <v>955</v>
      </c>
      <c r="C584">
        <v>1412101</v>
      </c>
      <c r="D584" t="s">
        <v>2581</v>
      </c>
      <c r="E584" t="s">
        <v>2582</v>
      </c>
      <c r="F584" t="str">
        <f>VLOOKUP(E584,'DEMAN DCB'!B:B,1,0)</f>
        <v>GLTP96</v>
      </c>
      <c r="G584" t="s">
        <v>956</v>
      </c>
      <c r="H584" t="s">
        <v>966</v>
      </c>
      <c r="I584">
        <v>8</v>
      </c>
      <c r="J584" t="s">
        <v>2583</v>
      </c>
      <c r="K584" t="s">
        <v>2584</v>
      </c>
      <c r="L584" t="s">
        <v>987</v>
      </c>
      <c r="M584">
        <v>1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-3136</v>
      </c>
      <c r="T584">
        <v>0</v>
      </c>
      <c r="U584">
        <v>0</v>
      </c>
      <c r="V584">
        <v>0</v>
      </c>
      <c r="W584">
        <v>-3136</v>
      </c>
    </row>
    <row r="585" spans="1:23" x14ac:dyDescent="0.25">
      <c r="A585" t="s">
        <v>954</v>
      </c>
      <c r="B585" t="s">
        <v>963</v>
      </c>
      <c r="C585">
        <v>1412101</v>
      </c>
      <c r="D585" t="s">
        <v>2585</v>
      </c>
      <c r="E585" t="s">
        <v>877</v>
      </c>
      <c r="F585" t="str">
        <f>VLOOKUP(E585,'DEMAN DCB'!B:B,1,0)</f>
        <v>GLTP97</v>
      </c>
      <c r="G585" t="s">
        <v>956</v>
      </c>
      <c r="H585" t="s">
        <v>966</v>
      </c>
      <c r="I585">
        <v>8</v>
      </c>
      <c r="J585" t="s">
        <v>1525</v>
      </c>
      <c r="K585" t="s">
        <v>2586</v>
      </c>
      <c r="L585" t="s">
        <v>1168</v>
      </c>
      <c r="M585">
        <v>1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4113.4799999999996</v>
      </c>
      <c r="T585">
        <v>0</v>
      </c>
      <c r="U585">
        <v>0</v>
      </c>
      <c r="V585">
        <v>0</v>
      </c>
      <c r="W585">
        <v>4113.4799999999996</v>
      </c>
    </row>
    <row r="586" spans="1:23" x14ac:dyDescent="0.25">
      <c r="A586" t="s">
        <v>954</v>
      </c>
      <c r="B586" t="s">
        <v>963</v>
      </c>
      <c r="C586">
        <v>1412101</v>
      </c>
      <c r="D586" t="s">
        <v>2587</v>
      </c>
      <c r="E586" t="s">
        <v>879</v>
      </c>
      <c r="F586" t="str">
        <f>VLOOKUP(E586,'DEMAN DCB'!B:B,1,0)</f>
        <v>GLTP98</v>
      </c>
      <c r="G586" t="s">
        <v>956</v>
      </c>
      <c r="H586" t="s">
        <v>966</v>
      </c>
      <c r="I586">
        <v>10</v>
      </c>
      <c r="J586" t="s">
        <v>1051</v>
      </c>
      <c r="K586" t="s">
        <v>1052</v>
      </c>
      <c r="L586" t="s">
        <v>1053</v>
      </c>
      <c r="M586">
        <v>1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9178.64</v>
      </c>
      <c r="T586">
        <v>0</v>
      </c>
      <c r="U586">
        <v>0</v>
      </c>
      <c r="V586">
        <v>0</v>
      </c>
      <c r="W586">
        <v>9178.64</v>
      </c>
    </row>
    <row r="587" spans="1:23" x14ac:dyDescent="0.25">
      <c r="A587" t="s">
        <v>954</v>
      </c>
      <c r="B587" t="s">
        <v>955</v>
      </c>
      <c r="C587">
        <v>1412101</v>
      </c>
      <c r="D587" t="s">
        <v>2588</v>
      </c>
      <c r="E587" t="s">
        <v>2589</v>
      </c>
      <c r="F587" t="str">
        <f>VLOOKUP(E587,'DEMAN DCB'!B:B,1,0)</f>
        <v>GLTP99</v>
      </c>
      <c r="G587" t="s">
        <v>956</v>
      </c>
      <c r="H587" t="s">
        <v>957</v>
      </c>
      <c r="I587">
        <v>8</v>
      </c>
      <c r="J587" t="s">
        <v>2590</v>
      </c>
      <c r="K587" t="s">
        <v>2591</v>
      </c>
      <c r="L587" t="s">
        <v>987</v>
      </c>
      <c r="M587">
        <v>1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1764.37</v>
      </c>
      <c r="T587">
        <v>0</v>
      </c>
      <c r="U587">
        <v>0</v>
      </c>
      <c r="V587">
        <v>0</v>
      </c>
      <c r="W587">
        <v>1764.37</v>
      </c>
    </row>
  </sheetData>
  <autoFilter ref="A1:W58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8"/>
  <sheetViews>
    <sheetView workbookViewId="0">
      <selection activeCell="E10" sqref="E10"/>
    </sheetView>
  </sheetViews>
  <sheetFormatPr defaultRowHeight="15" x14ac:dyDescent="0.25"/>
  <cols>
    <col min="1" max="1" width="4.85546875" style="55" customWidth="1"/>
    <col min="2" max="2" width="11.5703125" style="55" customWidth="1"/>
    <col min="3" max="3" width="11.7109375" style="55" customWidth="1"/>
    <col min="4" max="4" width="6.5703125" style="55" customWidth="1"/>
    <col min="5" max="5" width="16.5703125" style="55" customWidth="1"/>
    <col min="6" max="6" width="18.7109375" style="55" customWidth="1"/>
    <col min="7" max="7" width="37" style="55" customWidth="1"/>
    <col min="8" max="8" width="10.28515625" style="63" customWidth="1"/>
    <col min="9" max="9" width="6.42578125" style="63" customWidth="1"/>
    <col min="10" max="10" width="7.140625" style="63" customWidth="1"/>
    <col min="11" max="11" width="8.28515625" style="55" customWidth="1"/>
    <col min="12" max="12" width="7.85546875" style="55" customWidth="1"/>
    <col min="13" max="13" width="8.7109375" style="55" customWidth="1"/>
    <col min="14" max="14" width="7.140625" style="55" customWidth="1"/>
    <col min="15" max="15" width="5.85546875" style="55" customWidth="1"/>
    <col min="16" max="16" width="7.85546875" style="55" customWidth="1"/>
    <col min="17" max="17" width="8.7109375" style="55" customWidth="1"/>
    <col min="18" max="18" width="8.42578125" style="55" customWidth="1"/>
    <col min="19" max="19" width="7.7109375" style="55" customWidth="1"/>
    <col min="20" max="20" width="7.140625" style="55" customWidth="1"/>
    <col min="21" max="21" width="11.140625" style="55" customWidth="1"/>
    <col min="22" max="23" width="10.85546875" style="55" customWidth="1"/>
    <col min="24" max="24" width="8.28515625" style="54" customWidth="1"/>
    <col min="25" max="16384" width="9.140625" style="55"/>
  </cols>
  <sheetData>
    <row r="1" spans="1:25" ht="15.75" thickBot="1" x14ac:dyDescent="0.3"/>
    <row r="2" spans="1:25" ht="45" x14ac:dyDescent="0.25">
      <c r="A2" s="67" t="s">
        <v>335</v>
      </c>
      <c r="B2" s="68" t="s">
        <v>360</v>
      </c>
      <c r="C2" s="69" t="s">
        <v>361</v>
      </c>
      <c r="D2" s="52" t="s">
        <v>362</v>
      </c>
      <c r="E2" s="51" t="s">
        <v>363</v>
      </c>
      <c r="F2" s="254" t="s">
        <v>364</v>
      </c>
      <c r="G2" s="255"/>
      <c r="H2" s="70" t="s">
        <v>341</v>
      </c>
      <c r="I2" s="71" t="s">
        <v>6</v>
      </c>
      <c r="J2" s="71" t="s">
        <v>342</v>
      </c>
      <c r="K2" s="71" t="s">
        <v>346</v>
      </c>
      <c r="L2" s="72" t="s">
        <v>365</v>
      </c>
      <c r="M2" s="64" t="s">
        <v>366</v>
      </c>
      <c r="N2" s="53" t="s">
        <v>367</v>
      </c>
      <c r="O2" s="53" t="s">
        <v>350</v>
      </c>
      <c r="P2" s="53" t="s">
        <v>368</v>
      </c>
      <c r="Q2" s="53" t="s">
        <v>369</v>
      </c>
      <c r="R2" s="53" t="s">
        <v>370</v>
      </c>
      <c r="S2" s="53" t="s">
        <v>371</v>
      </c>
      <c r="T2" s="53" t="s">
        <v>372</v>
      </c>
      <c r="U2" s="53" t="s">
        <v>373</v>
      </c>
      <c r="V2" s="53" t="s">
        <v>374</v>
      </c>
      <c r="W2" s="53" t="s">
        <v>375</v>
      </c>
      <c r="X2" s="54" t="s">
        <v>376</v>
      </c>
    </row>
    <row r="3" spans="1:25" s="56" customFormat="1" x14ac:dyDescent="0.25">
      <c r="A3" s="97"/>
      <c r="B3" s="98" t="s">
        <v>980</v>
      </c>
      <c r="C3" s="58" t="s">
        <v>2592</v>
      </c>
      <c r="D3" s="98">
        <v>4</v>
      </c>
      <c r="E3" s="58"/>
      <c r="F3" s="98" t="s">
        <v>981</v>
      </c>
      <c r="G3" s="98" t="s">
        <v>982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62"/>
      <c r="Y3" s="55"/>
    </row>
    <row r="4" spans="1:25" s="56" customFormat="1" ht="15.75" thickBot="1" x14ac:dyDescent="0.3">
      <c r="A4" s="97"/>
      <c r="B4" s="98" t="s">
        <v>984</v>
      </c>
      <c r="C4" s="58" t="s">
        <v>2592</v>
      </c>
      <c r="D4" s="98">
        <v>1</v>
      </c>
      <c r="E4" s="58"/>
      <c r="F4" s="98" t="s">
        <v>985</v>
      </c>
      <c r="G4" s="98" t="s">
        <v>986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62"/>
      <c r="Y4" s="55"/>
    </row>
    <row r="5" spans="1:25" s="56" customFormat="1" x14ac:dyDescent="0.25">
      <c r="A5" s="102"/>
      <c r="B5" s="103" t="s">
        <v>1028</v>
      </c>
      <c r="C5" s="104" t="s">
        <v>2592</v>
      </c>
      <c r="D5" s="103">
        <v>1</v>
      </c>
      <c r="E5" s="104"/>
      <c r="F5" s="103" t="s">
        <v>1029</v>
      </c>
      <c r="G5" s="103" t="s">
        <v>1030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65"/>
      <c r="Y5" s="55"/>
    </row>
    <row r="6" spans="1:25" s="56" customFormat="1" x14ac:dyDescent="0.25">
      <c r="A6" s="97"/>
      <c r="B6" s="98" t="s">
        <v>1071</v>
      </c>
      <c r="C6" s="58" t="s">
        <v>2592</v>
      </c>
      <c r="D6" s="98">
        <v>1</v>
      </c>
      <c r="E6" s="58"/>
      <c r="F6" s="98" t="s">
        <v>1072</v>
      </c>
      <c r="G6" s="98" t="s">
        <v>1073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62"/>
      <c r="Y6" s="55"/>
    </row>
    <row r="7" spans="1:25" s="56" customFormat="1" x14ac:dyDescent="0.25">
      <c r="A7" s="97"/>
      <c r="B7" s="98" t="s">
        <v>1111</v>
      </c>
      <c r="C7" s="58" t="s">
        <v>2592</v>
      </c>
      <c r="D7" s="98">
        <v>1</v>
      </c>
      <c r="E7" s="58"/>
      <c r="F7" s="98" t="s">
        <v>1112</v>
      </c>
      <c r="G7" s="98" t="s">
        <v>1113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62"/>
      <c r="Y7" s="55"/>
    </row>
    <row r="8" spans="1:25" s="56" customFormat="1" x14ac:dyDescent="0.25">
      <c r="A8" s="97"/>
      <c r="B8" s="98" t="s">
        <v>1152</v>
      </c>
      <c r="C8" s="58" t="s">
        <v>2592</v>
      </c>
      <c r="D8" s="98">
        <v>1</v>
      </c>
      <c r="E8" s="58"/>
      <c r="F8" s="98" t="s">
        <v>1153</v>
      </c>
      <c r="G8" s="98" t="s">
        <v>1154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62"/>
      <c r="Y8" s="55"/>
    </row>
    <row r="9" spans="1:25" s="56" customFormat="1" x14ac:dyDescent="0.25">
      <c r="A9" s="97"/>
      <c r="B9" s="98" t="s">
        <v>1195</v>
      </c>
      <c r="C9" s="58" t="s">
        <v>2592</v>
      </c>
      <c r="D9" s="98">
        <v>2</v>
      </c>
      <c r="E9" s="58"/>
      <c r="F9" s="98" t="s">
        <v>1196</v>
      </c>
      <c r="G9" s="98" t="s">
        <v>1197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62"/>
      <c r="Y9" s="55"/>
    </row>
    <row r="10" spans="1:25" s="56" customFormat="1" x14ac:dyDescent="0.25">
      <c r="A10" s="97"/>
      <c r="B10" s="98" t="s">
        <v>1235</v>
      </c>
      <c r="C10" s="58" t="s">
        <v>2592</v>
      </c>
      <c r="D10" s="98">
        <v>1</v>
      </c>
      <c r="E10" s="58"/>
      <c r="F10" s="98" t="s">
        <v>1236</v>
      </c>
      <c r="G10" s="98" t="s">
        <v>1237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62"/>
      <c r="Y10" s="55"/>
    </row>
    <row r="11" spans="1:25" s="56" customFormat="1" x14ac:dyDescent="0.25">
      <c r="A11" s="97"/>
      <c r="B11" s="98" t="s">
        <v>1269</v>
      </c>
      <c r="C11" s="58" t="s">
        <v>2592</v>
      </c>
      <c r="D11" s="98">
        <v>1</v>
      </c>
      <c r="E11" s="58"/>
      <c r="F11" s="98" t="s">
        <v>1270</v>
      </c>
      <c r="G11" s="98" t="s">
        <v>1271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62"/>
      <c r="Y11" s="55"/>
    </row>
    <row r="12" spans="1:25" s="56" customFormat="1" x14ac:dyDescent="0.25">
      <c r="A12" s="97"/>
      <c r="B12" s="98" t="s">
        <v>1306</v>
      </c>
      <c r="C12" s="58" t="s">
        <v>2592</v>
      </c>
      <c r="D12" s="98">
        <v>2</v>
      </c>
      <c r="E12" s="58"/>
      <c r="F12" s="98" t="s">
        <v>1307</v>
      </c>
      <c r="G12" s="98" t="s">
        <v>1308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62"/>
      <c r="Y12" s="55"/>
    </row>
    <row r="13" spans="1:25" s="56" customFormat="1" x14ac:dyDescent="0.25">
      <c r="A13" s="97"/>
      <c r="B13" s="98" t="s">
        <v>1342</v>
      </c>
      <c r="C13" s="58" t="s">
        <v>2592</v>
      </c>
      <c r="D13" s="98">
        <v>1</v>
      </c>
      <c r="E13" s="58"/>
      <c r="F13" s="98" t="s">
        <v>1343</v>
      </c>
      <c r="G13" s="98" t="s">
        <v>1344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62"/>
      <c r="Y13" s="55"/>
    </row>
    <row r="14" spans="1:25" s="56" customFormat="1" x14ac:dyDescent="0.25">
      <c r="A14" s="97"/>
      <c r="B14" s="98" t="s">
        <v>1376</v>
      </c>
      <c r="C14" s="58" t="s">
        <v>2592</v>
      </c>
      <c r="D14" s="98">
        <v>1</v>
      </c>
      <c r="E14" s="58"/>
      <c r="F14" s="98" t="s">
        <v>1377</v>
      </c>
      <c r="G14" s="98" t="s">
        <v>1378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62"/>
      <c r="Y14" s="55"/>
    </row>
    <row r="15" spans="1:25" s="56" customFormat="1" x14ac:dyDescent="0.25">
      <c r="A15" s="97"/>
      <c r="B15" s="98" t="s">
        <v>1380</v>
      </c>
      <c r="C15" s="58" t="s">
        <v>2592</v>
      </c>
      <c r="D15" s="98">
        <v>1</v>
      </c>
      <c r="E15" s="58"/>
      <c r="F15" s="98" t="s">
        <v>1381</v>
      </c>
      <c r="G15" s="98" t="s">
        <v>1382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62"/>
      <c r="Y15" s="55"/>
    </row>
    <row r="16" spans="1:25" s="56" customFormat="1" x14ac:dyDescent="0.25">
      <c r="A16" s="97"/>
      <c r="B16" s="98" t="s">
        <v>1412</v>
      </c>
      <c r="C16" s="58" t="s">
        <v>2592</v>
      </c>
      <c r="D16" s="98">
        <v>3</v>
      </c>
      <c r="E16" s="58"/>
      <c r="F16" s="98" t="s">
        <v>1200</v>
      </c>
      <c r="G16" s="98" t="s">
        <v>1413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62"/>
      <c r="Y16" s="55"/>
    </row>
    <row r="17" spans="1:25" s="56" customFormat="1" x14ac:dyDescent="0.25">
      <c r="A17" s="97"/>
      <c r="B17" s="98" t="s">
        <v>1480</v>
      </c>
      <c r="C17" s="58" t="s">
        <v>2592</v>
      </c>
      <c r="D17" s="98">
        <v>1</v>
      </c>
      <c r="E17" s="58"/>
      <c r="F17" s="98" t="s">
        <v>1481</v>
      </c>
      <c r="G17" s="98" t="s">
        <v>1482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62"/>
      <c r="Y17" s="55"/>
    </row>
    <row r="18" spans="1:25" s="56" customFormat="1" x14ac:dyDescent="0.25">
      <c r="A18" s="97"/>
      <c r="B18" s="98" t="s">
        <v>1546</v>
      </c>
      <c r="C18" s="58" t="s">
        <v>2592</v>
      </c>
      <c r="D18" s="98">
        <v>1</v>
      </c>
      <c r="E18" s="58"/>
      <c r="F18" s="98" t="s">
        <v>1547</v>
      </c>
      <c r="G18" s="98" t="s">
        <v>1548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62"/>
      <c r="Y18" s="55"/>
    </row>
    <row r="19" spans="1:25" s="56" customFormat="1" x14ac:dyDescent="0.25">
      <c r="A19" s="97"/>
      <c r="B19" s="98" t="s">
        <v>2593</v>
      </c>
      <c r="C19" s="58" t="s">
        <v>2592</v>
      </c>
      <c r="D19" s="98">
        <v>1</v>
      </c>
      <c r="E19" s="58"/>
      <c r="F19" s="98" t="s">
        <v>961</v>
      </c>
      <c r="G19" s="98" t="s">
        <v>962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62"/>
      <c r="Y19" s="55"/>
    </row>
    <row r="20" spans="1:25" s="56" customFormat="1" x14ac:dyDescent="0.25">
      <c r="A20" s="97"/>
      <c r="B20" s="98" t="s">
        <v>2594</v>
      </c>
      <c r="C20" s="58" t="s">
        <v>2592</v>
      </c>
      <c r="D20" s="98">
        <v>1</v>
      </c>
      <c r="E20" s="58"/>
      <c r="F20" s="98" t="s">
        <v>967</v>
      </c>
      <c r="G20" s="98" t="s">
        <v>968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62"/>
      <c r="Y20" s="55"/>
    </row>
    <row r="21" spans="1:25" x14ac:dyDescent="0.25">
      <c r="A21" s="97"/>
      <c r="B21" s="98" t="s">
        <v>2595</v>
      </c>
      <c r="C21" s="58" t="s">
        <v>2592</v>
      </c>
      <c r="D21" s="98">
        <v>5</v>
      </c>
      <c r="E21" s="58"/>
      <c r="F21" s="98" t="s">
        <v>971</v>
      </c>
      <c r="G21" s="98" t="s">
        <v>972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62"/>
    </row>
    <row r="22" spans="1:25" s="56" customFormat="1" x14ac:dyDescent="0.25">
      <c r="A22" s="97"/>
      <c r="B22" s="98" t="s">
        <v>2596</v>
      </c>
      <c r="C22" s="58" t="s">
        <v>2592</v>
      </c>
      <c r="D22" s="98">
        <v>6</v>
      </c>
      <c r="E22" s="58"/>
      <c r="F22" s="98" t="s">
        <v>976</v>
      </c>
      <c r="G22" s="98" t="s">
        <v>977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62"/>
      <c r="Y22" s="55"/>
    </row>
    <row r="23" spans="1:25" s="56" customFormat="1" x14ac:dyDescent="0.25">
      <c r="A23" s="97"/>
      <c r="B23" s="98"/>
      <c r="C23" s="58"/>
      <c r="D23" s="98"/>
      <c r="E23" s="58"/>
      <c r="F23" s="98"/>
      <c r="G23" s="9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62"/>
      <c r="Y23" s="55"/>
    </row>
    <row r="24" spans="1:25" s="56" customFormat="1" x14ac:dyDescent="0.25">
      <c r="A24" s="97"/>
      <c r="B24" s="98"/>
      <c r="C24" s="58"/>
      <c r="D24" s="98"/>
      <c r="E24" s="58"/>
      <c r="F24" s="98"/>
      <c r="G24" s="9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62"/>
      <c r="Y24" s="55"/>
    </row>
    <row r="25" spans="1:25" s="56" customFormat="1" x14ac:dyDescent="0.25">
      <c r="A25" s="97"/>
      <c r="B25" s="98"/>
      <c r="C25" s="58"/>
      <c r="D25" s="98"/>
      <c r="E25" s="58"/>
      <c r="F25" s="98"/>
      <c r="G25" s="9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62"/>
      <c r="Y25" s="55"/>
    </row>
    <row r="26" spans="1:25" s="56" customFormat="1" x14ac:dyDescent="0.25">
      <c r="A26" s="97"/>
      <c r="B26" s="98"/>
      <c r="C26" s="58"/>
      <c r="D26" s="98"/>
      <c r="E26" s="58"/>
      <c r="F26" s="98"/>
      <c r="G26" s="9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62"/>
      <c r="Y26" s="55"/>
    </row>
    <row r="27" spans="1:25" s="56" customFormat="1" x14ac:dyDescent="0.25">
      <c r="A27" s="97"/>
      <c r="B27" s="98"/>
      <c r="C27" s="58"/>
      <c r="D27" s="98"/>
      <c r="E27" s="58"/>
      <c r="F27" s="98"/>
      <c r="G27" s="9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62"/>
      <c r="Y27" s="55"/>
    </row>
    <row r="28" spans="1:25" s="56" customFormat="1" x14ac:dyDescent="0.25">
      <c r="A28" s="97"/>
      <c r="B28" s="98"/>
      <c r="C28" s="58"/>
      <c r="D28" s="98"/>
      <c r="E28" s="58"/>
      <c r="F28" s="98"/>
      <c r="G28" s="9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62"/>
      <c r="Y28" s="55"/>
    </row>
    <row r="29" spans="1:25" s="56" customFormat="1" x14ac:dyDescent="0.25">
      <c r="A29" s="97"/>
      <c r="B29" s="98"/>
      <c r="C29" s="58"/>
      <c r="D29" s="98"/>
      <c r="E29" s="58"/>
      <c r="F29" s="98"/>
      <c r="G29" s="9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62"/>
      <c r="Y29" s="55"/>
    </row>
    <row r="30" spans="1:25" s="56" customFormat="1" x14ac:dyDescent="0.25">
      <c r="A30" s="97"/>
      <c r="B30" s="98"/>
      <c r="C30" s="58"/>
      <c r="D30" s="98"/>
      <c r="E30" s="58"/>
      <c r="F30" s="98"/>
      <c r="G30" s="9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62"/>
      <c r="Y30" s="55"/>
    </row>
    <row r="31" spans="1:25" s="56" customFormat="1" x14ac:dyDescent="0.25">
      <c r="A31" s="97"/>
      <c r="B31" s="98"/>
      <c r="C31" s="58"/>
      <c r="D31" s="98"/>
      <c r="E31" s="58"/>
      <c r="F31" s="98"/>
      <c r="G31" s="9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62"/>
      <c r="Y31" s="55"/>
    </row>
    <row r="32" spans="1:25" s="56" customFormat="1" x14ac:dyDescent="0.25">
      <c r="A32" s="97"/>
      <c r="B32" s="98"/>
      <c r="C32" s="58"/>
      <c r="D32" s="98"/>
      <c r="E32" s="58"/>
      <c r="F32" s="98"/>
      <c r="G32" s="9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62"/>
      <c r="Y32" s="55"/>
    </row>
    <row r="33" spans="1:25" s="56" customFormat="1" x14ac:dyDescent="0.25">
      <c r="A33" s="97"/>
      <c r="B33" s="98"/>
      <c r="C33" s="58"/>
      <c r="D33" s="98"/>
      <c r="E33" s="58"/>
      <c r="F33" s="98"/>
      <c r="G33" s="9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62"/>
      <c r="Y33" s="55"/>
    </row>
    <row r="34" spans="1:25" s="56" customFormat="1" x14ac:dyDescent="0.25">
      <c r="A34" s="97"/>
      <c r="B34" s="98" t="s">
        <v>989</v>
      </c>
      <c r="C34" s="58" t="s">
        <v>2592</v>
      </c>
      <c r="D34" s="98">
        <v>1</v>
      </c>
      <c r="E34" s="58"/>
      <c r="F34" s="98" t="s">
        <v>990</v>
      </c>
      <c r="G34" s="98" t="s">
        <v>991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62"/>
      <c r="Y34" s="55"/>
    </row>
    <row r="35" spans="1:25" s="56" customFormat="1" x14ac:dyDescent="0.25">
      <c r="A35" s="97"/>
      <c r="B35" s="98" t="s">
        <v>994</v>
      </c>
      <c r="C35" s="58" t="s">
        <v>2592</v>
      </c>
      <c r="D35" s="98">
        <v>1</v>
      </c>
      <c r="E35" s="58"/>
      <c r="F35" s="98" t="s">
        <v>995</v>
      </c>
      <c r="G35" s="98" t="s">
        <v>996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62"/>
      <c r="Y35" s="55"/>
    </row>
    <row r="36" spans="1:25" s="56" customFormat="1" x14ac:dyDescent="0.25">
      <c r="A36" s="73">
        <v>162</v>
      </c>
      <c r="B36" s="74" t="s">
        <v>631</v>
      </c>
      <c r="C36" s="74" t="str">
        <f>VLOOKUP(B36,[2]Sheet8!E:G,3,0)</f>
        <v>LONG DISS</v>
      </c>
      <c r="D36" s="75">
        <f>VLOOKUP(B36,[2]Sheet8!E:L,8,0)</f>
        <v>1</v>
      </c>
      <c r="E36" s="75" t="s">
        <v>632</v>
      </c>
      <c r="F36" s="75" t="str">
        <f>VLOOKUP(B36,[2]Sheet8!E:I,5,0)</f>
        <v>MANJEGOWDA</v>
      </c>
      <c r="G36" s="57" t="str">
        <f>VLOOKUP(B36,[2]Sheet8!E:K,7,0)</f>
        <v>MANICHANA HALLI MNL</v>
      </c>
      <c r="H36" s="77"/>
      <c r="I36" s="57">
        <v>0</v>
      </c>
      <c r="J36" s="57">
        <f>I36-H36</f>
        <v>0</v>
      </c>
      <c r="K36" s="77"/>
      <c r="L36" s="77"/>
      <c r="M36" s="77"/>
      <c r="N36" s="77"/>
      <c r="O36" s="77"/>
      <c r="P36" s="77"/>
      <c r="Q36" s="77"/>
      <c r="R36" s="57"/>
      <c r="S36" s="77"/>
      <c r="T36" s="57"/>
      <c r="U36" s="77"/>
      <c r="V36" s="78"/>
      <c r="W36" s="77"/>
      <c r="X36" s="60">
        <v>0</v>
      </c>
    </row>
    <row r="37" spans="1:25" s="56" customFormat="1" x14ac:dyDescent="0.25">
      <c r="A37" s="73">
        <v>163</v>
      </c>
      <c r="B37" s="74" t="s">
        <v>633</v>
      </c>
      <c r="C37" s="74" t="str">
        <f>VLOOKUP(B37,[2]Sheet8!E:G,3,0)</f>
        <v>LONG DISS</v>
      </c>
      <c r="D37" s="75">
        <f>VLOOKUP(B37,[2]Sheet8!E:L,8,0)</f>
        <v>1</v>
      </c>
      <c r="E37" s="76">
        <v>42706</v>
      </c>
      <c r="F37" s="75" t="str">
        <f>VLOOKUP(B37,[2]Sheet8!E:I,5,0)</f>
        <v>CHETHAN</v>
      </c>
      <c r="G37" s="57" t="str">
        <f>VLOOKUP(B37,[2]Sheet8!E:K,7,0)</f>
        <v>HOOVINA HALLI KAVALU HKL</v>
      </c>
      <c r="H37" s="77"/>
      <c r="I37" s="57">
        <v>0</v>
      </c>
      <c r="J37" s="57">
        <f>I37-H37</f>
        <v>0</v>
      </c>
      <c r="K37" s="77"/>
      <c r="L37" s="77"/>
      <c r="M37" s="77"/>
      <c r="N37" s="77"/>
      <c r="O37" s="77"/>
      <c r="P37" s="77"/>
      <c r="Q37" s="77"/>
      <c r="R37" s="57"/>
      <c r="S37" s="77"/>
      <c r="T37" s="57"/>
      <c r="U37" s="77"/>
      <c r="V37" s="78"/>
      <c r="W37" s="77"/>
      <c r="X37" s="60">
        <v>0</v>
      </c>
    </row>
    <row r="38" spans="1:25" s="56" customFormat="1" x14ac:dyDescent="0.25">
      <c r="A38" s="97"/>
      <c r="B38" s="98" t="s">
        <v>1005</v>
      </c>
      <c r="C38" s="58" t="s">
        <v>2592</v>
      </c>
      <c r="D38" s="98">
        <v>1</v>
      </c>
      <c r="E38" s="58"/>
      <c r="F38" s="98" t="s">
        <v>1006</v>
      </c>
      <c r="G38" s="98" t="s">
        <v>1007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62"/>
      <c r="Y38" s="55"/>
    </row>
    <row r="39" spans="1:25" s="56" customFormat="1" x14ac:dyDescent="0.25">
      <c r="A39" s="97"/>
      <c r="B39" s="98" t="s">
        <v>1009</v>
      </c>
      <c r="C39" s="58" t="s">
        <v>2592</v>
      </c>
      <c r="D39" s="98">
        <v>1</v>
      </c>
      <c r="E39" s="58"/>
      <c r="F39" s="98" t="s">
        <v>1010</v>
      </c>
      <c r="G39" s="98" t="s">
        <v>1011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62"/>
      <c r="Y39" s="55"/>
    </row>
    <row r="40" spans="1:25" s="56" customFormat="1" x14ac:dyDescent="0.25">
      <c r="A40" s="73">
        <v>164</v>
      </c>
      <c r="B40" s="74" t="s">
        <v>634</v>
      </c>
      <c r="C40" s="74" t="str">
        <f>VLOOKUP(B40,[2]Sheet8!E:G,3,0)</f>
        <v>LONG DISS</v>
      </c>
      <c r="D40" s="75">
        <f>VLOOKUP(B40,[2]Sheet8!E:L,8,0)</f>
        <v>1</v>
      </c>
      <c r="E40" s="75" t="s">
        <v>635</v>
      </c>
      <c r="F40" s="75" t="str">
        <f>VLOOKUP(B40,[2]Sheet8!E:I,5,0)</f>
        <v>YP SURENDRA</v>
      </c>
      <c r="G40" s="57" t="str">
        <f>VLOOKUP(B40,[2]Sheet8!E:K,7,0)</f>
        <v>HOOVINA HALLI KAVALU HKL</v>
      </c>
      <c r="H40" s="77"/>
      <c r="I40" s="57">
        <v>0</v>
      </c>
      <c r="J40" s="57">
        <f>I40-H40</f>
        <v>0</v>
      </c>
      <c r="K40" s="77"/>
      <c r="L40" s="77"/>
      <c r="M40" s="77"/>
      <c r="N40" s="77"/>
      <c r="O40" s="77"/>
      <c r="P40" s="77"/>
      <c r="Q40" s="77"/>
      <c r="R40" s="57"/>
      <c r="S40" s="77"/>
      <c r="T40" s="57"/>
      <c r="U40" s="77"/>
      <c r="V40" s="78"/>
      <c r="W40" s="77"/>
      <c r="X40" s="60">
        <v>0</v>
      </c>
    </row>
    <row r="41" spans="1:25" s="56" customFormat="1" x14ac:dyDescent="0.25">
      <c r="A41" s="97"/>
      <c r="B41" s="98" t="s">
        <v>1016</v>
      </c>
      <c r="C41" s="58" t="s">
        <v>2592</v>
      </c>
      <c r="D41" s="98">
        <v>1</v>
      </c>
      <c r="E41" s="58"/>
      <c r="F41" s="98" t="s">
        <v>1017</v>
      </c>
      <c r="G41" s="98" t="s">
        <v>1018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62"/>
      <c r="Y41" s="55"/>
    </row>
    <row r="42" spans="1:25" s="56" customFormat="1" x14ac:dyDescent="0.25">
      <c r="A42" s="73">
        <v>165</v>
      </c>
      <c r="B42" s="74" t="s">
        <v>636</v>
      </c>
      <c r="C42" s="74" t="str">
        <f>VLOOKUP(B42,[2]Sheet8!E:G,3,0)</f>
        <v>LONG DISS</v>
      </c>
      <c r="D42" s="75">
        <f>VLOOKUP(B42,[2]Sheet8!E:L,8,0)</f>
        <v>3</v>
      </c>
      <c r="E42" s="75" t="s">
        <v>635</v>
      </c>
      <c r="F42" s="75" t="str">
        <f>VLOOKUP(B42,[2]Sheet8!E:I,5,0)</f>
        <v>NAGARAJU</v>
      </c>
      <c r="G42" s="57" t="str">
        <f>VLOOKUP(B42,[2]Sheet8!E:K,7,0)</f>
        <v>KANDALI WW</v>
      </c>
      <c r="H42" s="77"/>
      <c r="I42" s="57">
        <v>0</v>
      </c>
      <c r="J42" s="57">
        <f>I42-H42</f>
        <v>0</v>
      </c>
      <c r="K42" s="77"/>
      <c r="L42" s="77"/>
      <c r="M42" s="77"/>
      <c r="N42" s="77"/>
      <c r="O42" s="77"/>
      <c r="P42" s="77"/>
      <c r="Q42" s="77"/>
      <c r="R42" s="57"/>
      <c r="S42" s="77"/>
      <c r="T42" s="77"/>
      <c r="U42" s="77"/>
      <c r="V42" s="78"/>
      <c r="W42" s="77"/>
      <c r="X42" s="60">
        <v>0</v>
      </c>
    </row>
    <row r="43" spans="1:25" s="56" customFormat="1" x14ac:dyDescent="0.25">
      <c r="A43" s="97"/>
      <c r="B43" s="98" t="s">
        <v>1024</v>
      </c>
      <c r="C43" s="58" t="s">
        <v>2592</v>
      </c>
      <c r="D43" s="98">
        <v>1</v>
      </c>
      <c r="E43" s="58"/>
      <c r="F43" s="98" t="s">
        <v>1025</v>
      </c>
      <c r="G43" s="98" t="s">
        <v>1026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62"/>
      <c r="Y43" s="55"/>
    </row>
    <row r="44" spans="1:25" s="56" customFormat="1" x14ac:dyDescent="0.25">
      <c r="A44" s="73">
        <v>166</v>
      </c>
      <c r="B44" s="74" t="s">
        <v>637</v>
      </c>
      <c r="C44" s="74" t="str">
        <f>VLOOKUP(B44,[2]Sheet8!E:G,3,0)</f>
        <v>LONG DISS</v>
      </c>
      <c r="D44" s="75">
        <f>VLOOKUP(B44,[2]Sheet8!E:L,8,0)</f>
        <v>3</v>
      </c>
      <c r="E44" s="75" t="s">
        <v>638</v>
      </c>
      <c r="F44" s="75" t="str">
        <f>VLOOKUP(B44,[2]Sheet8!E:I,5,0)</f>
        <v>K M PARAMESHA</v>
      </c>
      <c r="G44" s="57" t="str">
        <f>VLOOKUP(B44,[2]Sheet8!E:K,7,0)</f>
        <v>LAXMIPURA USL</v>
      </c>
      <c r="H44" s="77"/>
      <c r="I44" s="57">
        <v>0</v>
      </c>
      <c r="J44" s="57">
        <f>I44-H44</f>
        <v>0</v>
      </c>
      <c r="K44" s="77"/>
      <c r="L44" s="77"/>
      <c r="M44" s="77"/>
      <c r="N44" s="77"/>
      <c r="O44" s="77"/>
      <c r="P44" s="77"/>
      <c r="Q44" s="77"/>
      <c r="R44" s="57"/>
      <c r="S44" s="77"/>
      <c r="T44" s="57"/>
      <c r="U44" s="77"/>
      <c r="V44" s="78"/>
      <c r="W44" s="77"/>
      <c r="X44" s="60">
        <v>0</v>
      </c>
    </row>
    <row r="45" spans="1:25" s="56" customFormat="1" x14ac:dyDescent="0.25">
      <c r="A45" s="73">
        <v>167</v>
      </c>
      <c r="B45" s="74" t="s">
        <v>639</v>
      </c>
      <c r="C45" s="74" t="str">
        <f>VLOOKUP(B45,[2]Sheet8!E:G,3,0)</f>
        <v>LONG DISS</v>
      </c>
      <c r="D45" s="75">
        <f>VLOOKUP(B45,[2]Sheet8!E:L,8,0)</f>
        <v>1</v>
      </c>
      <c r="E45" s="75" t="s">
        <v>640</v>
      </c>
      <c r="F45" s="75" t="str">
        <f>VLOOKUP(B45,[2]Sheet8!E:I,5,0)</f>
        <v>JAGADISH</v>
      </c>
      <c r="G45" s="57" t="str">
        <f>VLOOKUP(B45,[2]Sheet8!E:K,7,0)</f>
        <v>ASHOKNAGAR</v>
      </c>
      <c r="H45" s="77"/>
      <c r="I45" s="57">
        <v>0</v>
      </c>
      <c r="J45" s="57">
        <f>I45-H45</f>
        <v>0</v>
      </c>
      <c r="K45" s="77"/>
      <c r="L45" s="77"/>
      <c r="M45" s="77"/>
      <c r="N45" s="77"/>
      <c r="O45" s="77"/>
      <c r="P45" s="77"/>
      <c r="Q45" s="77"/>
      <c r="R45" s="57"/>
      <c r="S45" s="77"/>
      <c r="T45" s="57"/>
      <c r="U45" s="77"/>
      <c r="V45" s="78"/>
      <c r="W45" s="77"/>
      <c r="X45" s="60">
        <v>19</v>
      </c>
    </row>
    <row r="46" spans="1:25" s="56" customFormat="1" x14ac:dyDescent="0.25">
      <c r="A46" s="97"/>
      <c r="B46" s="98" t="s">
        <v>1039</v>
      </c>
      <c r="C46" s="58" t="s">
        <v>2592</v>
      </c>
      <c r="D46" s="98">
        <v>1</v>
      </c>
      <c r="E46" s="58"/>
      <c r="F46" s="98" t="s">
        <v>1040</v>
      </c>
      <c r="G46" s="98" t="s">
        <v>1041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62"/>
      <c r="Y46" s="55"/>
    </row>
    <row r="47" spans="1:25" s="56" customFormat="1" x14ac:dyDescent="0.25">
      <c r="A47" s="73">
        <v>168</v>
      </c>
      <c r="B47" s="74" t="s">
        <v>641</v>
      </c>
      <c r="C47" s="74" t="str">
        <f>VLOOKUP(B47,[2]Sheet8!E:G,3,0)</f>
        <v>LONG DISS</v>
      </c>
      <c r="D47" s="75">
        <f>VLOOKUP(B47,[2]Sheet8!E:L,8,0)</f>
        <v>1</v>
      </c>
      <c r="E47" s="75" t="s">
        <v>642</v>
      </c>
      <c r="F47" s="75" t="str">
        <f>VLOOKUP(B47,[2]Sheet8!E:I,5,0)</f>
        <v>NAGARAJU</v>
      </c>
      <c r="G47" s="57" t="str">
        <f>VLOOKUP(B47,[2]Sheet8!E:K,7,0)</f>
        <v>KANDALI WW</v>
      </c>
      <c r="H47" s="77"/>
      <c r="I47" s="57">
        <v>0</v>
      </c>
      <c r="J47" s="57">
        <f>I47-H47</f>
        <v>0</v>
      </c>
      <c r="K47" s="77"/>
      <c r="L47" s="77"/>
      <c r="M47" s="77"/>
      <c r="N47" s="77"/>
      <c r="O47" s="77"/>
      <c r="P47" s="77"/>
      <c r="Q47" s="77"/>
      <c r="R47" s="57"/>
      <c r="S47" s="77"/>
      <c r="T47" s="77"/>
      <c r="U47" s="77"/>
      <c r="V47" s="78"/>
      <c r="W47" s="77"/>
      <c r="X47" s="60">
        <v>0</v>
      </c>
    </row>
    <row r="48" spans="1:25" s="56" customFormat="1" x14ac:dyDescent="0.25">
      <c r="A48" s="97"/>
      <c r="B48" s="98" t="s">
        <v>1045</v>
      </c>
      <c r="C48" s="58" t="s">
        <v>2592</v>
      </c>
      <c r="D48" s="98">
        <v>1</v>
      </c>
      <c r="E48" s="58"/>
      <c r="F48" s="98" t="s">
        <v>1046</v>
      </c>
      <c r="G48" s="98" t="s">
        <v>1047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62"/>
      <c r="Y48" s="55"/>
    </row>
    <row r="49" spans="1:25" s="56" customFormat="1" x14ac:dyDescent="0.25">
      <c r="A49" s="97"/>
      <c r="B49" s="98" t="s">
        <v>1050</v>
      </c>
      <c r="C49" s="58" t="s">
        <v>2592</v>
      </c>
      <c r="D49" s="98">
        <v>2</v>
      </c>
      <c r="E49" s="58"/>
      <c r="F49" s="98" t="s">
        <v>1051</v>
      </c>
      <c r="G49" s="98" t="s">
        <v>1052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62"/>
      <c r="Y49" s="55"/>
    </row>
    <row r="50" spans="1:25" s="56" customFormat="1" x14ac:dyDescent="0.25">
      <c r="A50" s="97"/>
      <c r="B50" s="98" t="s">
        <v>1055</v>
      </c>
      <c r="C50" s="58" t="s">
        <v>2592</v>
      </c>
      <c r="D50" s="98">
        <v>1</v>
      </c>
      <c r="E50" s="58"/>
      <c r="F50" s="98" t="s">
        <v>1040</v>
      </c>
      <c r="G50" s="98" t="s">
        <v>1056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62"/>
      <c r="Y50" s="55"/>
    </row>
    <row r="51" spans="1:25" s="56" customFormat="1" x14ac:dyDescent="0.25">
      <c r="A51" s="97"/>
      <c r="B51" s="98" t="s">
        <v>1058</v>
      </c>
      <c r="C51" s="58" t="s">
        <v>2592</v>
      </c>
      <c r="D51" s="98">
        <v>1</v>
      </c>
      <c r="E51" s="58"/>
      <c r="F51" s="98" t="s">
        <v>1059</v>
      </c>
      <c r="G51" s="98" t="s">
        <v>1060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62"/>
      <c r="Y51" s="55"/>
    </row>
    <row r="52" spans="1:25" s="56" customFormat="1" x14ac:dyDescent="0.25">
      <c r="A52" s="73">
        <v>169</v>
      </c>
      <c r="B52" s="74" t="s">
        <v>643</v>
      </c>
      <c r="C52" s="74" t="str">
        <f>VLOOKUP(B52,[2]Sheet8!E:G,3,0)</f>
        <v>LONG DISS</v>
      </c>
      <c r="D52" s="75">
        <f>VLOOKUP(B52,[2]Sheet8!E:L,8,0)</f>
        <v>1</v>
      </c>
      <c r="E52" s="75" t="s">
        <v>644</v>
      </c>
      <c r="F52" s="75" t="str">
        <f>VLOOKUP(B52,[2]Sheet8!E:I,5,0)</f>
        <v>SATISHA</v>
      </c>
      <c r="G52" s="57" t="str">
        <f>VLOOKUP(B52,[2]Sheet8!E:K,7,0)</f>
        <v>ASHOKNAGARA ,HASSAN</v>
      </c>
      <c r="H52" s="77"/>
      <c r="I52" s="57">
        <v>0</v>
      </c>
      <c r="J52" s="57">
        <f>I52-H52</f>
        <v>0</v>
      </c>
      <c r="K52" s="77"/>
      <c r="L52" s="77"/>
      <c r="M52" s="77"/>
      <c r="N52" s="77"/>
      <c r="O52" s="77"/>
      <c r="P52" s="77"/>
      <c r="Q52" s="77"/>
      <c r="R52" s="57"/>
      <c r="S52" s="77"/>
      <c r="T52" s="57"/>
      <c r="U52" s="77"/>
      <c r="V52" s="78"/>
      <c r="W52" s="77"/>
      <c r="X52" s="60">
        <v>0</v>
      </c>
    </row>
    <row r="53" spans="1:25" s="56" customFormat="1" x14ac:dyDescent="0.25">
      <c r="A53" s="97"/>
      <c r="B53" s="98" t="s">
        <v>1066</v>
      </c>
      <c r="C53" s="58" t="s">
        <v>2592</v>
      </c>
      <c r="D53" s="98">
        <v>1</v>
      </c>
      <c r="E53" s="58"/>
      <c r="F53" s="98" t="s">
        <v>1067</v>
      </c>
      <c r="G53" s="98" t="s">
        <v>1068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62"/>
      <c r="Y53" s="55"/>
    </row>
    <row r="54" spans="1:25" s="56" customFormat="1" ht="30" x14ac:dyDescent="0.25">
      <c r="A54" s="73">
        <v>170</v>
      </c>
      <c r="B54" s="74" t="s">
        <v>645</v>
      </c>
      <c r="C54" s="74" t="str">
        <f>VLOOKUP(B54,[2]Sheet8!E:G,3,0)</f>
        <v>LONG DISS</v>
      </c>
      <c r="D54" s="75">
        <f>VLOOKUP(B54,[2]Sheet8!E:L,8,0)</f>
        <v>1</v>
      </c>
      <c r="E54" s="75" t="s">
        <v>644</v>
      </c>
      <c r="F54" s="75" t="str">
        <f>VLOOKUP(B54,[2]Sheet8!E:I,5,0)</f>
        <v>B T SHANKARE GOWDA</v>
      </c>
      <c r="G54" s="57" t="str">
        <f>VLOOKUP(B54,[2]Sheet8!E:K,7,0)</f>
        <v>BELUR ROAD L</v>
      </c>
      <c r="H54" s="77"/>
      <c r="I54" s="57">
        <v>0</v>
      </c>
      <c r="J54" s="57">
        <f>I54-H54</f>
        <v>0</v>
      </c>
      <c r="K54" s="77"/>
      <c r="L54" s="77"/>
      <c r="M54" s="77"/>
      <c r="N54" s="77"/>
      <c r="O54" s="77"/>
      <c r="P54" s="77"/>
      <c r="Q54" s="77"/>
      <c r="R54" s="57"/>
      <c r="S54" s="77"/>
      <c r="T54" s="57"/>
      <c r="U54" s="77"/>
      <c r="V54" s="78"/>
      <c r="W54" s="77"/>
      <c r="X54" s="60">
        <v>0</v>
      </c>
    </row>
    <row r="55" spans="1:25" s="56" customFormat="1" x14ac:dyDescent="0.25">
      <c r="A55" s="97"/>
      <c r="B55" s="98" t="s">
        <v>1079</v>
      </c>
      <c r="C55" s="58" t="s">
        <v>2592</v>
      </c>
      <c r="D55" s="98">
        <v>2</v>
      </c>
      <c r="E55" s="58"/>
      <c r="F55" s="98" t="s">
        <v>1080</v>
      </c>
      <c r="G55" s="98" t="s">
        <v>1081</v>
      </c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62"/>
      <c r="Y55" s="55"/>
    </row>
    <row r="56" spans="1:25" s="56" customFormat="1" x14ac:dyDescent="0.25">
      <c r="A56" s="97"/>
      <c r="B56" s="98" t="s">
        <v>1083</v>
      </c>
      <c r="C56" s="58" t="s">
        <v>2592</v>
      </c>
      <c r="D56" s="98">
        <v>1</v>
      </c>
      <c r="E56" s="58"/>
      <c r="F56" s="98" t="s">
        <v>1084</v>
      </c>
      <c r="G56" s="98" t="s">
        <v>1085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62"/>
      <c r="Y56" s="55"/>
    </row>
    <row r="57" spans="1:25" s="56" customFormat="1" x14ac:dyDescent="0.25">
      <c r="A57" s="73">
        <v>171</v>
      </c>
      <c r="B57" s="79" t="s">
        <v>646</v>
      </c>
      <c r="C57" s="74" t="str">
        <f>VLOOKUP(B57,[2]Sheet8!E:G,3,0)</f>
        <v>LONG DISS</v>
      </c>
      <c r="D57" s="75">
        <f>VLOOKUP(B57,[2]Sheet8!E:L,8,0)</f>
        <v>2</v>
      </c>
      <c r="E57" s="57" t="s">
        <v>647</v>
      </c>
      <c r="F57" s="75" t="str">
        <f>VLOOKUP(B57,[2]Sheet8!E:I,5,0)</f>
        <v>H D HARSHA</v>
      </c>
      <c r="G57" s="57" t="str">
        <f>VLOOKUP(B57,[2]Sheet8!E:K,7,0)</f>
        <v>HOOVINA HALLI KAVALU HKL</v>
      </c>
      <c r="H57" s="57">
        <v>0</v>
      </c>
      <c r="I57" s="57">
        <v>0</v>
      </c>
      <c r="J57" s="57">
        <f>I57-H57</f>
        <v>0</v>
      </c>
      <c r="K57" s="57"/>
      <c r="L57" s="58"/>
      <c r="M57" s="57"/>
      <c r="N57" s="57"/>
      <c r="O57" s="57"/>
      <c r="P57" s="57"/>
      <c r="Q57" s="57"/>
      <c r="R57" s="57"/>
      <c r="S57" s="57"/>
      <c r="T57" s="57"/>
      <c r="U57" s="59"/>
      <c r="V57" s="59"/>
      <c r="W57" s="57"/>
      <c r="X57" s="60">
        <v>-1787</v>
      </c>
    </row>
    <row r="58" spans="1:25" s="56" customFormat="1" x14ac:dyDescent="0.25">
      <c r="A58" s="97"/>
      <c r="B58" s="98" t="s">
        <v>1090</v>
      </c>
      <c r="C58" s="58" t="s">
        <v>2592</v>
      </c>
      <c r="D58" s="98">
        <v>1</v>
      </c>
      <c r="E58" s="58"/>
      <c r="F58" s="98" t="s">
        <v>1091</v>
      </c>
      <c r="G58" s="98" t="s">
        <v>1092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62"/>
      <c r="Y58" s="55"/>
    </row>
    <row r="59" spans="1:25" s="56" customFormat="1" x14ac:dyDescent="0.25">
      <c r="A59" s="73">
        <v>172</v>
      </c>
      <c r="B59" s="74" t="s">
        <v>648</v>
      </c>
      <c r="C59" s="74" t="str">
        <f>VLOOKUP(B59,[2]Sheet8!E:G,3,0)</f>
        <v>LONG DISS</v>
      </c>
      <c r="D59" s="75">
        <f>VLOOKUP(B59,[2]Sheet8!E:L,8,0)</f>
        <v>1</v>
      </c>
      <c r="E59" s="75" t="s">
        <v>649</v>
      </c>
      <c r="F59" s="75" t="str">
        <f>VLOOKUP(B59,[2]Sheet8!E:I,5,0)</f>
        <v>DK MALLEKARJUNA</v>
      </c>
      <c r="G59" s="57" t="str">
        <f>VLOOKUP(B59,[2]Sheet8!E:K,7,0)</f>
        <v>HOOVINA HALLI KAVALU HKL</v>
      </c>
      <c r="H59" s="77"/>
      <c r="I59" s="57">
        <v>0</v>
      </c>
      <c r="J59" s="57">
        <f>I59-H59</f>
        <v>0</v>
      </c>
      <c r="K59" s="77"/>
      <c r="L59" s="77"/>
      <c r="M59" s="77"/>
      <c r="N59" s="77"/>
      <c r="O59" s="77"/>
      <c r="P59" s="77"/>
      <c r="Q59" s="77"/>
      <c r="R59" s="57"/>
      <c r="S59" s="77"/>
      <c r="T59" s="57"/>
      <c r="U59" s="77"/>
      <c r="V59" s="78"/>
      <c r="W59" s="77"/>
      <c r="X59" s="60">
        <v>0</v>
      </c>
    </row>
    <row r="60" spans="1:25" s="56" customFormat="1" x14ac:dyDescent="0.25">
      <c r="A60" s="73">
        <v>173</v>
      </c>
      <c r="B60" s="74" t="s">
        <v>650</v>
      </c>
      <c r="C60" s="74" t="str">
        <f>VLOOKUP(B60,[2]Sheet8!E:G,3,0)</f>
        <v>LONG DISS</v>
      </c>
      <c r="D60" s="75">
        <f>VLOOKUP(B60,[2]Sheet8!E:L,8,0)</f>
        <v>1</v>
      </c>
      <c r="E60" s="75" t="s">
        <v>378</v>
      </c>
      <c r="F60" s="75" t="str">
        <f>VLOOKUP(B60,[2]Sheet8!E:I,5,0)</f>
        <v>ERAMMA</v>
      </c>
      <c r="G60" s="57" t="str">
        <f>VLOOKUP(B60,[2]Sheet8!E:K,7,0)</f>
        <v>IDHNI</v>
      </c>
      <c r="H60" s="77"/>
      <c r="I60" s="57">
        <v>0</v>
      </c>
      <c r="J60" s="57">
        <f>I60-H60</f>
        <v>0</v>
      </c>
      <c r="K60" s="77"/>
      <c r="L60" s="77"/>
      <c r="M60" s="77"/>
      <c r="N60" s="77"/>
      <c r="O60" s="77"/>
      <c r="P60" s="77"/>
      <c r="Q60" s="77"/>
      <c r="R60" s="57"/>
      <c r="S60" s="77"/>
      <c r="T60" s="57"/>
      <c r="U60" s="77"/>
      <c r="V60" s="78"/>
      <c r="W60" s="77"/>
      <c r="X60" s="60">
        <v>0</v>
      </c>
    </row>
    <row r="61" spans="1:25" s="56" customFormat="1" x14ac:dyDescent="0.25">
      <c r="A61" s="73">
        <v>1</v>
      </c>
      <c r="B61" s="79" t="s">
        <v>377</v>
      </c>
      <c r="C61" s="74" t="str">
        <f>VLOOKUP(B61,[2]Sheet8!E:G,3,0)</f>
        <v>BILL STOP</v>
      </c>
      <c r="D61" s="75">
        <f>VLOOKUP(B61,[2]Sheet8!E:L,8,0)</f>
        <v>1</v>
      </c>
      <c r="E61" s="57" t="s">
        <v>378</v>
      </c>
      <c r="F61" s="75" t="str">
        <f>VLOOKUP(B61,[2]Sheet8!E:I,5,0)</f>
        <v>Y K NAGARAJA</v>
      </c>
      <c r="G61" s="57" t="str">
        <f>VLOOKUP(B61,[2]Sheet8!E:K,7,0)</f>
        <v>UDHUR URL</v>
      </c>
      <c r="H61" s="57">
        <v>0</v>
      </c>
      <c r="I61" s="57">
        <v>0</v>
      </c>
      <c r="J61" s="57">
        <f>I61-H61</f>
        <v>0</v>
      </c>
      <c r="K61" s="57"/>
      <c r="L61" s="58"/>
      <c r="M61" s="57"/>
      <c r="N61" s="57"/>
      <c r="O61" s="57"/>
      <c r="P61" s="57"/>
      <c r="Q61" s="57"/>
      <c r="R61" s="57"/>
      <c r="S61" s="57"/>
      <c r="T61" s="57"/>
      <c r="U61" s="59"/>
      <c r="V61" s="59"/>
      <c r="W61" s="57"/>
      <c r="X61" s="60">
        <v>0</v>
      </c>
    </row>
    <row r="62" spans="1:25" s="56" customFormat="1" x14ac:dyDescent="0.25">
      <c r="A62" s="73">
        <v>174</v>
      </c>
      <c r="B62" s="74" t="s">
        <v>651</v>
      </c>
      <c r="C62" s="74" t="str">
        <f>VLOOKUP(B62,[2]Sheet8!E:G,3,0)</f>
        <v>LONG DISS</v>
      </c>
      <c r="D62" s="75">
        <f>VLOOKUP(B62,[2]Sheet8!E:L,8,0)</f>
        <v>1</v>
      </c>
      <c r="E62" s="75" t="s">
        <v>378</v>
      </c>
      <c r="F62" s="75" t="str">
        <f>VLOOKUP(B62,[2]Sheet8!E:I,5,0)</f>
        <v>FAYAZULLA P B</v>
      </c>
      <c r="G62" s="57" t="str">
        <f>VLOOKUP(B62,[2]Sheet8!E:K,7,0)</f>
        <v>ASHOKNAGAR</v>
      </c>
      <c r="H62" s="77"/>
      <c r="I62" s="57">
        <v>0</v>
      </c>
      <c r="J62" s="57">
        <f>I62-H62</f>
        <v>0</v>
      </c>
      <c r="K62" s="77"/>
      <c r="L62" s="77"/>
      <c r="M62" s="77"/>
      <c r="N62" s="77"/>
      <c r="O62" s="77"/>
      <c r="P62" s="77"/>
      <c r="Q62" s="77"/>
      <c r="R62" s="57"/>
      <c r="S62" s="77"/>
      <c r="T62" s="57"/>
      <c r="U62" s="77"/>
      <c r="V62" s="78"/>
      <c r="W62" s="77"/>
      <c r="X62" s="60">
        <v>0</v>
      </c>
    </row>
    <row r="63" spans="1:25" s="56" customFormat="1" x14ac:dyDescent="0.25">
      <c r="A63" s="73">
        <v>175</v>
      </c>
      <c r="B63" s="74" t="s">
        <v>652</v>
      </c>
      <c r="C63" s="74" t="str">
        <f>VLOOKUP(B63,[2]Sheet8!E:G,3,0)</f>
        <v>LONG DISS</v>
      </c>
      <c r="D63" s="75">
        <f>VLOOKUP(B63,[2]Sheet8!E:L,8,0)</f>
        <v>1</v>
      </c>
      <c r="E63" s="75" t="s">
        <v>378</v>
      </c>
      <c r="F63" s="75" t="str">
        <f>VLOOKUP(B63,[2]Sheet8!E:I,5,0)</f>
        <v>HOOVEGOWDA</v>
      </c>
      <c r="G63" s="57" t="str">
        <f>VLOOKUP(B63,[2]Sheet8!E:K,7,0)</f>
        <v>KANDALI WW</v>
      </c>
      <c r="H63" s="77"/>
      <c r="I63" s="57">
        <v>0</v>
      </c>
      <c r="J63" s="57">
        <f>I63-H63</f>
        <v>0</v>
      </c>
      <c r="K63" s="77"/>
      <c r="L63" s="77"/>
      <c r="M63" s="77"/>
      <c r="N63" s="77"/>
      <c r="O63" s="77"/>
      <c r="P63" s="77"/>
      <c r="Q63" s="77"/>
      <c r="R63" s="57"/>
      <c r="S63" s="77"/>
      <c r="T63" s="57"/>
      <c r="U63" s="77"/>
      <c r="V63" s="78"/>
      <c r="W63" s="77"/>
      <c r="X63" s="60">
        <v>0</v>
      </c>
    </row>
    <row r="64" spans="1:25" s="56" customFormat="1" x14ac:dyDescent="0.25">
      <c r="A64" s="97"/>
      <c r="B64" s="98" t="s">
        <v>1115</v>
      </c>
      <c r="C64" s="58" t="s">
        <v>2592</v>
      </c>
      <c r="D64" s="98">
        <v>1</v>
      </c>
      <c r="E64" s="58"/>
      <c r="F64" s="98" t="s">
        <v>1116</v>
      </c>
      <c r="G64" s="98" t="s">
        <v>1117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62"/>
      <c r="Y64" s="55"/>
    </row>
    <row r="65" spans="1:25" s="56" customFormat="1" x14ac:dyDescent="0.25">
      <c r="A65" s="97"/>
      <c r="B65" s="98" t="s">
        <v>1119</v>
      </c>
      <c r="C65" s="58" t="s">
        <v>2592</v>
      </c>
      <c r="D65" s="98">
        <v>1</v>
      </c>
      <c r="E65" s="58"/>
      <c r="F65" s="98" t="s">
        <v>1120</v>
      </c>
      <c r="G65" s="98" t="s">
        <v>1121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62"/>
      <c r="Y65" s="55"/>
    </row>
    <row r="66" spans="1:25" s="56" customFormat="1" x14ac:dyDescent="0.25">
      <c r="A66" s="73">
        <v>176</v>
      </c>
      <c r="B66" s="74" t="s">
        <v>653</v>
      </c>
      <c r="C66" s="74" t="str">
        <f>VLOOKUP(B66,[2]Sheet8!E:G,3,0)</f>
        <v>LONG DISS</v>
      </c>
      <c r="D66" s="75">
        <f>VLOOKUP(B66,[2]Sheet8!E:L,8,0)</f>
        <v>1</v>
      </c>
      <c r="E66" s="75" t="s">
        <v>654</v>
      </c>
      <c r="F66" s="75" t="str">
        <f>VLOOKUP(B66,[2]Sheet8!E:I,5,0)</f>
        <v>HH NAGARAJA</v>
      </c>
      <c r="G66" s="57" t="str">
        <f>VLOOKUP(B66,[2]Sheet8!E:K,7,0)</f>
        <v>MANICHANA HALLI MNL</v>
      </c>
      <c r="H66" s="77"/>
      <c r="I66" s="57">
        <v>0</v>
      </c>
      <c r="J66" s="57">
        <f>I66-H66</f>
        <v>0</v>
      </c>
      <c r="K66" s="77"/>
      <c r="L66" s="77"/>
      <c r="M66" s="77"/>
      <c r="N66" s="77"/>
      <c r="O66" s="77"/>
      <c r="P66" s="77"/>
      <c r="Q66" s="77"/>
      <c r="R66" s="57"/>
      <c r="S66" s="77"/>
      <c r="T66" s="57"/>
      <c r="U66" s="77"/>
      <c r="V66" s="78"/>
      <c r="W66" s="77"/>
      <c r="X66" s="60">
        <v>0</v>
      </c>
    </row>
    <row r="67" spans="1:25" s="56" customFormat="1" x14ac:dyDescent="0.25">
      <c r="A67" s="73">
        <v>177</v>
      </c>
      <c r="B67" s="74" t="s">
        <v>655</v>
      </c>
      <c r="C67" s="74" t="str">
        <f>VLOOKUP(B67,[2]Sheet8!E:G,3,0)</f>
        <v>LONG DISS</v>
      </c>
      <c r="D67" s="75">
        <f>VLOOKUP(B67,[2]Sheet8!E:L,8,0)</f>
        <v>1</v>
      </c>
      <c r="E67" s="75" t="s">
        <v>656</v>
      </c>
      <c r="F67" s="75" t="str">
        <f>VLOOKUP(B67,[2]Sheet8!E:I,5,0)</f>
        <v>H P THEJAVATHI</v>
      </c>
      <c r="G67" s="57" t="str">
        <f>VLOOKUP(B67,[2]Sheet8!E:K,7,0)</f>
        <v>BELUR ROAD L</v>
      </c>
      <c r="H67" s="77"/>
      <c r="I67" s="57">
        <v>0</v>
      </c>
      <c r="J67" s="57">
        <f>I67-H67</f>
        <v>0</v>
      </c>
      <c r="K67" s="77"/>
      <c r="L67" s="77"/>
      <c r="M67" s="77"/>
      <c r="N67" s="77"/>
      <c r="O67" s="77"/>
      <c r="P67" s="77"/>
      <c r="Q67" s="77"/>
      <c r="R67" s="57"/>
      <c r="S67" s="77"/>
      <c r="T67" s="57"/>
      <c r="U67" s="77"/>
      <c r="V67" s="78"/>
      <c r="W67" s="77"/>
      <c r="X67" s="60">
        <v>0</v>
      </c>
    </row>
    <row r="68" spans="1:25" s="56" customFormat="1" x14ac:dyDescent="0.25">
      <c r="A68" s="73">
        <v>178</v>
      </c>
      <c r="B68" s="74" t="s">
        <v>657</v>
      </c>
      <c r="C68" s="74" t="str">
        <f>VLOOKUP(B68,[2]Sheet8!E:G,3,0)</f>
        <v>LONG DISS</v>
      </c>
      <c r="D68" s="75">
        <f>VLOOKUP(B68,[2]Sheet8!E:L,8,0)</f>
        <v>1</v>
      </c>
      <c r="E68" s="75" t="s">
        <v>656</v>
      </c>
      <c r="F68" s="75" t="str">
        <f>VLOOKUP(B68,[2]Sheet8!E:I,5,0)</f>
        <v>MANJE GOWDA</v>
      </c>
      <c r="G68" s="57" t="str">
        <f>VLOOKUP(B68,[2]Sheet8!E:K,7,0)</f>
        <v>HOOVINA HALLI KAVALU HKL</v>
      </c>
      <c r="H68" s="77"/>
      <c r="I68" s="57">
        <v>0</v>
      </c>
      <c r="J68" s="57">
        <f>I68-H68</f>
        <v>0</v>
      </c>
      <c r="K68" s="77"/>
      <c r="L68" s="77"/>
      <c r="M68" s="77"/>
      <c r="N68" s="77"/>
      <c r="O68" s="77"/>
      <c r="P68" s="77"/>
      <c r="Q68" s="77"/>
      <c r="R68" s="57"/>
      <c r="S68" s="77"/>
      <c r="T68" s="57"/>
      <c r="U68" s="77"/>
      <c r="V68" s="78"/>
      <c r="W68" s="77"/>
      <c r="X68" s="60">
        <v>0</v>
      </c>
    </row>
    <row r="69" spans="1:25" s="56" customFormat="1" x14ac:dyDescent="0.25">
      <c r="A69" s="97"/>
      <c r="B69" s="98" t="s">
        <v>1132</v>
      </c>
      <c r="C69" s="58" t="s">
        <v>2592</v>
      </c>
      <c r="D69" s="98">
        <v>1</v>
      </c>
      <c r="E69" s="58"/>
      <c r="F69" s="98" t="s">
        <v>1133</v>
      </c>
      <c r="G69" s="98" t="s">
        <v>1134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62"/>
      <c r="Y69" s="55"/>
    </row>
    <row r="70" spans="1:25" s="56" customFormat="1" x14ac:dyDescent="0.25">
      <c r="A70" s="97"/>
      <c r="B70" s="98" t="s">
        <v>1136</v>
      </c>
      <c r="C70" s="58" t="s">
        <v>2592</v>
      </c>
      <c r="D70" s="98">
        <v>1</v>
      </c>
      <c r="E70" s="58"/>
      <c r="F70" s="98" t="s">
        <v>1137</v>
      </c>
      <c r="G70" s="98" t="s">
        <v>1138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62"/>
      <c r="Y70" s="55"/>
    </row>
    <row r="71" spans="1:25" s="56" customFormat="1" ht="30" x14ac:dyDescent="0.25">
      <c r="A71" s="73">
        <v>329</v>
      </c>
      <c r="B71" s="79" t="s">
        <v>881</v>
      </c>
      <c r="C71" s="74" t="str">
        <f>VLOOKUP(B71,[2]Sheet8!E:G,3,0)</f>
        <v>PERMANENT DISS</v>
      </c>
      <c r="D71" s="75">
        <f>VLOOKUP(B71,[2]Sheet8!E:L,8,0)</f>
        <v>1</v>
      </c>
      <c r="E71" s="57" t="s">
        <v>882</v>
      </c>
      <c r="F71" s="75" t="str">
        <f>VLOOKUP(B71,[2]Sheet8!E:I,5,0)</f>
        <v>Y C MANJESHA</v>
      </c>
      <c r="G71" s="57" t="str">
        <f>VLOOKUP(B71,[2]Sheet8!E:K,7,0)</f>
        <v>0</v>
      </c>
      <c r="H71" s="57">
        <v>0</v>
      </c>
      <c r="I71" s="57">
        <v>0</v>
      </c>
      <c r="J71" s="57">
        <f>I71-H71</f>
        <v>0</v>
      </c>
      <c r="K71" s="57"/>
      <c r="L71" s="58"/>
      <c r="M71" s="57"/>
      <c r="N71" s="57"/>
      <c r="O71" s="57"/>
      <c r="P71" s="57"/>
      <c r="Q71" s="57"/>
      <c r="R71" s="57"/>
      <c r="S71" s="57"/>
      <c r="T71" s="57"/>
      <c r="U71" s="59"/>
      <c r="V71" s="59"/>
      <c r="W71" s="57"/>
      <c r="X71" s="60">
        <v>0</v>
      </c>
    </row>
    <row r="72" spans="1:25" s="56" customFormat="1" x14ac:dyDescent="0.25">
      <c r="A72" s="97"/>
      <c r="B72" s="98" t="s">
        <v>1144</v>
      </c>
      <c r="C72" s="58" t="s">
        <v>2592</v>
      </c>
      <c r="D72" s="98">
        <v>2</v>
      </c>
      <c r="E72" s="58"/>
      <c r="F72" s="98" t="s">
        <v>1145</v>
      </c>
      <c r="G72" s="98" t="s">
        <v>1146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62"/>
      <c r="Y72" s="55"/>
    </row>
    <row r="73" spans="1:25" s="56" customFormat="1" x14ac:dyDescent="0.25">
      <c r="A73" s="97"/>
      <c r="B73" s="98" t="s">
        <v>1148</v>
      </c>
      <c r="C73" s="58" t="s">
        <v>2592</v>
      </c>
      <c r="D73" s="98">
        <v>1</v>
      </c>
      <c r="E73" s="58"/>
      <c r="F73" s="98" t="s">
        <v>1149</v>
      </c>
      <c r="G73" s="98" t="s">
        <v>1150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62"/>
      <c r="Y73" s="55"/>
    </row>
    <row r="74" spans="1:25" s="56" customFormat="1" x14ac:dyDescent="0.25">
      <c r="A74" s="73">
        <v>179</v>
      </c>
      <c r="B74" s="74" t="s">
        <v>658</v>
      </c>
      <c r="C74" s="74" t="str">
        <f>VLOOKUP(B74,[2]Sheet8!E:G,3,0)</f>
        <v>LONG DISS</v>
      </c>
      <c r="D74" s="75">
        <f>VLOOKUP(B74,[2]Sheet8!E:L,8,0)</f>
        <v>1</v>
      </c>
      <c r="E74" s="75" t="s">
        <v>659</v>
      </c>
      <c r="F74" s="75" t="str">
        <f>VLOOKUP(B74,[2]Sheet8!E:I,5,0)</f>
        <v>NAGARAJU</v>
      </c>
      <c r="G74" s="57" t="str">
        <f>VLOOKUP(B74,[2]Sheet8!E:K,7,0)</f>
        <v>KANDALI WW</v>
      </c>
      <c r="H74" s="77"/>
      <c r="I74" s="57">
        <v>0</v>
      </c>
      <c r="J74" s="57">
        <f>I74-H74</f>
        <v>0</v>
      </c>
      <c r="K74" s="77"/>
      <c r="L74" s="77"/>
      <c r="M74" s="77"/>
      <c r="N74" s="77"/>
      <c r="O74" s="77"/>
      <c r="P74" s="77"/>
      <c r="Q74" s="77"/>
      <c r="R74" s="57"/>
      <c r="S74" s="77"/>
      <c r="T74" s="57"/>
      <c r="U74" s="77"/>
      <c r="V74" s="78"/>
      <c r="W74" s="77"/>
      <c r="X74" s="60">
        <v>0</v>
      </c>
    </row>
    <row r="75" spans="1:25" s="56" customFormat="1" x14ac:dyDescent="0.25">
      <c r="A75" s="97"/>
      <c r="B75" s="98" t="s">
        <v>1158</v>
      </c>
      <c r="C75" s="58" t="s">
        <v>2592</v>
      </c>
      <c r="D75" s="98">
        <v>1</v>
      </c>
      <c r="E75" s="58"/>
      <c r="F75" s="98" t="s">
        <v>1159</v>
      </c>
      <c r="G75" s="98" t="s">
        <v>1160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62"/>
      <c r="Y75" s="55"/>
    </row>
    <row r="76" spans="1:25" s="56" customFormat="1" x14ac:dyDescent="0.25">
      <c r="A76" s="97"/>
      <c r="B76" s="98" t="s">
        <v>1162</v>
      </c>
      <c r="C76" s="58" t="s">
        <v>2592</v>
      </c>
      <c r="D76" s="98">
        <v>1</v>
      </c>
      <c r="E76" s="58"/>
      <c r="F76" s="98" t="s">
        <v>1163</v>
      </c>
      <c r="G76" s="98" t="s">
        <v>1164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62"/>
      <c r="Y76" s="55"/>
    </row>
    <row r="77" spans="1:25" s="56" customFormat="1" x14ac:dyDescent="0.25">
      <c r="A77" s="73">
        <v>180</v>
      </c>
      <c r="B77" s="79" t="s">
        <v>660</v>
      </c>
      <c r="C77" s="74" t="str">
        <f>VLOOKUP(B77,[2]Sheet8!E:G,3,0)</f>
        <v>LONG DISS</v>
      </c>
      <c r="D77" s="75">
        <f>VLOOKUP(B77,[2]Sheet8!E:L,8,0)</f>
        <v>2</v>
      </c>
      <c r="E77" s="57" t="s">
        <v>661</v>
      </c>
      <c r="F77" s="75" t="str">
        <f>VLOOKUP(B77,[2]Sheet8!E:I,5,0)</f>
        <v>SUJATHA</v>
      </c>
      <c r="G77" s="57" t="str">
        <f>VLOOKUP(B77,[2]Sheet8!E:K,7,0)</f>
        <v>CHINNAHALLI</v>
      </c>
      <c r="H77" s="57"/>
      <c r="I77" s="57">
        <v>0</v>
      </c>
      <c r="J77" s="57">
        <f>I77-H77</f>
        <v>0</v>
      </c>
      <c r="K77" s="57"/>
      <c r="L77" s="58"/>
      <c r="M77" s="57"/>
      <c r="N77" s="57"/>
      <c r="O77" s="57"/>
      <c r="P77" s="57"/>
      <c r="Q77" s="57"/>
      <c r="R77" s="57"/>
      <c r="S77" s="57"/>
      <c r="T77" s="57"/>
      <c r="U77" s="59"/>
      <c r="V77" s="59"/>
      <c r="W77" s="57"/>
      <c r="X77" s="60">
        <v>-3921</v>
      </c>
    </row>
    <row r="78" spans="1:25" s="56" customFormat="1" x14ac:dyDescent="0.25">
      <c r="A78" s="97"/>
      <c r="B78" s="98" t="s">
        <v>1170</v>
      </c>
      <c r="C78" s="58" t="s">
        <v>2592</v>
      </c>
      <c r="D78" s="98">
        <v>1</v>
      </c>
      <c r="E78" s="58"/>
      <c r="F78" s="98" t="s">
        <v>1171</v>
      </c>
      <c r="G78" s="98" t="s">
        <v>1172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62"/>
      <c r="Y78" s="55"/>
    </row>
    <row r="79" spans="1:25" s="56" customFormat="1" x14ac:dyDescent="0.25">
      <c r="A79" s="97"/>
      <c r="B79" s="98" t="s">
        <v>1174</v>
      </c>
      <c r="C79" s="58" t="s">
        <v>2592</v>
      </c>
      <c r="D79" s="98">
        <v>1</v>
      </c>
      <c r="E79" s="58"/>
      <c r="F79" s="98" t="s">
        <v>1175</v>
      </c>
      <c r="G79" s="98" t="s">
        <v>1176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62"/>
      <c r="Y79" s="55"/>
    </row>
    <row r="80" spans="1:25" s="56" customFormat="1" x14ac:dyDescent="0.25">
      <c r="A80" s="97"/>
      <c r="B80" s="98" t="s">
        <v>1179</v>
      </c>
      <c r="C80" s="58" t="s">
        <v>2592</v>
      </c>
      <c r="D80" s="98">
        <v>2</v>
      </c>
      <c r="E80" s="58"/>
      <c r="F80" s="98" t="s">
        <v>1180</v>
      </c>
      <c r="G80" s="98" t="s">
        <v>1181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62"/>
      <c r="Y80" s="55"/>
    </row>
    <row r="81" spans="1:25" s="56" customFormat="1" x14ac:dyDescent="0.25">
      <c r="A81" s="73">
        <v>181</v>
      </c>
      <c r="B81" s="74" t="s">
        <v>662</v>
      </c>
      <c r="C81" s="74" t="str">
        <f>VLOOKUP(B81,[2]Sheet8!E:G,3,0)</f>
        <v>LONG DISS</v>
      </c>
      <c r="D81" s="75">
        <f>VLOOKUP(B81,[2]Sheet8!E:L,8,0)</f>
        <v>1</v>
      </c>
      <c r="E81" s="75" t="s">
        <v>663</v>
      </c>
      <c r="F81" s="75" t="str">
        <f>VLOOKUP(B81,[2]Sheet8!E:I,5,0)</f>
        <v>G S ANANDA</v>
      </c>
      <c r="G81" s="57" t="str">
        <f>VLOOKUP(B81,[2]Sheet8!E:K,7,0)</f>
        <v>HOSURU</v>
      </c>
      <c r="H81" s="77"/>
      <c r="I81" s="57">
        <v>0</v>
      </c>
      <c r="J81" s="57">
        <f>I81-H81</f>
        <v>0</v>
      </c>
      <c r="K81" s="77"/>
      <c r="L81" s="77"/>
      <c r="M81" s="77"/>
      <c r="N81" s="77"/>
      <c r="O81" s="77"/>
      <c r="P81" s="77"/>
      <c r="Q81" s="77"/>
      <c r="R81" s="57"/>
      <c r="S81" s="77"/>
      <c r="T81" s="57"/>
      <c r="U81" s="77"/>
      <c r="V81" s="78"/>
      <c r="W81" s="77"/>
      <c r="X81" s="60">
        <v>0</v>
      </c>
    </row>
    <row r="82" spans="1:25" s="56" customFormat="1" x14ac:dyDescent="0.25">
      <c r="A82" s="73">
        <v>182</v>
      </c>
      <c r="B82" s="74" t="s">
        <v>664</v>
      </c>
      <c r="C82" s="74" t="str">
        <f>VLOOKUP(B82,[2]Sheet8!E:G,3,0)</f>
        <v>LONG DISS</v>
      </c>
      <c r="D82" s="75">
        <f>VLOOKUP(B82,[2]Sheet8!E:L,8,0)</f>
        <v>1</v>
      </c>
      <c r="E82" s="75" t="s">
        <v>665</v>
      </c>
      <c r="F82" s="75" t="str">
        <f>VLOOKUP(B82,[2]Sheet8!E:I,5,0)</f>
        <v>JAYARAM</v>
      </c>
      <c r="G82" s="57" t="str">
        <f>VLOOKUP(B82,[2]Sheet8!E:K,7,0)</f>
        <v>AREKAL HOSA HALLI AKHL</v>
      </c>
      <c r="H82" s="77"/>
      <c r="I82" s="57">
        <v>0</v>
      </c>
      <c r="J82" s="57">
        <f>I82-H82</f>
        <v>0</v>
      </c>
      <c r="K82" s="77"/>
      <c r="L82" s="77"/>
      <c r="M82" s="77"/>
      <c r="N82" s="77"/>
      <c r="O82" s="77"/>
      <c r="P82" s="77"/>
      <c r="Q82" s="77"/>
      <c r="R82" s="57"/>
      <c r="S82" s="77"/>
      <c r="T82" s="57"/>
      <c r="U82" s="77"/>
      <c r="V82" s="78"/>
      <c r="W82" s="77"/>
      <c r="X82" s="60">
        <v>0</v>
      </c>
    </row>
    <row r="83" spans="1:25" s="56" customFormat="1" x14ac:dyDescent="0.25">
      <c r="A83" s="97"/>
      <c r="B83" s="98" t="s">
        <v>1191</v>
      </c>
      <c r="C83" s="58" t="s">
        <v>2592</v>
      </c>
      <c r="D83" s="98">
        <v>2</v>
      </c>
      <c r="E83" s="58"/>
      <c r="F83" s="98" t="s">
        <v>1192</v>
      </c>
      <c r="G83" s="98" t="s">
        <v>1193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62"/>
      <c r="Y83" s="55"/>
    </row>
    <row r="84" spans="1:25" s="56" customFormat="1" x14ac:dyDescent="0.25">
      <c r="A84" s="73">
        <v>183</v>
      </c>
      <c r="B84" s="74" t="s">
        <v>666</v>
      </c>
      <c r="C84" s="74" t="str">
        <f>VLOOKUP(B84,[2]Sheet8!E:G,3,0)</f>
        <v>LONG DISS</v>
      </c>
      <c r="D84" s="75">
        <f>VLOOKUP(B84,[2]Sheet8!E:L,8,0)</f>
        <v>1</v>
      </c>
      <c r="E84" s="75" t="s">
        <v>667</v>
      </c>
      <c r="F84" s="75" t="str">
        <f>VLOOKUP(B84,[2]Sheet8!E:I,5,0)</f>
        <v>PRASANNA</v>
      </c>
      <c r="G84" s="57" t="str">
        <f>VLOOKUP(B84,[2]Sheet8!E:K,7,0)</f>
        <v>MANICHANA HALLI MNL</v>
      </c>
      <c r="H84" s="77"/>
      <c r="I84" s="57">
        <v>0</v>
      </c>
      <c r="J84" s="57">
        <f>I84-H84</f>
        <v>0</v>
      </c>
      <c r="K84" s="77"/>
      <c r="L84" s="77"/>
      <c r="M84" s="77"/>
      <c r="N84" s="77"/>
      <c r="O84" s="77"/>
      <c r="P84" s="77"/>
      <c r="Q84" s="77"/>
      <c r="R84" s="57"/>
      <c r="S84" s="77"/>
      <c r="T84" s="57"/>
      <c r="U84" s="77"/>
      <c r="V84" s="78"/>
      <c r="W84" s="77"/>
      <c r="X84" s="60">
        <v>0</v>
      </c>
    </row>
    <row r="85" spans="1:25" s="56" customFormat="1" x14ac:dyDescent="0.25">
      <c r="A85" s="97"/>
      <c r="B85" s="98" t="s">
        <v>1203</v>
      </c>
      <c r="C85" s="58" t="s">
        <v>2592</v>
      </c>
      <c r="D85" s="98">
        <v>1</v>
      </c>
      <c r="E85" s="58"/>
      <c r="F85" s="98" t="s">
        <v>1204</v>
      </c>
      <c r="G85" s="98" t="s">
        <v>1205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62"/>
      <c r="Y85" s="55"/>
    </row>
    <row r="86" spans="1:25" s="56" customFormat="1" x14ac:dyDescent="0.25">
      <c r="A86" s="97"/>
      <c r="B86" s="98" t="s">
        <v>1207</v>
      </c>
      <c r="C86" s="58" t="s">
        <v>2592</v>
      </c>
      <c r="D86" s="98">
        <v>1</v>
      </c>
      <c r="E86" s="58"/>
      <c r="F86" s="98" t="s">
        <v>1200</v>
      </c>
      <c r="G86" s="98" t="s">
        <v>1208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62"/>
      <c r="Y86" s="55"/>
    </row>
    <row r="87" spans="1:25" s="56" customFormat="1" x14ac:dyDescent="0.25">
      <c r="A87" s="97"/>
      <c r="B87" s="98" t="s">
        <v>1210</v>
      </c>
      <c r="C87" s="58" t="s">
        <v>2592</v>
      </c>
      <c r="D87" s="98">
        <v>1</v>
      </c>
      <c r="E87" s="58"/>
      <c r="F87" s="98" t="s">
        <v>1211</v>
      </c>
      <c r="G87" s="98" t="s">
        <v>1212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62"/>
      <c r="Y87" s="55"/>
    </row>
    <row r="88" spans="1:25" s="56" customFormat="1" x14ac:dyDescent="0.25">
      <c r="A88" s="97"/>
      <c r="B88" s="98" t="s">
        <v>1215</v>
      </c>
      <c r="C88" s="58" t="s">
        <v>2592</v>
      </c>
      <c r="D88" s="98">
        <v>1</v>
      </c>
      <c r="E88" s="58"/>
      <c r="F88" s="98" t="s">
        <v>1020</v>
      </c>
      <c r="G88" s="98" t="s">
        <v>1124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62"/>
      <c r="Y88" s="55"/>
    </row>
    <row r="89" spans="1:25" s="56" customFormat="1" x14ac:dyDescent="0.25">
      <c r="A89" s="97"/>
      <c r="B89" s="98" t="s">
        <v>1217</v>
      </c>
      <c r="C89" s="58" t="s">
        <v>2592</v>
      </c>
      <c r="D89" s="98">
        <v>1</v>
      </c>
      <c r="E89" s="58"/>
      <c r="F89" s="98" t="s">
        <v>1218</v>
      </c>
      <c r="G89" s="98" t="s">
        <v>1219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62"/>
      <c r="Y89" s="55"/>
    </row>
    <row r="90" spans="1:25" s="56" customFormat="1" x14ac:dyDescent="0.25">
      <c r="A90" s="73">
        <v>184</v>
      </c>
      <c r="B90" s="74" t="s">
        <v>668</v>
      </c>
      <c r="C90" s="74" t="str">
        <f>VLOOKUP(B90,[2]Sheet8!E:G,3,0)</f>
        <v>LONG DISS</v>
      </c>
      <c r="D90" s="75">
        <f>VLOOKUP(B90,[2]Sheet8!E:L,8,0)</f>
        <v>1</v>
      </c>
      <c r="E90" s="75" t="s">
        <v>669</v>
      </c>
      <c r="F90" s="75" t="str">
        <f>VLOOKUP(B90,[2]Sheet8!E:I,5,0)</f>
        <v>KALAVATHI</v>
      </c>
      <c r="G90" s="57" t="str">
        <f>VLOOKUP(B90,[2]Sheet8!E:K,7,0)</f>
        <v>MANACHANAHALLY</v>
      </c>
      <c r="H90" s="77"/>
      <c r="I90" s="57">
        <v>0</v>
      </c>
      <c r="J90" s="57">
        <f t="shared" ref="J90:J101" si="0">I90-H90</f>
        <v>0</v>
      </c>
      <c r="K90" s="77"/>
      <c r="L90" s="77"/>
      <c r="M90" s="77"/>
      <c r="N90" s="77"/>
      <c r="O90" s="77"/>
      <c r="P90" s="77"/>
      <c r="Q90" s="77"/>
      <c r="R90" s="57"/>
      <c r="S90" s="77"/>
      <c r="T90" s="57"/>
      <c r="U90" s="77"/>
      <c r="V90" s="78"/>
      <c r="W90" s="77"/>
      <c r="X90" s="60">
        <v>0</v>
      </c>
    </row>
    <row r="91" spans="1:25" s="56" customFormat="1" x14ac:dyDescent="0.25">
      <c r="A91" s="73">
        <v>185</v>
      </c>
      <c r="B91" s="79" t="s">
        <v>670</v>
      </c>
      <c r="C91" s="74" t="str">
        <f>VLOOKUP(B91,[2]Sheet8!E:G,3,0)</f>
        <v>LONG DISS</v>
      </c>
      <c r="D91" s="75">
        <f>VLOOKUP(B91,[2]Sheet8!E:L,8,0)</f>
        <v>1</v>
      </c>
      <c r="E91" s="80">
        <v>43073</v>
      </c>
      <c r="F91" s="75" t="str">
        <f>VLOOKUP(B91,[2]Sheet8!E:I,5,0)</f>
        <v>R KUMAR</v>
      </c>
      <c r="G91" s="57" t="str">
        <f>VLOOKUP(B91,[2]Sheet8!E:K,7,0)</f>
        <v>MANICHANA HALLI MNL</v>
      </c>
      <c r="H91" s="57">
        <v>579</v>
      </c>
      <c r="I91" s="57">
        <v>579</v>
      </c>
      <c r="J91" s="57">
        <f t="shared" si="0"/>
        <v>0</v>
      </c>
      <c r="K91" s="57"/>
      <c r="L91" s="58"/>
      <c r="M91" s="57"/>
      <c r="N91" s="57"/>
      <c r="O91" s="57"/>
      <c r="P91" s="57"/>
      <c r="Q91" s="57"/>
      <c r="R91" s="57"/>
      <c r="S91" s="57"/>
      <c r="T91" s="57"/>
      <c r="U91" s="59"/>
      <c r="V91" s="59"/>
      <c r="W91" s="57"/>
      <c r="X91" s="60">
        <v>0</v>
      </c>
    </row>
    <row r="92" spans="1:25" s="56" customFormat="1" ht="30" x14ac:dyDescent="0.25">
      <c r="A92" s="73">
        <v>330</v>
      </c>
      <c r="B92" s="79" t="s">
        <v>883</v>
      </c>
      <c r="C92" s="74" t="str">
        <f>VLOOKUP(B92,[2]Sheet8!E:G,3,0)</f>
        <v>PERMANENT DISS</v>
      </c>
      <c r="D92" s="75">
        <f>VLOOKUP(B92,[2]Sheet8!E:L,8,0)</f>
        <v>1</v>
      </c>
      <c r="E92" s="80" t="s">
        <v>884</v>
      </c>
      <c r="F92" s="75" t="str">
        <f>VLOOKUP(B92,[2]Sheet8!E:I,5,0)</f>
        <v>DINESH B R</v>
      </c>
      <c r="G92" s="57" t="str">
        <f>VLOOKUP(B92,[2]Sheet8!E:K,7,0)</f>
        <v>BASAVESHWARA NAGAR</v>
      </c>
      <c r="H92" s="57"/>
      <c r="I92" s="57">
        <v>0</v>
      </c>
      <c r="J92" s="57">
        <f t="shared" si="0"/>
        <v>0</v>
      </c>
      <c r="K92" s="57"/>
      <c r="L92" s="58"/>
      <c r="M92" s="57"/>
      <c r="N92" s="57"/>
      <c r="O92" s="57"/>
      <c r="P92" s="57"/>
      <c r="Q92" s="57"/>
      <c r="R92" s="57"/>
      <c r="S92" s="57"/>
      <c r="T92" s="57"/>
      <c r="U92" s="59"/>
      <c r="V92" s="59"/>
      <c r="W92" s="57"/>
      <c r="X92" s="60">
        <v>0</v>
      </c>
    </row>
    <row r="93" spans="1:25" s="56" customFormat="1" ht="30" x14ac:dyDescent="0.25">
      <c r="A93" s="73">
        <v>331</v>
      </c>
      <c r="B93" s="79" t="s">
        <v>885</v>
      </c>
      <c r="C93" s="74" t="str">
        <f>VLOOKUP(B93,[2]Sheet8!E:G,3,0)</f>
        <v>PERMANENT DISS</v>
      </c>
      <c r="D93" s="75">
        <f>VLOOKUP(B93,[2]Sheet8!E:L,8,0)</f>
        <v>1</v>
      </c>
      <c r="E93" s="80" t="s">
        <v>884</v>
      </c>
      <c r="F93" s="75" t="str">
        <f>VLOOKUP(B93,[2]Sheet8!E:I,5,0)</f>
        <v>R PRAKASHA S/O RAJAPPA</v>
      </c>
      <c r="G93" s="57" t="str">
        <f>VLOOKUP(B93,[2]Sheet8!E:K,7,0)</f>
        <v>HOOVINA HALLI KAVALU HKL</v>
      </c>
      <c r="H93" s="57"/>
      <c r="I93" s="57">
        <v>0</v>
      </c>
      <c r="J93" s="57">
        <f t="shared" si="0"/>
        <v>0</v>
      </c>
      <c r="K93" s="57"/>
      <c r="L93" s="58"/>
      <c r="M93" s="57"/>
      <c r="N93" s="57"/>
      <c r="O93" s="57"/>
      <c r="P93" s="57"/>
      <c r="Q93" s="57"/>
      <c r="R93" s="57"/>
      <c r="S93" s="57"/>
      <c r="T93" s="57"/>
      <c r="U93" s="59"/>
      <c r="V93" s="59"/>
      <c r="W93" s="57"/>
      <c r="X93" s="60">
        <v>0</v>
      </c>
    </row>
    <row r="94" spans="1:25" s="56" customFormat="1" ht="30" x14ac:dyDescent="0.25">
      <c r="A94" s="73">
        <v>332</v>
      </c>
      <c r="B94" s="79" t="s">
        <v>886</v>
      </c>
      <c r="C94" s="74" t="str">
        <f>VLOOKUP(B94,[2]Sheet8!E:G,3,0)</f>
        <v>PERMANENT DISS</v>
      </c>
      <c r="D94" s="75">
        <f>VLOOKUP(B94,[2]Sheet8!E:L,8,0)</f>
        <v>1</v>
      </c>
      <c r="E94" s="80" t="s">
        <v>887</v>
      </c>
      <c r="F94" s="75" t="str">
        <f>VLOOKUP(B94,[2]Sheet8!E:I,5,0)</f>
        <v>JAYAMMA W/O CHANDREGOWDA</v>
      </c>
      <c r="G94" s="57" t="str">
        <f>VLOOKUP(B94,[2]Sheet8!E:K,7,0)</f>
        <v>BASAVESHWARA NAGAR</v>
      </c>
      <c r="H94" s="57"/>
      <c r="I94" s="57">
        <v>0</v>
      </c>
      <c r="J94" s="57">
        <f t="shared" si="0"/>
        <v>0</v>
      </c>
      <c r="K94" s="57"/>
      <c r="L94" s="58"/>
      <c r="M94" s="57"/>
      <c r="N94" s="57"/>
      <c r="O94" s="57"/>
      <c r="P94" s="57"/>
      <c r="Q94" s="57"/>
      <c r="R94" s="57"/>
      <c r="S94" s="57"/>
      <c r="T94" s="57"/>
      <c r="U94" s="59"/>
      <c r="V94" s="59"/>
      <c r="W94" s="57"/>
      <c r="X94" s="60">
        <v>0</v>
      </c>
    </row>
    <row r="95" spans="1:25" s="56" customFormat="1" x14ac:dyDescent="0.25">
      <c r="A95" s="73">
        <v>186</v>
      </c>
      <c r="B95" s="74" t="s">
        <v>671</v>
      </c>
      <c r="C95" s="74" t="str">
        <f>VLOOKUP(B95,[2]Sheet8!E:G,3,0)</f>
        <v>LONG DISS</v>
      </c>
      <c r="D95" s="75">
        <f>VLOOKUP(B95,[2]Sheet8!E:L,8,0)</f>
        <v>1</v>
      </c>
      <c r="E95" s="75" t="s">
        <v>672</v>
      </c>
      <c r="F95" s="75" t="str">
        <f>VLOOKUP(B95,[2]Sheet8!E:I,5,0)</f>
        <v>ERAMMA</v>
      </c>
      <c r="G95" s="57" t="str">
        <f>VLOOKUP(B95,[2]Sheet8!E:K,7,0)</f>
        <v>IDHNI</v>
      </c>
      <c r="H95" s="77"/>
      <c r="I95" s="57">
        <v>0</v>
      </c>
      <c r="J95" s="57">
        <f t="shared" si="0"/>
        <v>0</v>
      </c>
      <c r="K95" s="77"/>
      <c r="L95" s="77"/>
      <c r="M95" s="77"/>
      <c r="N95" s="77"/>
      <c r="O95" s="77"/>
      <c r="P95" s="77"/>
      <c r="Q95" s="77"/>
      <c r="R95" s="57"/>
      <c r="S95" s="77"/>
      <c r="T95" s="57"/>
      <c r="U95" s="77"/>
      <c r="V95" s="78"/>
      <c r="W95" s="77"/>
      <c r="X95" s="60">
        <v>0</v>
      </c>
    </row>
    <row r="96" spans="1:25" s="56" customFormat="1" ht="45" x14ac:dyDescent="0.25">
      <c r="A96" s="73">
        <v>333</v>
      </c>
      <c r="B96" s="79" t="s">
        <v>888</v>
      </c>
      <c r="C96" s="74" t="str">
        <f>VLOOKUP(B96,[2]Sheet8!E:G,3,0)</f>
        <v>PERMANENT DISS</v>
      </c>
      <c r="D96" s="75">
        <f>VLOOKUP(B96,[2]Sheet8!E:L,8,0)</f>
        <v>1</v>
      </c>
      <c r="E96" s="80" t="s">
        <v>674</v>
      </c>
      <c r="F96" s="75" t="str">
        <f>VLOOKUP(B96,[2]Sheet8!E:I,5,0)</f>
        <v>T P LATHAKSHI C/O LATE BASAVEGOWGA</v>
      </c>
      <c r="G96" s="57" t="str">
        <f>VLOOKUP(B96,[2]Sheet8!E:K,7,0)</f>
        <v>BASAVESHWARA NAGAR</v>
      </c>
      <c r="H96" s="57"/>
      <c r="I96" s="57">
        <v>0</v>
      </c>
      <c r="J96" s="57">
        <f t="shared" si="0"/>
        <v>0</v>
      </c>
      <c r="K96" s="57"/>
      <c r="L96" s="58"/>
      <c r="M96" s="57"/>
      <c r="N96" s="57"/>
      <c r="O96" s="57"/>
      <c r="P96" s="57"/>
      <c r="Q96" s="57"/>
      <c r="R96" s="57"/>
      <c r="S96" s="57"/>
      <c r="T96" s="57"/>
      <c r="U96" s="59"/>
      <c r="V96" s="59"/>
      <c r="W96" s="57"/>
      <c r="X96" s="60">
        <v>0</v>
      </c>
    </row>
    <row r="97" spans="1:25" s="56" customFormat="1" ht="30" x14ac:dyDescent="0.25">
      <c r="A97" s="73">
        <v>187</v>
      </c>
      <c r="B97" s="74" t="s">
        <v>673</v>
      </c>
      <c r="C97" s="74" t="str">
        <f>VLOOKUP(B97,[2]Sheet8!E:G,3,0)</f>
        <v>LONG DISS</v>
      </c>
      <c r="D97" s="75">
        <f>VLOOKUP(B97,[2]Sheet8!E:L,8,0)</f>
        <v>1</v>
      </c>
      <c r="E97" s="75" t="s">
        <v>674</v>
      </c>
      <c r="F97" s="75" t="str">
        <f>VLOOKUP(B97,[2]Sheet8!E:I,5,0)</f>
        <v>M D INDRESH S/O M S DHARMAPPA</v>
      </c>
      <c r="G97" s="57" t="str">
        <f>VLOOKUP(B97,[2]Sheet8!E:K,7,0)</f>
        <v>BASAVESHWARA NAGAR</v>
      </c>
      <c r="H97" s="77"/>
      <c r="I97" s="57">
        <v>0</v>
      </c>
      <c r="J97" s="57">
        <f t="shared" si="0"/>
        <v>0</v>
      </c>
      <c r="K97" s="77"/>
      <c r="L97" s="77"/>
      <c r="M97" s="77"/>
      <c r="N97" s="77"/>
      <c r="O97" s="77"/>
      <c r="P97" s="77"/>
      <c r="Q97" s="77"/>
      <c r="R97" s="57"/>
      <c r="S97" s="77"/>
      <c r="T97" s="57"/>
      <c r="U97" s="77"/>
      <c r="V97" s="78"/>
      <c r="W97" s="77"/>
      <c r="X97" s="60">
        <v>0</v>
      </c>
    </row>
    <row r="98" spans="1:25" s="56" customFormat="1" x14ac:dyDescent="0.25">
      <c r="A98" s="73">
        <v>188</v>
      </c>
      <c r="B98" s="74" t="s">
        <v>675</v>
      </c>
      <c r="C98" s="74" t="str">
        <f>VLOOKUP(B98,[2]Sheet8!E:G,3,0)</f>
        <v>LONG DISS</v>
      </c>
      <c r="D98" s="75">
        <f>VLOOKUP(B98,[2]Sheet8!E:L,8,0)</f>
        <v>1</v>
      </c>
      <c r="E98" s="75" t="s">
        <v>676</v>
      </c>
      <c r="F98" s="75" t="str">
        <f>VLOOKUP(B98,[2]Sheet8!E:I,5,0)</f>
        <v>GOWRAMMA</v>
      </c>
      <c r="G98" s="57" t="str">
        <f>VLOOKUP(B98,[2]Sheet8!E:K,7,0)</f>
        <v>ANUGANAHALU</v>
      </c>
      <c r="H98" s="77"/>
      <c r="I98" s="57">
        <v>0</v>
      </c>
      <c r="J98" s="57">
        <f t="shared" si="0"/>
        <v>0</v>
      </c>
      <c r="K98" s="77"/>
      <c r="L98" s="77"/>
      <c r="M98" s="77"/>
      <c r="N98" s="77"/>
      <c r="O98" s="77"/>
      <c r="P98" s="77"/>
      <c r="Q98" s="77"/>
      <c r="R98" s="57"/>
      <c r="S98" s="77"/>
      <c r="T98" s="57"/>
      <c r="U98" s="77"/>
      <c r="V98" s="78"/>
      <c r="W98" s="77"/>
      <c r="X98" s="60">
        <v>0</v>
      </c>
    </row>
    <row r="99" spans="1:25" s="56" customFormat="1" x14ac:dyDescent="0.25">
      <c r="A99" s="73">
        <v>189</v>
      </c>
      <c r="B99" s="79" t="s">
        <v>677</v>
      </c>
      <c r="C99" s="74" t="str">
        <f>VLOOKUP(B99,[2]Sheet8!E:G,3,0)</f>
        <v>LONG DISS</v>
      </c>
      <c r="D99" s="75">
        <f>VLOOKUP(B99,[2]Sheet8!E:L,8,0)</f>
        <v>1</v>
      </c>
      <c r="E99" s="80" t="s">
        <v>676</v>
      </c>
      <c r="F99" s="75" t="str">
        <f>VLOOKUP(B99,[2]Sheet8!E:I,5,0)</f>
        <v>B CHENDRE GOWDA</v>
      </c>
      <c r="G99" s="57" t="str">
        <f>VLOOKUP(B99,[2]Sheet8!E:K,7,0)</f>
        <v>HOOVINA HALLI KAVALU HKL</v>
      </c>
      <c r="H99" s="57"/>
      <c r="I99" s="57">
        <v>0</v>
      </c>
      <c r="J99" s="57">
        <f t="shared" si="0"/>
        <v>0</v>
      </c>
      <c r="K99" s="57"/>
      <c r="L99" s="58"/>
      <c r="M99" s="57"/>
      <c r="N99" s="57"/>
      <c r="O99" s="57"/>
      <c r="P99" s="57"/>
      <c r="Q99" s="57"/>
      <c r="R99" s="57"/>
      <c r="S99" s="57"/>
      <c r="T99" s="57"/>
      <c r="U99" s="59"/>
      <c r="V99" s="59"/>
      <c r="W99" s="57"/>
      <c r="X99" s="60">
        <v>-2023</v>
      </c>
    </row>
    <row r="100" spans="1:25" s="56" customFormat="1" x14ac:dyDescent="0.25">
      <c r="A100" s="73">
        <v>190</v>
      </c>
      <c r="B100" s="74" t="s">
        <v>678</v>
      </c>
      <c r="C100" s="74" t="str">
        <f>VLOOKUP(B100,[2]Sheet8!E:G,3,0)</f>
        <v>LONG DISS</v>
      </c>
      <c r="D100" s="75">
        <f>VLOOKUP(B100,[2]Sheet8!E:L,8,0)</f>
        <v>1</v>
      </c>
      <c r="E100" s="75" t="s">
        <v>676</v>
      </c>
      <c r="F100" s="75" t="str">
        <f>VLOOKUP(B100,[2]Sheet8!E:I,5,0)</f>
        <v xml:space="preserve">RAMESH </v>
      </c>
      <c r="G100" s="57" t="str">
        <f>VLOOKUP(B100,[2]Sheet8!E:K,7,0)</f>
        <v>BELUR ROAD L</v>
      </c>
      <c r="H100" s="77"/>
      <c r="I100" s="57">
        <v>0</v>
      </c>
      <c r="J100" s="57">
        <f t="shared" si="0"/>
        <v>0</v>
      </c>
      <c r="K100" s="77"/>
      <c r="L100" s="77"/>
      <c r="M100" s="77"/>
      <c r="N100" s="77"/>
      <c r="O100" s="77"/>
      <c r="P100" s="77"/>
      <c r="Q100" s="77"/>
      <c r="R100" s="57"/>
      <c r="S100" s="77"/>
      <c r="T100" s="57"/>
      <c r="U100" s="77"/>
      <c r="V100" s="78"/>
      <c r="W100" s="77"/>
      <c r="X100" s="60">
        <v>0</v>
      </c>
    </row>
    <row r="101" spans="1:25" s="56" customFormat="1" x14ac:dyDescent="0.25">
      <c r="A101" s="73">
        <v>191</v>
      </c>
      <c r="B101" s="79" t="s">
        <v>679</v>
      </c>
      <c r="C101" s="74" t="str">
        <f>VLOOKUP(B101,[2]Sheet8!E:G,3,0)</f>
        <v>LONG DISS</v>
      </c>
      <c r="D101" s="75">
        <f>VLOOKUP(B101,[2]Sheet8!E:L,8,0)</f>
        <v>1</v>
      </c>
      <c r="E101" s="80" t="s">
        <v>680</v>
      </c>
      <c r="F101" s="75" t="str">
        <f>VLOOKUP(B101,[2]Sheet8!E:I,5,0)</f>
        <v>P C MAHESH</v>
      </c>
      <c r="G101" s="57" t="str">
        <f>VLOOKUP(B101,[2]Sheet8!E:K,7,0)</f>
        <v>HOOVINA HALLI KAVALU HKL</v>
      </c>
      <c r="H101" s="57"/>
      <c r="I101" s="57">
        <v>0</v>
      </c>
      <c r="J101" s="57">
        <f t="shared" si="0"/>
        <v>0</v>
      </c>
      <c r="K101" s="57"/>
      <c r="L101" s="58"/>
      <c r="M101" s="57"/>
      <c r="N101" s="57"/>
      <c r="O101" s="57"/>
      <c r="P101" s="57"/>
      <c r="Q101" s="57"/>
      <c r="R101" s="57"/>
      <c r="S101" s="57"/>
      <c r="T101" s="57"/>
      <c r="U101" s="59"/>
      <c r="V101" s="59"/>
      <c r="W101" s="57"/>
      <c r="X101" s="60">
        <v>0</v>
      </c>
    </row>
    <row r="102" spans="1:25" s="56" customFormat="1" x14ac:dyDescent="0.25">
      <c r="A102" s="97"/>
      <c r="B102" s="98" t="s">
        <v>1262</v>
      </c>
      <c r="C102" s="58" t="s">
        <v>2592</v>
      </c>
      <c r="D102" s="98">
        <v>1</v>
      </c>
      <c r="E102" s="58"/>
      <c r="F102" s="98" t="s">
        <v>1263</v>
      </c>
      <c r="G102" s="98" t="s">
        <v>1264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62"/>
      <c r="Y102" s="55"/>
    </row>
    <row r="103" spans="1:25" s="56" customFormat="1" x14ac:dyDescent="0.25">
      <c r="A103" s="73">
        <v>192</v>
      </c>
      <c r="B103" s="79" t="s">
        <v>681</v>
      </c>
      <c r="C103" s="74" t="str">
        <f>VLOOKUP(B103,[2]Sheet8!E:G,3,0)</f>
        <v>LONG DISS</v>
      </c>
      <c r="D103" s="75">
        <f>VLOOKUP(B103,[2]Sheet8!E:L,8,0)</f>
        <v>1</v>
      </c>
      <c r="E103" s="80" t="s">
        <v>682</v>
      </c>
      <c r="F103" s="75" t="str">
        <f>VLOOKUP(B103,[2]Sheet8!E:I,5,0)</f>
        <v>A D PUTTA RAJU</v>
      </c>
      <c r="G103" s="57" t="str">
        <f>VLOOKUP(B103,[2]Sheet8!E:K,7,0)</f>
        <v>MANICHANA HALLI MNL</v>
      </c>
      <c r="H103" s="57"/>
      <c r="I103" s="57">
        <v>0</v>
      </c>
      <c r="J103" s="57">
        <f>I103-H103</f>
        <v>0</v>
      </c>
      <c r="K103" s="57"/>
      <c r="L103" s="58"/>
      <c r="M103" s="57"/>
      <c r="N103" s="57"/>
      <c r="O103" s="57"/>
      <c r="P103" s="57"/>
      <c r="Q103" s="57"/>
      <c r="R103" s="57"/>
      <c r="S103" s="57"/>
      <c r="T103" s="57"/>
      <c r="U103" s="59"/>
      <c r="V103" s="59"/>
      <c r="W103" s="57"/>
      <c r="X103" s="60">
        <v>0</v>
      </c>
    </row>
    <row r="104" spans="1:25" s="56" customFormat="1" x14ac:dyDescent="0.25">
      <c r="A104" s="97"/>
      <c r="B104" s="98" t="s">
        <v>1273</v>
      </c>
      <c r="C104" s="58" t="s">
        <v>2592</v>
      </c>
      <c r="D104" s="98">
        <v>2</v>
      </c>
      <c r="E104" s="58"/>
      <c r="F104" s="98" t="s">
        <v>1204</v>
      </c>
      <c r="G104" s="98" t="s">
        <v>1274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62"/>
      <c r="Y104" s="55"/>
    </row>
    <row r="105" spans="1:25" s="56" customFormat="1" x14ac:dyDescent="0.25">
      <c r="A105" s="73">
        <v>193</v>
      </c>
      <c r="B105" s="79" t="s">
        <v>683</v>
      </c>
      <c r="C105" s="74" t="str">
        <f>VLOOKUP(B105,[2]Sheet8!E:G,3,0)</f>
        <v>LONG DISS</v>
      </c>
      <c r="D105" s="75">
        <f>VLOOKUP(B105,[2]Sheet8!E:L,8,0)</f>
        <v>1</v>
      </c>
      <c r="E105" s="80" t="s">
        <v>684</v>
      </c>
      <c r="F105" s="75" t="str">
        <f>VLOOKUP(B105,[2]Sheet8!E:I,5,0)</f>
        <v>NALINAKSHI</v>
      </c>
      <c r="G105" s="57" t="str">
        <f>VLOOKUP(B105,[2]Sheet8!E:K,7,0)</f>
        <v>HOOVINA HALLI KAVALU HKL</v>
      </c>
      <c r="H105" s="57"/>
      <c r="I105" s="57">
        <v>0</v>
      </c>
      <c r="J105" s="57">
        <f>I105-H105</f>
        <v>0</v>
      </c>
      <c r="K105" s="57"/>
      <c r="L105" s="58"/>
      <c r="M105" s="57"/>
      <c r="N105" s="57"/>
      <c r="O105" s="57"/>
      <c r="P105" s="57"/>
      <c r="Q105" s="57"/>
      <c r="R105" s="57"/>
      <c r="S105" s="57"/>
      <c r="T105" s="57"/>
      <c r="U105" s="59"/>
      <c r="V105" s="59"/>
      <c r="W105" s="57"/>
      <c r="X105" s="60">
        <v>0</v>
      </c>
    </row>
    <row r="106" spans="1:25" s="56" customFormat="1" x14ac:dyDescent="0.25">
      <c r="A106" s="73">
        <v>194</v>
      </c>
      <c r="B106" s="79" t="s">
        <v>685</v>
      </c>
      <c r="C106" s="74" t="str">
        <f>VLOOKUP(B106,[2]Sheet8!E:G,3,0)</f>
        <v>LONG DISS</v>
      </c>
      <c r="D106" s="75">
        <f>VLOOKUP(B106,[2]Sheet8!E:L,8,0)</f>
        <v>1</v>
      </c>
      <c r="E106" s="80" t="s">
        <v>684</v>
      </c>
      <c r="F106" s="75" t="str">
        <f>VLOOKUP(B106,[2]Sheet8!E:I,5,0)</f>
        <v>SIRAJ PHASHA</v>
      </c>
      <c r="G106" s="57" t="str">
        <f>VLOOKUP(B106,[2]Sheet8!E:K,7,0)</f>
        <v>BELUR ROAD L</v>
      </c>
      <c r="H106" s="57">
        <v>0</v>
      </c>
      <c r="I106" s="57">
        <v>0</v>
      </c>
      <c r="J106" s="57">
        <f>I106-H106</f>
        <v>0</v>
      </c>
      <c r="K106" s="57"/>
      <c r="L106" s="58"/>
      <c r="M106" s="57"/>
      <c r="N106" s="57"/>
      <c r="O106" s="57"/>
      <c r="P106" s="57"/>
      <c r="Q106" s="57"/>
      <c r="R106" s="57"/>
      <c r="S106" s="57"/>
      <c r="T106" s="57"/>
      <c r="U106" s="59"/>
      <c r="V106" s="59"/>
      <c r="W106" s="57"/>
      <c r="X106" s="60">
        <v>-1780</v>
      </c>
    </row>
    <row r="107" spans="1:25" s="56" customFormat="1" ht="30" x14ac:dyDescent="0.25">
      <c r="A107" s="73">
        <v>195</v>
      </c>
      <c r="B107" s="79" t="s">
        <v>686</v>
      </c>
      <c r="C107" s="74" t="str">
        <f>VLOOKUP(B107,[2]Sheet8!E:G,3,0)</f>
        <v>LONG DISS</v>
      </c>
      <c r="D107" s="75">
        <f>VLOOKUP(B107,[2]Sheet8!E:L,8,0)</f>
        <v>1</v>
      </c>
      <c r="E107" s="80" t="s">
        <v>687</v>
      </c>
      <c r="F107" s="75" t="str">
        <f>VLOOKUP(B107,[2]Sheet8!E:I,5,0)</f>
        <v>K S GANESHA S/O SHANTHEGOWDA</v>
      </c>
      <c r="G107" s="57" t="str">
        <f>VLOOKUP(B107,[2]Sheet8!E:K,7,0)</f>
        <v>HOOVINA HALLI KAVALU HKL</v>
      </c>
      <c r="H107" s="57"/>
      <c r="I107" s="57">
        <v>0</v>
      </c>
      <c r="J107" s="57">
        <f>I107-H107</f>
        <v>0</v>
      </c>
      <c r="K107" s="57"/>
      <c r="L107" s="58"/>
      <c r="M107" s="57"/>
      <c r="N107" s="57"/>
      <c r="O107" s="57"/>
      <c r="P107" s="57"/>
      <c r="Q107" s="57"/>
      <c r="R107" s="57"/>
      <c r="S107" s="57"/>
      <c r="T107" s="57"/>
      <c r="U107" s="59"/>
      <c r="V107" s="59"/>
      <c r="W107" s="57"/>
      <c r="X107" s="60">
        <v>-3664</v>
      </c>
    </row>
    <row r="108" spans="1:25" s="56" customFormat="1" x14ac:dyDescent="0.25">
      <c r="A108" s="97"/>
      <c r="B108" s="98" t="s">
        <v>1286</v>
      </c>
      <c r="C108" s="58" t="s">
        <v>2592</v>
      </c>
      <c r="D108" s="98">
        <v>1</v>
      </c>
      <c r="E108" s="58"/>
      <c r="F108" s="98" t="s">
        <v>1287</v>
      </c>
      <c r="G108" s="98" t="s">
        <v>1288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62"/>
      <c r="Y108" s="55"/>
    </row>
    <row r="109" spans="1:25" s="56" customFormat="1" x14ac:dyDescent="0.25">
      <c r="A109" s="97"/>
      <c r="B109" s="98" t="s">
        <v>1290</v>
      </c>
      <c r="C109" s="58" t="s">
        <v>2592</v>
      </c>
      <c r="D109" s="98">
        <v>2</v>
      </c>
      <c r="E109" s="58"/>
      <c r="F109" s="98" t="s">
        <v>1291</v>
      </c>
      <c r="G109" s="98" t="s">
        <v>1233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62"/>
      <c r="Y109" s="55"/>
    </row>
    <row r="110" spans="1:25" s="56" customFormat="1" x14ac:dyDescent="0.25">
      <c r="A110" s="97"/>
      <c r="B110" s="98" t="s">
        <v>1293</v>
      </c>
      <c r="C110" s="58" t="s">
        <v>2592</v>
      </c>
      <c r="D110" s="98">
        <v>0.25</v>
      </c>
      <c r="E110" s="58"/>
      <c r="F110" s="98" t="s">
        <v>1294</v>
      </c>
      <c r="G110" s="98" t="s">
        <v>1295</v>
      </c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62"/>
      <c r="Y110" s="55"/>
    </row>
    <row r="111" spans="1:25" s="56" customFormat="1" x14ac:dyDescent="0.25">
      <c r="A111" s="73">
        <v>2</v>
      </c>
      <c r="B111" s="79" t="s">
        <v>379</v>
      </c>
      <c r="C111" s="74" t="str">
        <f>VLOOKUP(B111,[2]Sheet8!E:G,3,0)</f>
        <v>BILL STOP</v>
      </c>
      <c r="D111" s="75">
        <f>VLOOKUP(B111,[2]Sheet8!E:L,8,0)</f>
        <v>1</v>
      </c>
      <c r="E111" s="80" t="s">
        <v>380</v>
      </c>
      <c r="F111" s="75" t="str">
        <f>VLOOKUP(B111,[2]Sheet8!E:I,5,0)</f>
        <v>YALAKKI GOWDA</v>
      </c>
      <c r="G111" s="57" t="str">
        <f>VLOOKUP(B111,[2]Sheet8!E:K,7,0)</f>
        <v>KORAHALLI</v>
      </c>
      <c r="H111" s="57">
        <v>220</v>
      </c>
      <c r="I111" s="57">
        <v>220</v>
      </c>
      <c r="J111" s="57">
        <f>I111-H111</f>
        <v>0</v>
      </c>
      <c r="K111" s="57"/>
      <c r="L111" s="58"/>
      <c r="M111" s="57"/>
      <c r="N111" s="57"/>
      <c r="O111" s="57"/>
      <c r="P111" s="57"/>
      <c r="Q111" s="57"/>
      <c r="R111" s="57"/>
      <c r="S111" s="57"/>
      <c r="T111" s="57"/>
      <c r="U111" s="59"/>
      <c r="V111" s="59"/>
      <c r="W111" s="57"/>
      <c r="X111" s="60">
        <v>0</v>
      </c>
    </row>
    <row r="112" spans="1:25" s="56" customFormat="1" x14ac:dyDescent="0.25">
      <c r="A112" s="97"/>
      <c r="B112" s="98" t="s">
        <v>1300</v>
      </c>
      <c r="C112" s="58" t="s">
        <v>2592</v>
      </c>
      <c r="D112" s="98">
        <v>1</v>
      </c>
      <c r="E112" s="58"/>
      <c r="F112" s="98" t="s">
        <v>1301</v>
      </c>
      <c r="G112" s="98" t="s">
        <v>1302</v>
      </c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62"/>
      <c r="Y112" s="55"/>
    </row>
    <row r="113" spans="1:25" s="56" customFormat="1" x14ac:dyDescent="0.25">
      <c r="A113" s="73">
        <v>196</v>
      </c>
      <c r="B113" s="74" t="s">
        <v>688</v>
      </c>
      <c r="C113" s="74" t="str">
        <f>VLOOKUP(B113,[2]Sheet8!E:G,3,0)</f>
        <v>LONG DISS</v>
      </c>
      <c r="D113" s="75">
        <f>VLOOKUP(B113,[2]Sheet8!E:L,8,0)</f>
        <v>1</v>
      </c>
      <c r="E113" s="75" t="s">
        <v>689</v>
      </c>
      <c r="F113" s="75" t="str">
        <f>VLOOKUP(B113,[2]Sheet8!E:I,5,0)</f>
        <v>YOGESH</v>
      </c>
      <c r="G113" s="57" t="str">
        <f>VLOOKUP(B113,[2]Sheet8!E:K,7,0)</f>
        <v>MANICHANA HALLI MNL</v>
      </c>
      <c r="H113" s="77"/>
      <c r="I113" s="57">
        <v>0</v>
      </c>
      <c r="J113" s="57">
        <f t="shared" ref="J113:J119" si="1">I113-H113</f>
        <v>0</v>
      </c>
      <c r="K113" s="77"/>
      <c r="L113" s="77"/>
      <c r="M113" s="77"/>
      <c r="N113" s="77"/>
      <c r="O113" s="77"/>
      <c r="P113" s="77"/>
      <c r="Q113" s="77"/>
      <c r="R113" s="57"/>
      <c r="S113" s="77"/>
      <c r="T113" s="57"/>
      <c r="U113" s="77"/>
      <c r="V113" s="78"/>
      <c r="W113" s="77"/>
      <c r="X113" s="60">
        <v>0</v>
      </c>
    </row>
    <row r="114" spans="1:25" s="56" customFormat="1" x14ac:dyDescent="0.25">
      <c r="A114" s="73">
        <v>197</v>
      </c>
      <c r="B114" s="79" t="s">
        <v>690</v>
      </c>
      <c r="C114" s="74" t="str">
        <f>VLOOKUP(B114,[2]Sheet8!E:G,3,0)</f>
        <v>LONG DISS</v>
      </c>
      <c r="D114" s="75">
        <f>VLOOKUP(B114,[2]Sheet8!E:L,8,0)</f>
        <v>1</v>
      </c>
      <c r="E114" s="80" t="s">
        <v>691</v>
      </c>
      <c r="F114" s="75" t="str">
        <f>VLOOKUP(B114,[2]Sheet8!E:I,5,0)</f>
        <v>SHIVAMMA</v>
      </c>
      <c r="G114" s="57" t="str">
        <f>VLOOKUP(B114,[2]Sheet8!E:K,7,0)</f>
        <v>BELUR ROAD L</v>
      </c>
      <c r="H114" s="57"/>
      <c r="I114" s="57">
        <v>0</v>
      </c>
      <c r="J114" s="57">
        <f t="shared" si="1"/>
        <v>0</v>
      </c>
      <c r="K114" s="57"/>
      <c r="L114" s="58"/>
      <c r="M114" s="57"/>
      <c r="N114" s="57"/>
      <c r="O114" s="57"/>
      <c r="P114" s="57"/>
      <c r="Q114" s="57"/>
      <c r="R114" s="57"/>
      <c r="S114" s="57"/>
      <c r="T114" s="57"/>
      <c r="U114" s="59"/>
      <c r="V114" s="59"/>
      <c r="W114" s="57"/>
      <c r="X114" s="60">
        <v>-2422</v>
      </c>
    </row>
    <row r="115" spans="1:25" s="56" customFormat="1" ht="30" x14ac:dyDescent="0.25">
      <c r="A115" s="73">
        <v>334</v>
      </c>
      <c r="B115" s="74" t="s">
        <v>889</v>
      </c>
      <c r="C115" s="74" t="str">
        <f>VLOOKUP(B115,[2]Sheet8!E:G,3,0)</f>
        <v>PERMANENT DISS</v>
      </c>
      <c r="D115" s="75">
        <f>VLOOKUP(B115,[2]Sheet8!E:L,8,0)</f>
        <v>2</v>
      </c>
      <c r="E115" s="75" t="s">
        <v>890</v>
      </c>
      <c r="F115" s="75" t="str">
        <f>VLOOKUP(B115,[2]Sheet8!E:I,5,0)</f>
        <v>L E VENKTESH</v>
      </c>
      <c r="G115" s="57" t="str">
        <f>VLOOKUP(B115,[2]Sheet8!E:K,7,0)</f>
        <v>DEVARAYAPATTANA</v>
      </c>
      <c r="H115" s="77"/>
      <c r="I115" s="57">
        <v>0</v>
      </c>
      <c r="J115" s="57">
        <f t="shared" si="1"/>
        <v>0</v>
      </c>
      <c r="K115" s="77"/>
      <c r="L115" s="77"/>
      <c r="M115" s="77"/>
      <c r="N115" s="77"/>
      <c r="O115" s="77"/>
      <c r="P115" s="77"/>
      <c r="Q115" s="77"/>
      <c r="R115" s="57"/>
      <c r="S115" s="77"/>
      <c r="T115" s="57"/>
      <c r="U115" s="77"/>
      <c r="V115" s="78"/>
      <c r="W115" s="77"/>
      <c r="X115" s="60">
        <v>0</v>
      </c>
    </row>
    <row r="116" spans="1:25" s="56" customFormat="1" ht="30" x14ac:dyDescent="0.25">
      <c r="A116" s="73">
        <v>335</v>
      </c>
      <c r="B116" s="79" t="s">
        <v>891</v>
      </c>
      <c r="C116" s="74" t="str">
        <f>VLOOKUP(B116,[2]Sheet8!E:G,3,0)</f>
        <v>PERMANENT DISS</v>
      </c>
      <c r="D116" s="75">
        <f>VLOOKUP(B116,[2]Sheet8!E:L,8,0)</f>
        <v>5</v>
      </c>
      <c r="E116" s="80" t="s">
        <v>693</v>
      </c>
      <c r="F116" s="75" t="str">
        <f>VLOOKUP(B116,[2]Sheet8!E:I,5,0)</f>
        <v>P C THAMOS</v>
      </c>
      <c r="G116" s="57" t="str">
        <f>VLOOKUP(B116,[2]Sheet8!E:K,7,0)</f>
        <v>KALLEKERE HUSURU</v>
      </c>
      <c r="H116" s="57"/>
      <c r="I116" s="57">
        <v>0</v>
      </c>
      <c r="J116" s="57">
        <f t="shared" si="1"/>
        <v>0</v>
      </c>
      <c r="K116" s="57"/>
      <c r="L116" s="58"/>
      <c r="M116" s="57"/>
      <c r="N116" s="57"/>
      <c r="O116" s="57"/>
      <c r="P116" s="57"/>
      <c r="Q116" s="57"/>
      <c r="R116" s="57"/>
      <c r="S116" s="57"/>
      <c r="T116" s="57"/>
      <c r="U116" s="59"/>
      <c r="V116" s="59"/>
      <c r="W116" s="57"/>
      <c r="X116" s="60">
        <v>0</v>
      </c>
    </row>
    <row r="117" spans="1:25" s="56" customFormat="1" x14ac:dyDescent="0.25">
      <c r="A117" s="73">
        <v>198</v>
      </c>
      <c r="B117" s="79" t="s">
        <v>692</v>
      </c>
      <c r="C117" s="74" t="str">
        <f>VLOOKUP(B117,[2]Sheet8!E:G,3,0)</f>
        <v>LONG DISS</v>
      </c>
      <c r="D117" s="75">
        <f>VLOOKUP(B117,[2]Sheet8!E:L,8,0)</f>
        <v>1</v>
      </c>
      <c r="E117" s="80" t="s">
        <v>693</v>
      </c>
      <c r="F117" s="75" t="str">
        <f>VLOOKUP(B117,[2]Sheet8!E:I,5,0)</f>
        <v>S B GOWTHAM</v>
      </c>
      <c r="G117" s="57" t="str">
        <f>VLOOKUP(B117,[2]Sheet8!E:K,7,0)</f>
        <v>MANICHANA HALLI MNL</v>
      </c>
      <c r="H117" s="57">
        <v>3062</v>
      </c>
      <c r="I117" s="57">
        <v>3062</v>
      </c>
      <c r="J117" s="57">
        <f t="shared" si="1"/>
        <v>0</v>
      </c>
      <c r="K117" s="57"/>
      <c r="L117" s="58"/>
      <c r="M117" s="57"/>
      <c r="N117" s="57"/>
      <c r="O117" s="57"/>
      <c r="P117" s="57"/>
      <c r="Q117" s="57"/>
      <c r="R117" s="57"/>
      <c r="S117" s="57"/>
      <c r="T117" s="57"/>
      <c r="U117" s="59"/>
      <c r="V117" s="59"/>
      <c r="W117" s="57"/>
      <c r="X117" s="60">
        <v>0</v>
      </c>
    </row>
    <row r="118" spans="1:25" s="56" customFormat="1" x14ac:dyDescent="0.25">
      <c r="A118" s="73">
        <v>199</v>
      </c>
      <c r="B118" s="79" t="s">
        <v>694</v>
      </c>
      <c r="C118" s="74" t="str">
        <f>VLOOKUP(B118,[2]Sheet8!E:G,3,0)</f>
        <v>LONG DISS</v>
      </c>
      <c r="D118" s="75">
        <f>VLOOKUP(B118,[2]Sheet8!E:L,8,0)</f>
        <v>1</v>
      </c>
      <c r="E118" s="80" t="s">
        <v>695</v>
      </c>
      <c r="F118" s="75" t="str">
        <f>VLOOKUP(B118,[2]Sheet8!E:I,5,0)</f>
        <v xml:space="preserve">NAGARAJU M </v>
      </c>
      <c r="G118" s="57" t="str">
        <f>VLOOKUP(B118,[2]Sheet8!E:K,7,0)</f>
        <v>KALLEKERE HUSURU</v>
      </c>
      <c r="H118" s="57">
        <v>3047</v>
      </c>
      <c r="I118" s="57">
        <v>3047</v>
      </c>
      <c r="J118" s="57">
        <f t="shared" si="1"/>
        <v>0</v>
      </c>
      <c r="K118" s="57"/>
      <c r="L118" s="58"/>
      <c r="M118" s="57"/>
      <c r="N118" s="57"/>
      <c r="O118" s="57"/>
      <c r="P118" s="57"/>
      <c r="Q118" s="57"/>
      <c r="R118" s="57"/>
      <c r="S118" s="57"/>
      <c r="T118" s="57"/>
      <c r="U118" s="59"/>
      <c r="V118" s="59"/>
      <c r="W118" s="57"/>
      <c r="X118" s="60">
        <v>0</v>
      </c>
    </row>
    <row r="119" spans="1:25" s="56" customFormat="1" ht="30" x14ac:dyDescent="0.25">
      <c r="A119" s="73">
        <v>200</v>
      </c>
      <c r="B119" s="79" t="s">
        <v>696</v>
      </c>
      <c r="C119" s="74" t="str">
        <f>VLOOKUP(B119,[2]Sheet8!E:G,3,0)</f>
        <v>LONG DISS</v>
      </c>
      <c r="D119" s="75">
        <f>VLOOKUP(B119,[2]Sheet8!E:L,8,0)</f>
        <v>2</v>
      </c>
      <c r="E119" s="80" t="s">
        <v>697</v>
      </c>
      <c r="F119" s="75" t="str">
        <f>VLOOKUP(B119,[2]Sheet8!E:I,5,0)</f>
        <v>K R BASAVARAJAYYA</v>
      </c>
      <c r="G119" s="57" t="str">
        <f>VLOOKUP(B119,[2]Sheet8!E:K,7,0)</f>
        <v>BELUR ROAD L</v>
      </c>
      <c r="H119" s="57">
        <v>1659</v>
      </c>
      <c r="I119" s="57">
        <v>1659</v>
      </c>
      <c r="J119" s="57">
        <f t="shared" si="1"/>
        <v>0</v>
      </c>
      <c r="K119" s="57"/>
      <c r="L119" s="58"/>
      <c r="M119" s="57"/>
      <c r="N119" s="57"/>
      <c r="O119" s="57"/>
      <c r="P119" s="57"/>
      <c r="Q119" s="57"/>
      <c r="R119" s="57"/>
      <c r="S119" s="57"/>
      <c r="T119" s="57"/>
      <c r="U119" s="59"/>
      <c r="V119" s="59"/>
      <c r="W119" s="57"/>
      <c r="X119" s="60">
        <v>0</v>
      </c>
    </row>
    <row r="120" spans="1:25" s="56" customFormat="1" x14ac:dyDescent="0.25">
      <c r="A120" s="97"/>
      <c r="B120" s="98" t="s">
        <v>1328</v>
      </c>
      <c r="C120" s="58" t="s">
        <v>2592</v>
      </c>
      <c r="D120" s="98">
        <v>1</v>
      </c>
      <c r="E120" s="58"/>
      <c r="F120" s="98" t="s">
        <v>1329</v>
      </c>
      <c r="G120" s="98" t="s">
        <v>1330</v>
      </c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62"/>
      <c r="Y120" s="55"/>
    </row>
    <row r="121" spans="1:25" s="56" customFormat="1" x14ac:dyDescent="0.25">
      <c r="A121" s="73">
        <v>201</v>
      </c>
      <c r="B121" s="79" t="s">
        <v>698</v>
      </c>
      <c r="C121" s="74" t="str">
        <f>VLOOKUP(B121,[2]Sheet8!E:G,3,0)</f>
        <v>LONG DISS</v>
      </c>
      <c r="D121" s="75">
        <f>VLOOKUP(B121,[2]Sheet8!E:L,8,0)</f>
        <v>1</v>
      </c>
      <c r="E121" s="80" t="s">
        <v>699</v>
      </c>
      <c r="F121" s="75" t="str">
        <f>VLOOKUP(B121,[2]Sheet8!E:I,5,0)</f>
        <v xml:space="preserve">DEEPA T C </v>
      </c>
      <c r="G121" s="57" t="str">
        <f>VLOOKUP(B121,[2]Sheet8!E:K,7,0)</f>
        <v>HOOVINA HALLI KAVALU HKL</v>
      </c>
      <c r="H121" s="57">
        <v>1702</v>
      </c>
      <c r="I121" s="57">
        <v>1702</v>
      </c>
      <c r="J121" s="57">
        <f>I121-H121</f>
        <v>0</v>
      </c>
      <c r="K121" s="57"/>
      <c r="L121" s="58"/>
      <c r="M121" s="57"/>
      <c r="N121" s="57"/>
      <c r="O121" s="57"/>
      <c r="P121" s="57"/>
      <c r="Q121" s="57"/>
      <c r="R121" s="57"/>
      <c r="S121" s="57"/>
      <c r="T121" s="57"/>
      <c r="U121" s="59"/>
      <c r="V121" s="59"/>
      <c r="W121" s="57"/>
      <c r="X121" s="60">
        <v>0</v>
      </c>
    </row>
    <row r="122" spans="1:25" s="56" customFormat="1" ht="30" x14ac:dyDescent="0.25">
      <c r="A122" s="73">
        <v>336</v>
      </c>
      <c r="B122" s="79" t="s">
        <v>892</v>
      </c>
      <c r="C122" s="74" t="str">
        <f>VLOOKUP(B122,[2]Sheet8!E:G,3,0)</f>
        <v>PERMANENT DISS</v>
      </c>
      <c r="D122" s="75">
        <f>VLOOKUP(B122,[2]Sheet8!E:L,8,0)</f>
        <v>2</v>
      </c>
      <c r="E122" s="80" t="s">
        <v>699</v>
      </c>
      <c r="F122" s="75" t="str">
        <f>VLOOKUP(B122,[2]Sheet8!E:I,5,0)</f>
        <v>R B PREMA</v>
      </c>
      <c r="G122" s="57" t="str">
        <f>VLOOKUP(B122,[2]Sheet8!E:K,7,0)</f>
        <v>HOOVINA HALLI KAVALU HKL</v>
      </c>
      <c r="H122" s="57"/>
      <c r="I122" s="57">
        <v>0</v>
      </c>
      <c r="J122" s="57">
        <f>I122-H122</f>
        <v>0</v>
      </c>
      <c r="K122" s="57"/>
      <c r="L122" s="58"/>
      <c r="M122" s="57"/>
      <c r="N122" s="57"/>
      <c r="O122" s="57"/>
      <c r="P122" s="57"/>
      <c r="Q122" s="57"/>
      <c r="R122" s="57"/>
      <c r="S122" s="57"/>
      <c r="T122" s="57"/>
      <c r="U122" s="59"/>
      <c r="V122" s="59"/>
      <c r="W122" s="57"/>
      <c r="X122" s="60">
        <v>0</v>
      </c>
    </row>
    <row r="123" spans="1:25" s="56" customFormat="1" x14ac:dyDescent="0.25">
      <c r="A123" s="97"/>
      <c r="B123" s="98" t="s">
        <v>1338</v>
      </c>
      <c r="C123" s="58" t="s">
        <v>2592</v>
      </c>
      <c r="D123" s="98">
        <v>1</v>
      </c>
      <c r="E123" s="58"/>
      <c r="F123" s="98" t="s">
        <v>1339</v>
      </c>
      <c r="G123" s="98" t="s">
        <v>1340</v>
      </c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62"/>
      <c r="Y123" s="55"/>
    </row>
    <row r="124" spans="1:25" s="56" customFormat="1" x14ac:dyDescent="0.25">
      <c r="A124" s="97"/>
      <c r="B124" s="98" t="s">
        <v>1342</v>
      </c>
      <c r="C124" s="58" t="s">
        <v>2592</v>
      </c>
      <c r="D124" s="98">
        <v>1</v>
      </c>
      <c r="E124" s="58"/>
      <c r="F124" s="98" t="s">
        <v>1343</v>
      </c>
      <c r="G124" s="98" t="s">
        <v>1344</v>
      </c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62"/>
      <c r="Y124" s="55"/>
    </row>
    <row r="125" spans="1:25" s="56" customFormat="1" x14ac:dyDescent="0.25">
      <c r="A125" s="73">
        <v>202</v>
      </c>
      <c r="B125" s="79" t="s">
        <v>700</v>
      </c>
      <c r="C125" s="74" t="str">
        <f>VLOOKUP(B125,[2]Sheet8!E:G,3,0)</f>
        <v>LONG DISS</v>
      </c>
      <c r="D125" s="75">
        <f>VLOOKUP(B125,[2]Sheet8!E:L,8,0)</f>
        <v>1</v>
      </c>
      <c r="E125" s="80" t="s">
        <v>701</v>
      </c>
      <c r="F125" s="75" t="str">
        <f>VLOOKUP(B125,[2]Sheet8!E:I,5,0)</f>
        <v xml:space="preserve">D M LEELAVATHI </v>
      </c>
      <c r="G125" s="57" t="str">
        <f>VLOOKUP(B125,[2]Sheet8!E:K,7,0)</f>
        <v>DUDDAGADHAVALLY</v>
      </c>
      <c r="H125" s="57">
        <v>0</v>
      </c>
      <c r="I125" s="57">
        <v>0</v>
      </c>
      <c r="J125" s="57">
        <f t="shared" ref="J125:J144" si="2">I125-H125</f>
        <v>0</v>
      </c>
      <c r="K125" s="57"/>
      <c r="L125" s="58"/>
      <c r="M125" s="57"/>
      <c r="N125" s="57"/>
      <c r="O125" s="57"/>
      <c r="P125" s="57"/>
      <c r="Q125" s="57"/>
      <c r="R125" s="57"/>
      <c r="S125" s="57"/>
      <c r="T125" s="57"/>
      <c r="U125" s="59"/>
      <c r="V125" s="59"/>
      <c r="W125" s="57"/>
      <c r="X125" s="60">
        <v>0</v>
      </c>
    </row>
    <row r="126" spans="1:25" s="56" customFormat="1" x14ac:dyDescent="0.25">
      <c r="A126" s="73">
        <v>203</v>
      </c>
      <c r="B126" s="79" t="s">
        <v>702</v>
      </c>
      <c r="C126" s="74" t="str">
        <f>VLOOKUP(B126,[2]Sheet8!E:G,3,0)</f>
        <v>LONG DISS</v>
      </c>
      <c r="D126" s="75">
        <f>VLOOKUP(B126,[2]Sheet8!E:L,8,0)</f>
        <v>1</v>
      </c>
      <c r="E126" s="80" t="s">
        <v>701</v>
      </c>
      <c r="F126" s="75" t="str">
        <f>VLOOKUP(B126,[2]Sheet8!E:I,5,0)</f>
        <v xml:space="preserve">SEEMA </v>
      </c>
      <c r="G126" s="57" t="str">
        <f>VLOOKUP(B126,[2]Sheet8!E:K,7,0)</f>
        <v>MANICHANA HALLI MNL</v>
      </c>
      <c r="H126" s="57">
        <v>1680</v>
      </c>
      <c r="I126" s="57">
        <v>1680</v>
      </c>
      <c r="J126" s="57">
        <f t="shared" si="2"/>
        <v>0</v>
      </c>
      <c r="K126" s="57"/>
      <c r="L126" s="58"/>
      <c r="M126" s="57"/>
      <c r="N126" s="57"/>
      <c r="O126" s="57"/>
      <c r="P126" s="57"/>
      <c r="Q126" s="57"/>
      <c r="R126" s="57"/>
      <c r="S126" s="57"/>
      <c r="T126" s="57"/>
      <c r="U126" s="59"/>
      <c r="V126" s="59"/>
      <c r="W126" s="57"/>
      <c r="X126" s="60">
        <v>-1251</v>
      </c>
    </row>
    <row r="127" spans="1:25" s="56" customFormat="1" ht="30" x14ac:dyDescent="0.25">
      <c r="A127" s="73">
        <v>337</v>
      </c>
      <c r="B127" s="79" t="s">
        <v>893</v>
      </c>
      <c r="C127" s="74" t="str">
        <f>VLOOKUP(B127,[2]Sheet8!E:G,3,0)</f>
        <v>PERMANENT DISS</v>
      </c>
      <c r="D127" s="75">
        <f>VLOOKUP(B127,[2]Sheet8!E:L,8,0)</f>
        <v>1</v>
      </c>
      <c r="E127" s="80" t="s">
        <v>701</v>
      </c>
      <c r="F127" s="75" t="str">
        <f>VLOOKUP(B127,[2]Sheet8!E:I,5,0)</f>
        <v xml:space="preserve">CHANDRASHAKAR </v>
      </c>
      <c r="G127" s="57" t="str">
        <f>VLOOKUP(B127,[2]Sheet8!E:K,7,0)</f>
        <v>YARE HALLI YHL</v>
      </c>
      <c r="H127" s="57"/>
      <c r="I127" s="57">
        <v>0</v>
      </c>
      <c r="J127" s="57">
        <f t="shared" si="2"/>
        <v>0</v>
      </c>
      <c r="K127" s="57"/>
      <c r="L127" s="58"/>
      <c r="M127" s="57"/>
      <c r="N127" s="57"/>
      <c r="O127" s="57"/>
      <c r="P127" s="57"/>
      <c r="Q127" s="57"/>
      <c r="R127" s="57"/>
      <c r="S127" s="57"/>
      <c r="T127" s="57"/>
      <c r="U127" s="59"/>
      <c r="V127" s="59"/>
      <c r="W127" s="57"/>
      <c r="X127" s="60">
        <v>0</v>
      </c>
    </row>
    <row r="128" spans="1:25" s="56" customFormat="1" x14ac:dyDescent="0.25">
      <c r="A128" s="73">
        <v>204</v>
      </c>
      <c r="B128" s="74" t="s">
        <v>703</v>
      </c>
      <c r="C128" s="74" t="str">
        <f>VLOOKUP(B128,[2]Sheet8!E:G,3,0)</f>
        <v>LONG DISS</v>
      </c>
      <c r="D128" s="75">
        <f>VLOOKUP(B128,[2]Sheet8!E:L,8,0)</f>
        <v>1</v>
      </c>
      <c r="E128" s="75" t="s">
        <v>704</v>
      </c>
      <c r="F128" s="75" t="str">
        <f>VLOOKUP(B128,[2]Sheet8!E:I,5,0)</f>
        <v>B R LOKESH</v>
      </c>
      <c r="G128" s="57" t="str">
        <f>VLOOKUP(B128,[2]Sheet8!E:K,7,0)</f>
        <v>ASHOKNAGAR</v>
      </c>
      <c r="H128" s="77"/>
      <c r="I128" s="57">
        <v>0</v>
      </c>
      <c r="J128" s="57">
        <f t="shared" si="2"/>
        <v>0</v>
      </c>
      <c r="K128" s="77"/>
      <c r="L128" s="77"/>
      <c r="M128" s="77"/>
      <c r="N128" s="77"/>
      <c r="O128" s="77"/>
      <c r="P128" s="77"/>
      <c r="Q128" s="77"/>
      <c r="R128" s="57"/>
      <c r="S128" s="77"/>
      <c r="T128" s="57"/>
      <c r="U128" s="77"/>
      <c r="V128" s="78"/>
      <c r="W128" s="77"/>
      <c r="X128" s="60">
        <v>0</v>
      </c>
    </row>
    <row r="129" spans="1:24" s="56" customFormat="1" x14ac:dyDescent="0.25">
      <c r="A129" s="73">
        <v>205</v>
      </c>
      <c r="B129" s="74" t="s">
        <v>705</v>
      </c>
      <c r="C129" s="74" t="str">
        <f>VLOOKUP(B129,[2]Sheet8!E:G,3,0)</f>
        <v>LONG DISS</v>
      </c>
      <c r="D129" s="75">
        <f>VLOOKUP(B129,[2]Sheet8!E:L,8,0)</f>
        <v>1</v>
      </c>
      <c r="E129" s="75" t="s">
        <v>706</v>
      </c>
      <c r="F129" s="75" t="str">
        <f>VLOOKUP(B129,[2]Sheet8!E:I,5,0)</f>
        <v>MANJAMMA</v>
      </c>
      <c r="G129" s="57" t="str">
        <f>VLOOKUP(B129,[2]Sheet8!E:K,7,0)</f>
        <v>YARE HALLI YHL</v>
      </c>
      <c r="H129" s="77"/>
      <c r="I129" s="57">
        <v>0</v>
      </c>
      <c r="J129" s="57">
        <f t="shared" si="2"/>
        <v>0</v>
      </c>
      <c r="K129" s="77"/>
      <c r="L129" s="77"/>
      <c r="M129" s="77"/>
      <c r="N129" s="77"/>
      <c r="O129" s="77"/>
      <c r="P129" s="77"/>
      <c r="Q129" s="77"/>
      <c r="R129" s="57"/>
      <c r="S129" s="77"/>
      <c r="T129" s="57"/>
      <c r="U129" s="77"/>
      <c r="V129" s="78"/>
      <c r="W129" s="77"/>
      <c r="X129" s="60">
        <v>0</v>
      </c>
    </row>
    <row r="130" spans="1:24" s="56" customFormat="1" ht="30" x14ac:dyDescent="0.25">
      <c r="A130" s="73">
        <v>206</v>
      </c>
      <c r="B130" s="79" t="s">
        <v>707</v>
      </c>
      <c r="C130" s="74" t="str">
        <f>VLOOKUP(B130,[2]Sheet8!E:G,3,0)</f>
        <v>LONG DISS</v>
      </c>
      <c r="D130" s="75">
        <f>VLOOKUP(B130,[2]Sheet8!E:L,8,0)</f>
        <v>2</v>
      </c>
      <c r="E130" s="57" t="s">
        <v>708</v>
      </c>
      <c r="F130" s="75" t="str">
        <f>VLOOKUP(B130,[2]Sheet8!E:I,5,0)</f>
        <v>R CHANDRASHEKHAR</v>
      </c>
      <c r="G130" s="57" t="str">
        <f>VLOOKUP(B130,[2]Sheet8!E:K,7,0)</f>
        <v>MANICHANA HALLI MNL</v>
      </c>
      <c r="H130" s="57">
        <v>8567</v>
      </c>
      <c r="I130" s="57">
        <v>8567</v>
      </c>
      <c r="J130" s="57">
        <f t="shared" si="2"/>
        <v>0</v>
      </c>
      <c r="K130" s="57"/>
      <c r="L130" s="58"/>
      <c r="M130" s="57"/>
      <c r="N130" s="57"/>
      <c r="O130" s="57"/>
      <c r="P130" s="57"/>
      <c r="Q130" s="57"/>
      <c r="R130" s="57"/>
      <c r="S130" s="57"/>
      <c r="T130" s="57"/>
      <c r="U130" s="59"/>
      <c r="V130" s="59"/>
      <c r="W130" s="57"/>
      <c r="X130" s="60">
        <v>-3125</v>
      </c>
    </row>
    <row r="131" spans="1:24" s="56" customFormat="1" x14ac:dyDescent="0.25">
      <c r="A131" s="73">
        <v>3</v>
      </c>
      <c r="B131" s="79" t="s">
        <v>381</v>
      </c>
      <c r="C131" s="74" t="str">
        <f>VLOOKUP(B131,[2]Sheet8!E:G,3,0)</f>
        <v>BILL STOP</v>
      </c>
      <c r="D131" s="75">
        <f>VLOOKUP(B131,[2]Sheet8!E:L,8,0)</f>
        <v>2</v>
      </c>
      <c r="E131" s="81" t="s">
        <v>382</v>
      </c>
      <c r="F131" s="75" t="str">
        <f>VLOOKUP(B131,[2]Sheet8!E:I,5,0)</f>
        <v>G C ASHOKA</v>
      </c>
      <c r="G131" s="57" t="str">
        <f>VLOOKUP(B131,[2]Sheet8!E:K,7,0)</f>
        <v>BELUR ROAD L</v>
      </c>
      <c r="H131" s="57">
        <v>587</v>
      </c>
      <c r="I131" s="57">
        <v>587</v>
      </c>
      <c r="J131" s="57">
        <f t="shared" si="2"/>
        <v>0</v>
      </c>
      <c r="K131" s="57"/>
      <c r="L131" s="58"/>
      <c r="M131" s="57"/>
      <c r="N131" s="57"/>
      <c r="O131" s="57"/>
      <c r="P131" s="57"/>
      <c r="Q131" s="57"/>
      <c r="R131" s="57"/>
      <c r="S131" s="57"/>
      <c r="T131" s="57"/>
      <c r="U131" s="59"/>
      <c r="V131" s="59"/>
      <c r="W131" s="57"/>
      <c r="X131" s="60">
        <v>0</v>
      </c>
    </row>
    <row r="132" spans="1:24" s="56" customFormat="1" ht="30" x14ac:dyDescent="0.25">
      <c r="A132" s="73">
        <v>338</v>
      </c>
      <c r="B132" s="79" t="s">
        <v>894</v>
      </c>
      <c r="C132" s="74" t="str">
        <f>VLOOKUP(B132,[2]Sheet8!E:G,3,0)</f>
        <v>PERMANENT DISS</v>
      </c>
      <c r="D132" s="75">
        <f>VLOOKUP(B132,[2]Sheet8!E:L,8,0)</f>
        <v>2</v>
      </c>
      <c r="E132" s="81" t="s">
        <v>382</v>
      </c>
      <c r="F132" s="75" t="str">
        <f>VLOOKUP(B132,[2]Sheet8!E:I,5,0)</f>
        <v>N MANJULA</v>
      </c>
      <c r="G132" s="57" t="str">
        <f>VLOOKUP(B132,[2]Sheet8!E:K,7,0)</f>
        <v>HOOVINA HALLI KAVALU HKL</v>
      </c>
      <c r="H132" s="57">
        <v>0</v>
      </c>
      <c r="I132" s="57">
        <v>0</v>
      </c>
      <c r="J132" s="57">
        <f t="shared" si="2"/>
        <v>0</v>
      </c>
      <c r="K132" s="57"/>
      <c r="L132" s="58"/>
      <c r="M132" s="57"/>
      <c r="N132" s="57"/>
      <c r="O132" s="57"/>
      <c r="P132" s="57"/>
      <c r="Q132" s="57"/>
      <c r="R132" s="57"/>
      <c r="S132" s="57"/>
      <c r="T132" s="57"/>
      <c r="U132" s="59"/>
      <c r="V132" s="59"/>
      <c r="W132" s="57"/>
      <c r="X132" s="60">
        <v>0</v>
      </c>
    </row>
    <row r="133" spans="1:24" s="56" customFormat="1" x14ac:dyDescent="0.25">
      <c r="A133" s="73">
        <v>207</v>
      </c>
      <c r="B133" s="79" t="s">
        <v>709</v>
      </c>
      <c r="C133" s="74" t="str">
        <f>VLOOKUP(B133,[2]Sheet8!E:G,3,0)</f>
        <v>LONG DISS</v>
      </c>
      <c r="D133" s="75">
        <f>VLOOKUP(B133,[2]Sheet8!E:L,8,0)</f>
        <v>2</v>
      </c>
      <c r="E133" s="81" t="s">
        <v>382</v>
      </c>
      <c r="F133" s="75" t="str">
        <f>VLOOKUP(B133,[2]Sheet8!E:I,5,0)</f>
        <v>M R LOKESH</v>
      </c>
      <c r="G133" s="57" t="str">
        <f>VLOOKUP(B133,[2]Sheet8!E:K,7,0)</f>
        <v>HOOVINA HALLI KAVALU HKL</v>
      </c>
      <c r="H133" s="57"/>
      <c r="I133" s="57">
        <v>0</v>
      </c>
      <c r="J133" s="57">
        <f t="shared" si="2"/>
        <v>0</v>
      </c>
      <c r="K133" s="57"/>
      <c r="L133" s="58"/>
      <c r="M133" s="57"/>
      <c r="N133" s="57"/>
      <c r="O133" s="57"/>
      <c r="P133" s="57"/>
      <c r="Q133" s="57"/>
      <c r="R133" s="57"/>
      <c r="S133" s="57"/>
      <c r="T133" s="57"/>
      <c r="U133" s="59"/>
      <c r="V133" s="59"/>
      <c r="W133" s="57"/>
      <c r="X133" s="60">
        <v>-562</v>
      </c>
    </row>
    <row r="134" spans="1:24" s="56" customFormat="1" ht="30" x14ac:dyDescent="0.25">
      <c r="A134" s="73">
        <v>339</v>
      </c>
      <c r="B134" s="79" t="s">
        <v>895</v>
      </c>
      <c r="C134" s="74" t="str">
        <f>VLOOKUP(B134,[2]Sheet8!E:G,3,0)</f>
        <v>PERMANENT DISS</v>
      </c>
      <c r="D134" s="75">
        <f>VLOOKUP(B134,[2]Sheet8!E:L,8,0)</f>
        <v>1</v>
      </c>
      <c r="E134" s="57" t="s">
        <v>896</v>
      </c>
      <c r="F134" s="75" t="str">
        <f>VLOOKUP(B134,[2]Sheet8!E:I,5,0)</f>
        <v>ASHOKA</v>
      </c>
      <c r="G134" s="57" t="str">
        <f>VLOOKUP(B134,[2]Sheet8!E:K,7,0)</f>
        <v>BASAVESHWARA NAGAR</v>
      </c>
      <c r="H134" s="57">
        <v>652</v>
      </c>
      <c r="I134" s="57">
        <v>652</v>
      </c>
      <c r="J134" s="57">
        <f t="shared" si="2"/>
        <v>0</v>
      </c>
      <c r="K134" s="57"/>
      <c r="L134" s="58"/>
      <c r="M134" s="57"/>
      <c r="N134" s="57"/>
      <c r="O134" s="57"/>
      <c r="P134" s="57"/>
      <c r="Q134" s="57"/>
      <c r="R134" s="57"/>
      <c r="S134" s="57"/>
      <c r="T134" s="57"/>
      <c r="U134" s="59"/>
      <c r="V134" s="59"/>
      <c r="W134" s="57"/>
      <c r="X134" s="60">
        <v>0</v>
      </c>
    </row>
    <row r="135" spans="1:24" s="56" customFormat="1" x14ac:dyDescent="0.25">
      <c r="A135" s="73">
        <v>208</v>
      </c>
      <c r="B135" s="74" t="s">
        <v>710</v>
      </c>
      <c r="C135" s="74" t="str">
        <f>VLOOKUP(B135,[2]Sheet8!E:G,3,0)</f>
        <v>LONG DISS</v>
      </c>
      <c r="D135" s="75">
        <f>VLOOKUP(B135,[2]Sheet8!E:L,8,0)</f>
        <v>2</v>
      </c>
      <c r="E135" s="76">
        <v>43376</v>
      </c>
      <c r="F135" s="75" t="str">
        <f>VLOOKUP(B135,[2]Sheet8!E:I,5,0)</f>
        <v>H G YASHODA</v>
      </c>
      <c r="G135" s="57" t="str">
        <f>VLOOKUP(B135,[2]Sheet8!E:K,7,0)</f>
        <v>BELUR ROAD L</v>
      </c>
      <c r="H135" s="77"/>
      <c r="I135" s="57">
        <v>0</v>
      </c>
      <c r="J135" s="57">
        <f t="shared" si="2"/>
        <v>0</v>
      </c>
      <c r="K135" s="77"/>
      <c r="L135" s="77"/>
      <c r="M135" s="57"/>
      <c r="N135" s="77"/>
      <c r="O135" s="77"/>
      <c r="P135" s="77"/>
      <c r="Q135" s="77"/>
      <c r="R135" s="57"/>
      <c r="S135" s="77"/>
      <c r="T135" s="57"/>
      <c r="U135" s="77"/>
      <c r="V135" s="78"/>
      <c r="W135" s="77"/>
      <c r="X135" s="60">
        <v>0</v>
      </c>
    </row>
    <row r="136" spans="1:24" s="56" customFormat="1" x14ac:dyDescent="0.25">
      <c r="A136" s="73">
        <v>209</v>
      </c>
      <c r="B136" s="79" t="s">
        <v>711</v>
      </c>
      <c r="C136" s="74" t="str">
        <f>VLOOKUP(B136,[2]Sheet8!E:G,3,0)</f>
        <v>LONG DISS</v>
      </c>
      <c r="D136" s="75">
        <f>VLOOKUP(B136,[2]Sheet8!E:L,8,0)</f>
        <v>2</v>
      </c>
      <c r="E136" s="80">
        <v>43378</v>
      </c>
      <c r="F136" s="75" t="str">
        <f>VLOOKUP(B136,[2]Sheet8!E:I,5,0)</f>
        <v>M PRAKASH</v>
      </c>
      <c r="G136" s="57" t="str">
        <f>VLOOKUP(B136,[2]Sheet8!E:K,7,0)</f>
        <v>MANICHANA HALLI MNL</v>
      </c>
      <c r="H136" s="57">
        <v>261</v>
      </c>
      <c r="I136" s="57">
        <v>261</v>
      </c>
      <c r="J136" s="57">
        <f t="shared" si="2"/>
        <v>0</v>
      </c>
      <c r="K136" s="57"/>
      <c r="L136" s="58"/>
      <c r="M136" s="57"/>
      <c r="N136" s="57"/>
      <c r="O136" s="57"/>
      <c r="P136" s="57"/>
      <c r="Q136" s="57"/>
      <c r="R136" s="57"/>
      <c r="S136" s="57"/>
      <c r="T136" s="57"/>
      <c r="U136" s="59"/>
      <c r="V136" s="59"/>
      <c r="W136" s="57"/>
      <c r="X136" s="60">
        <v>0</v>
      </c>
    </row>
    <row r="137" spans="1:24" s="56" customFormat="1" x14ac:dyDescent="0.25">
      <c r="A137" s="73">
        <v>210</v>
      </c>
      <c r="B137" s="79" t="s">
        <v>712</v>
      </c>
      <c r="C137" s="74" t="str">
        <f>VLOOKUP(B137,[2]Sheet8!E:G,3,0)</f>
        <v>LONG DISS</v>
      </c>
      <c r="D137" s="75">
        <f>VLOOKUP(B137,[2]Sheet8!E:L,8,0)</f>
        <v>1</v>
      </c>
      <c r="E137" s="80">
        <v>43382</v>
      </c>
      <c r="F137" s="75" t="str">
        <f>VLOOKUP(B137,[2]Sheet8!E:I,5,0)</f>
        <v>PUSHPA</v>
      </c>
      <c r="G137" s="57" t="str">
        <f>VLOOKUP(B137,[2]Sheet8!E:K,7,0)</f>
        <v>BELUR ROAD L</v>
      </c>
      <c r="H137" s="57">
        <v>2116</v>
      </c>
      <c r="I137" s="57">
        <v>2116</v>
      </c>
      <c r="J137" s="57">
        <f t="shared" si="2"/>
        <v>0</v>
      </c>
      <c r="K137" s="57"/>
      <c r="L137" s="58"/>
      <c r="M137" s="57"/>
      <c r="N137" s="57"/>
      <c r="O137" s="57"/>
      <c r="P137" s="57"/>
      <c r="Q137" s="57"/>
      <c r="R137" s="57"/>
      <c r="S137" s="57"/>
      <c r="T137" s="57"/>
      <c r="U137" s="59"/>
      <c r="V137" s="59"/>
      <c r="W137" s="57"/>
      <c r="X137" s="60">
        <v>-169</v>
      </c>
    </row>
    <row r="138" spans="1:24" s="56" customFormat="1" x14ac:dyDescent="0.25">
      <c r="A138" s="73">
        <v>211</v>
      </c>
      <c r="B138" s="79" t="s">
        <v>713</v>
      </c>
      <c r="C138" s="74" t="str">
        <f>VLOOKUP(B138,[2]Sheet8!E:G,3,0)</f>
        <v>LONG DISS</v>
      </c>
      <c r="D138" s="75">
        <f>VLOOKUP(B138,[2]Sheet8!E:L,8,0)</f>
        <v>1</v>
      </c>
      <c r="E138" s="57" t="s">
        <v>714</v>
      </c>
      <c r="F138" s="75" t="str">
        <f>VLOOKUP(B138,[2]Sheet8!E:I,5,0)</f>
        <v>RANGAMMA</v>
      </c>
      <c r="G138" s="57" t="str">
        <f>VLOOKUP(B138,[2]Sheet8!E:K,7,0)</f>
        <v>MANICHANA HALLI MNL</v>
      </c>
      <c r="H138" s="57"/>
      <c r="I138" s="57">
        <v>0</v>
      </c>
      <c r="J138" s="57">
        <f t="shared" si="2"/>
        <v>0</v>
      </c>
      <c r="K138" s="57"/>
      <c r="L138" s="58"/>
      <c r="M138" s="57"/>
      <c r="N138" s="57"/>
      <c r="O138" s="57"/>
      <c r="P138" s="57"/>
      <c r="Q138" s="57"/>
      <c r="R138" s="57"/>
      <c r="S138" s="57"/>
      <c r="T138" s="57"/>
      <c r="U138" s="59"/>
      <c r="V138" s="59"/>
      <c r="W138" s="57"/>
      <c r="X138" s="60">
        <v>-1786</v>
      </c>
    </row>
    <row r="139" spans="1:24" s="56" customFormat="1" ht="30" x14ac:dyDescent="0.25">
      <c r="A139" s="73">
        <v>340</v>
      </c>
      <c r="B139" s="79" t="s">
        <v>897</v>
      </c>
      <c r="C139" s="74" t="str">
        <f>VLOOKUP(B139,[2]Sheet8!E:G,3,0)</f>
        <v>PERMANENT DISS</v>
      </c>
      <c r="D139" s="75">
        <f>VLOOKUP(B139,[2]Sheet8!E:L,8,0)</f>
        <v>1</v>
      </c>
      <c r="E139" s="57" t="s">
        <v>714</v>
      </c>
      <c r="F139" s="75" t="str">
        <f>VLOOKUP(B139,[2]Sheet8!E:I,5,0)</f>
        <v xml:space="preserve">YATHIKALA K V </v>
      </c>
      <c r="G139" s="57" t="str">
        <f>VLOOKUP(B139,[2]Sheet8!E:K,7,0)</f>
        <v>BASAVESHWARA NAGAR</v>
      </c>
      <c r="H139" s="57">
        <v>1940</v>
      </c>
      <c r="I139" s="57">
        <v>1940</v>
      </c>
      <c r="J139" s="57">
        <f t="shared" si="2"/>
        <v>0</v>
      </c>
      <c r="K139" s="57"/>
      <c r="L139" s="58"/>
      <c r="M139" s="57"/>
      <c r="N139" s="57"/>
      <c r="O139" s="57"/>
      <c r="P139" s="57"/>
      <c r="Q139" s="57"/>
      <c r="R139" s="57"/>
      <c r="S139" s="57"/>
      <c r="T139" s="57"/>
      <c r="U139" s="59"/>
      <c r="V139" s="59"/>
      <c r="W139" s="57"/>
      <c r="X139" s="60">
        <v>0</v>
      </c>
    </row>
    <row r="140" spans="1:24" s="56" customFormat="1" ht="30" x14ac:dyDescent="0.25">
      <c r="A140" s="73">
        <v>341</v>
      </c>
      <c r="B140" s="79" t="s">
        <v>898</v>
      </c>
      <c r="C140" s="74" t="str">
        <f>VLOOKUP(B140,[2]Sheet8!E:G,3,0)</f>
        <v>PERMANENT DISS</v>
      </c>
      <c r="D140" s="75">
        <f>VLOOKUP(B140,[2]Sheet8!E:L,8,0)</f>
        <v>1</v>
      </c>
      <c r="E140" s="57" t="s">
        <v>899</v>
      </c>
      <c r="F140" s="75" t="str">
        <f>VLOOKUP(B140,[2]Sheet8!E:I,5,0)</f>
        <v>DEVIRAMMA</v>
      </c>
      <c r="G140" s="57" t="str">
        <f>VLOOKUP(B140,[2]Sheet8!E:K,7,0)</f>
        <v>MANICHANA HALLI MNL</v>
      </c>
      <c r="H140" s="57"/>
      <c r="I140" s="57">
        <v>0</v>
      </c>
      <c r="J140" s="57">
        <f t="shared" si="2"/>
        <v>0</v>
      </c>
      <c r="K140" s="57"/>
      <c r="L140" s="58"/>
      <c r="M140" s="57"/>
      <c r="N140" s="57"/>
      <c r="O140" s="57"/>
      <c r="P140" s="57"/>
      <c r="Q140" s="57"/>
      <c r="R140" s="57"/>
      <c r="S140" s="57"/>
      <c r="T140" s="57"/>
      <c r="U140" s="59"/>
      <c r="V140" s="59"/>
      <c r="W140" s="57"/>
      <c r="X140" s="60">
        <v>0</v>
      </c>
    </row>
    <row r="141" spans="1:24" s="56" customFormat="1" ht="30" x14ac:dyDescent="0.25">
      <c r="A141" s="73">
        <v>342</v>
      </c>
      <c r="B141" s="74" t="s">
        <v>900</v>
      </c>
      <c r="C141" s="74" t="str">
        <f>VLOOKUP(B141,[2]Sheet8!E:G,3,0)</f>
        <v>PERMANENT DISS</v>
      </c>
      <c r="D141" s="75">
        <f>VLOOKUP(B141,[2]Sheet8!E:L,8,0)</f>
        <v>1</v>
      </c>
      <c r="E141" s="75" t="s">
        <v>901</v>
      </c>
      <c r="F141" s="75" t="str">
        <f>VLOOKUP(B141,[2]Sheet8!E:I,5,0)</f>
        <v>M R SHRIDHAR</v>
      </c>
      <c r="G141" s="57" t="str">
        <f>VLOOKUP(B141,[2]Sheet8!E:K,7,0)</f>
        <v>HT GROUP</v>
      </c>
      <c r="H141" s="77"/>
      <c r="I141" s="57">
        <v>0</v>
      </c>
      <c r="J141" s="57">
        <f t="shared" si="2"/>
        <v>0</v>
      </c>
      <c r="K141" s="77"/>
      <c r="L141" s="77"/>
      <c r="M141" s="77"/>
      <c r="N141" s="77"/>
      <c r="O141" s="77"/>
      <c r="P141" s="77"/>
      <c r="Q141" s="77"/>
      <c r="R141" s="57"/>
      <c r="S141" s="77"/>
      <c r="T141" s="57"/>
      <c r="U141" s="77"/>
      <c r="V141" s="78"/>
      <c r="W141" s="77"/>
      <c r="X141" s="60">
        <v>0</v>
      </c>
    </row>
    <row r="142" spans="1:24" s="56" customFormat="1" ht="30" x14ac:dyDescent="0.25">
      <c r="A142" s="73">
        <v>343</v>
      </c>
      <c r="B142" s="79" t="s">
        <v>902</v>
      </c>
      <c r="C142" s="74" t="str">
        <f>VLOOKUP(B142,[2]Sheet8!E:G,3,0)</f>
        <v>PERMANENT DISS</v>
      </c>
      <c r="D142" s="75">
        <f>VLOOKUP(B142,[2]Sheet8!E:L,8,0)</f>
        <v>1</v>
      </c>
      <c r="E142" s="57" t="s">
        <v>903</v>
      </c>
      <c r="F142" s="75" t="str">
        <f>VLOOKUP(B142,[2]Sheet8!E:I,5,0)</f>
        <v>MOHAMED HAROON RAYEES</v>
      </c>
      <c r="G142" s="57" t="str">
        <f>VLOOKUP(B142,[2]Sheet8!E:K,7,0)</f>
        <v>KALLEKERE HUSURU</v>
      </c>
      <c r="H142" s="57">
        <v>1520</v>
      </c>
      <c r="I142" s="57">
        <v>1520</v>
      </c>
      <c r="J142" s="57">
        <f t="shared" si="2"/>
        <v>0</v>
      </c>
      <c r="K142" s="57"/>
      <c r="L142" s="58"/>
      <c r="M142" s="57"/>
      <c r="N142" s="57"/>
      <c r="O142" s="57"/>
      <c r="P142" s="57"/>
      <c r="Q142" s="57"/>
      <c r="R142" s="57"/>
      <c r="S142" s="57"/>
      <c r="T142" s="57"/>
      <c r="U142" s="59"/>
      <c r="V142" s="59"/>
      <c r="W142" s="57"/>
      <c r="X142" s="60">
        <v>0</v>
      </c>
    </row>
    <row r="143" spans="1:24" s="56" customFormat="1" x14ac:dyDescent="0.25">
      <c r="A143" s="73">
        <v>212</v>
      </c>
      <c r="B143" s="79" t="s">
        <v>715</v>
      </c>
      <c r="C143" s="74" t="str">
        <f>VLOOKUP(B143,[2]Sheet8!E:G,3,0)</f>
        <v>LONG DISS</v>
      </c>
      <c r="D143" s="75">
        <f>VLOOKUP(B143,[2]Sheet8!E:L,8,0)</f>
        <v>2</v>
      </c>
      <c r="E143" s="57" t="s">
        <v>716</v>
      </c>
      <c r="F143" s="75" t="str">
        <f>VLOOKUP(B143,[2]Sheet8!E:I,5,0)</f>
        <v xml:space="preserve">SHABINA TAJ </v>
      </c>
      <c r="G143" s="57" t="str">
        <f>VLOOKUP(B143,[2]Sheet8!E:K,7,0)</f>
        <v>HOOVINA HALLI KAVALU HKL</v>
      </c>
      <c r="H143" s="57">
        <v>113</v>
      </c>
      <c r="I143" s="57">
        <v>113</v>
      </c>
      <c r="J143" s="57">
        <f t="shared" si="2"/>
        <v>0</v>
      </c>
      <c r="K143" s="57"/>
      <c r="L143" s="58"/>
      <c r="M143" s="57"/>
      <c r="N143" s="57"/>
      <c r="O143" s="57"/>
      <c r="P143" s="57"/>
      <c r="Q143" s="57"/>
      <c r="R143" s="57"/>
      <c r="S143" s="57"/>
      <c r="T143" s="57"/>
      <c r="U143" s="59"/>
      <c r="V143" s="59"/>
      <c r="W143" s="57"/>
      <c r="X143" s="60">
        <v>-3136</v>
      </c>
    </row>
    <row r="144" spans="1:24" s="56" customFormat="1" ht="30" x14ac:dyDescent="0.25">
      <c r="A144" s="73">
        <v>213</v>
      </c>
      <c r="B144" s="79" t="s">
        <v>717</v>
      </c>
      <c r="C144" s="74" t="str">
        <f>VLOOKUP(B144,[2]Sheet8!E:G,3,0)</f>
        <v>LONG DISS</v>
      </c>
      <c r="D144" s="75">
        <f>VLOOKUP(B144,[2]Sheet8!E:L,8,0)</f>
        <v>2</v>
      </c>
      <c r="E144" s="80" t="s">
        <v>718</v>
      </c>
      <c r="F144" s="75" t="str">
        <f>VLOOKUP(B144,[2]Sheet8!E:I,5,0)</f>
        <v>THANGYAMMATHIMMEGOWDA</v>
      </c>
      <c r="G144" s="57" t="str">
        <f>VLOOKUP(B144,[2]Sheet8!E:K,7,0)</f>
        <v>0</v>
      </c>
      <c r="H144" s="57">
        <v>947</v>
      </c>
      <c r="I144" s="57">
        <v>947</v>
      </c>
      <c r="J144" s="57">
        <f t="shared" si="2"/>
        <v>0</v>
      </c>
      <c r="K144" s="57"/>
      <c r="L144" s="58"/>
      <c r="M144" s="57"/>
      <c r="N144" s="57"/>
      <c r="O144" s="57"/>
      <c r="P144" s="57"/>
      <c r="Q144" s="57"/>
      <c r="R144" s="57"/>
      <c r="S144" s="57"/>
      <c r="T144" s="57"/>
      <c r="U144" s="59"/>
      <c r="V144" s="59"/>
      <c r="W144" s="57"/>
      <c r="X144" s="60">
        <v>-6705</v>
      </c>
    </row>
    <row r="146" spans="1:25" s="56" customFormat="1" ht="45" x14ac:dyDescent="0.25">
      <c r="A146" s="73">
        <v>214</v>
      </c>
      <c r="B146" s="79" t="s">
        <v>719</v>
      </c>
      <c r="C146" s="74" t="str">
        <f>VLOOKUP(B146,[2]Sheet8!E:G,3,0)</f>
        <v>LONG DISS</v>
      </c>
      <c r="D146" s="75">
        <f>VLOOKUP(B146,[2]Sheet8!E:L,8,0)</f>
        <v>1</v>
      </c>
      <c r="E146" s="80" t="s">
        <v>384</v>
      </c>
      <c r="F146" s="75" t="str">
        <f>VLOOKUP(B146,[2]Sheet8!E:I,5,0)</f>
        <v>GEETHABAI K GBASAVARAJA NAIK</v>
      </c>
      <c r="G146" s="57" t="str">
        <f>VLOOKUP(B146,[2]Sheet8!E:K,7,0)</f>
        <v>0</v>
      </c>
      <c r="H146" s="57"/>
      <c r="I146" s="57">
        <v>0</v>
      </c>
      <c r="J146" s="57">
        <f t="shared" ref="J146:J155" si="3">I146-H146</f>
        <v>0</v>
      </c>
      <c r="K146" s="57"/>
      <c r="L146" s="58"/>
      <c r="M146" s="57"/>
      <c r="N146" s="57"/>
      <c r="O146" s="57"/>
      <c r="P146" s="57"/>
      <c r="Q146" s="57"/>
      <c r="R146" s="57"/>
      <c r="S146" s="57"/>
      <c r="T146" s="57"/>
      <c r="U146" s="59"/>
      <c r="V146" s="59"/>
      <c r="W146" s="57"/>
      <c r="X146" s="60">
        <v>-1498</v>
      </c>
    </row>
    <row r="147" spans="1:25" s="56" customFormat="1" x14ac:dyDescent="0.25">
      <c r="A147" s="73">
        <v>215</v>
      </c>
      <c r="B147" s="79" t="s">
        <v>720</v>
      </c>
      <c r="C147" s="74" t="str">
        <f>VLOOKUP(B147,[2]Sheet8!E:G,3,0)</f>
        <v>LONG DISS</v>
      </c>
      <c r="D147" s="75">
        <f>VLOOKUP(B147,[2]Sheet8!E:L,8,0)</f>
        <v>1</v>
      </c>
      <c r="E147" s="80" t="s">
        <v>721</v>
      </c>
      <c r="F147" s="75" t="str">
        <f>VLOOKUP(B147,[2]Sheet8!E:I,5,0)</f>
        <v xml:space="preserve">NAVEEN B V </v>
      </c>
      <c r="G147" s="57" t="str">
        <f>VLOOKUP(B147,[2]Sheet8!E:K,7,0)</f>
        <v>HOOVINA HALLI KAVALU HKL</v>
      </c>
      <c r="H147" s="57">
        <v>5200</v>
      </c>
      <c r="I147" s="57">
        <v>5200</v>
      </c>
      <c r="J147" s="57">
        <f t="shared" si="3"/>
        <v>0</v>
      </c>
      <c r="K147" s="57"/>
      <c r="L147" s="58"/>
      <c r="M147" s="57"/>
      <c r="N147" s="57"/>
      <c r="O147" s="57"/>
      <c r="P147" s="57"/>
      <c r="Q147" s="57"/>
      <c r="R147" s="57"/>
      <c r="S147" s="57"/>
      <c r="T147" s="57"/>
      <c r="U147" s="59"/>
      <c r="V147" s="59"/>
      <c r="W147" s="57"/>
      <c r="X147" s="60">
        <v>-2214</v>
      </c>
    </row>
    <row r="148" spans="1:25" s="56" customFormat="1" x14ac:dyDescent="0.25">
      <c r="A148" s="73">
        <v>216</v>
      </c>
      <c r="B148" s="79" t="s">
        <v>722</v>
      </c>
      <c r="C148" s="74" t="str">
        <f>VLOOKUP(B148,[2]Sheet8!E:G,3,0)</f>
        <v>LONG DISS</v>
      </c>
      <c r="D148" s="75">
        <f>VLOOKUP(B148,[2]Sheet8!E:L,8,0)</f>
        <v>2</v>
      </c>
      <c r="E148" s="80" t="s">
        <v>723</v>
      </c>
      <c r="F148" s="75" t="str">
        <f>VLOOKUP(B148,[2]Sheet8!E:I,5,0)</f>
        <v>H L SURESH</v>
      </c>
      <c r="G148" s="57" t="str">
        <f>VLOOKUP(B148,[2]Sheet8!E:K,7,0)</f>
        <v>YARE HALLI YHL</v>
      </c>
      <c r="H148" s="57">
        <v>0</v>
      </c>
      <c r="I148" s="57">
        <v>0</v>
      </c>
      <c r="J148" s="57">
        <f t="shared" si="3"/>
        <v>0</v>
      </c>
      <c r="K148" s="57"/>
      <c r="L148" s="58"/>
      <c r="M148" s="57"/>
      <c r="N148" s="57"/>
      <c r="O148" s="57"/>
      <c r="P148" s="57"/>
      <c r="Q148" s="57"/>
      <c r="R148" s="57"/>
      <c r="S148" s="57"/>
      <c r="T148" s="57"/>
      <c r="U148" s="59"/>
      <c r="V148" s="59"/>
      <c r="W148" s="57"/>
      <c r="X148" s="60">
        <v>-1484</v>
      </c>
    </row>
    <row r="149" spans="1:25" s="56" customFormat="1" ht="30" x14ac:dyDescent="0.25">
      <c r="A149" s="73">
        <v>344</v>
      </c>
      <c r="B149" s="79" t="s">
        <v>904</v>
      </c>
      <c r="C149" s="74" t="str">
        <f>VLOOKUP(B149,[2]Sheet8!E:G,3,0)</f>
        <v>PERMANENT DISS</v>
      </c>
      <c r="D149" s="75">
        <f>VLOOKUP(B149,[2]Sheet8!E:L,8,0)</f>
        <v>2</v>
      </c>
      <c r="E149" s="80" t="s">
        <v>905</v>
      </c>
      <c r="F149" s="75" t="str">
        <f>VLOOKUP(B149,[2]Sheet8!E:I,5,0)</f>
        <v>MADHUSWAMYGOWDA</v>
      </c>
      <c r="G149" s="57" t="str">
        <f>VLOOKUP(B149,[2]Sheet8!E:K,7,0)</f>
        <v>0</v>
      </c>
      <c r="H149" s="57">
        <v>2320</v>
      </c>
      <c r="I149" s="57">
        <v>2320</v>
      </c>
      <c r="J149" s="57">
        <f t="shared" si="3"/>
        <v>0</v>
      </c>
      <c r="K149" s="57"/>
      <c r="L149" s="58"/>
      <c r="M149" s="57"/>
      <c r="N149" s="57"/>
      <c r="O149" s="57"/>
      <c r="P149" s="57"/>
      <c r="Q149" s="57"/>
      <c r="R149" s="57"/>
      <c r="S149" s="57"/>
      <c r="T149" s="57"/>
      <c r="U149" s="59"/>
      <c r="V149" s="59"/>
      <c r="W149" s="57"/>
      <c r="X149" s="60">
        <v>0</v>
      </c>
    </row>
    <row r="150" spans="1:25" s="56" customFormat="1" ht="45" x14ac:dyDescent="0.25">
      <c r="A150" s="73">
        <v>4</v>
      </c>
      <c r="B150" s="79" t="s">
        <v>383</v>
      </c>
      <c r="C150" s="74" t="str">
        <f>VLOOKUP(B150,[2]Sheet8!E:G,3,0)</f>
        <v>BILL STOP</v>
      </c>
      <c r="D150" s="75">
        <f>VLOOKUP(B150,[2]Sheet8!E:L,8,0)</f>
        <v>1</v>
      </c>
      <c r="E150" s="80" t="s">
        <v>384</v>
      </c>
      <c r="F150" s="75" t="str">
        <f>VLOOKUP(B150,[2]Sheet8!E:I,5,0)</f>
        <v>B T VISHWANATHA SHETTYB V GOVINDA SHETTY</v>
      </c>
      <c r="G150" s="57" t="str">
        <f>VLOOKUP(B150,[2]Sheet8!E:K,7,0)</f>
        <v>0</v>
      </c>
      <c r="H150" s="57">
        <v>1347</v>
      </c>
      <c r="I150" s="57">
        <v>1347</v>
      </c>
      <c r="J150" s="57">
        <f t="shared" si="3"/>
        <v>0</v>
      </c>
      <c r="K150" s="57"/>
      <c r="L150" s="58"/>
      <c r="M150" s="57"/>
      <c r="N150" s="57"/>
      <c r="O150" s="57"/>
      <c r="P150" s="57"/>
      <c r="Q150" s="57"/>
      <c r="R150" s="57"/>
      <c r="S150" s="57"/>
      <c r="T150" s="57"/>
      <c r="U150" s="59"/>
      <c r="V150" s="59"/>
      <c r="W150" s="57"/>
      <c r="X150" s="60">
        <v>0</v>
      </c>
    </row>
    <row r="151" spans="1:25" s="56" customFormat="1" x14ac:dyDescent="0.25">
      <c r="A151" s="73">
        <v>217</v>
      </c>
      <c r="B151" s="79" t="s">
        <v>724</v>
      </c>
      <c r="C151" s="74" t="str">
        <f>VLOOKUP(B151,[2]Sheet8!E:G,3,0)</f>
        <v>LONG DISS</v>
      </c>
      <c r="D151" s="75">
        <f>VLOOKUP(B151,[2]Sheet8!E:L,8,0)</f>
        <v>2</v>
      </c>
      <c r="E151" s="80" t="s">
        <v>725</v>
      </c>
      <c r="F151" s="75" t="str">
        <f>VLOOKUP(B151,[2]Sheet8!E:I,5,0)</f>
        <v>MANU M S</v>
      </c>
      <c r="G151" s="57" t="str">
        <f>VLOOKUP(B151,[2]Sheet8!E:K,7,0)</f>
        <v>BASAVESHWARA NAGAR</v>
      </c>
      <c r="H151" s="57">
        <v>349</v>
      </c>
      <c r="I151" s="57">
        <v>349</v>
      </c>
      <c r="J151" s="57">
        <f t="shared" si="3"/>
        <v>0</v>
      </c>
      <c r="K151" s="57"/>
      <c r="L151" s="58"/>
      <c r="M151" s="57"/>
      <c r="N151" s="57"/>
      <c r="O151" s="57"/>
      <c r="P151" s="57"/>
      <c r="Q151" s="57"/>
      <c r="R151" s="57"/>
      <c r="S151" s="57"/>
      <c r="T151" s="57"/>
      <c r="U151" s="59"/>
      <c r="V151" s="59"/>
      <c r="W151" s="57"/>
      <c r="X151" s="60">
        <v>-5234</v>
      </c>
    </row>
    <row r="152" spans="1:25" s="56" customFormat="1" ht="30" x14ac:dyDescent="0.25">
      <c r="A152" s="73">
        <v>345</v>
      </c>
      <c r="B152" s="79" t="s">
        <v>906</v>
      </c>
      <c r="C152" s="74" t="str">
        <f>VLOOKUP(B152,[2]Sheet8!E:G,3,0)</f>
        <v>PERMANENT DISS</v>
      </c>
      <c r="D152" s="75">
        <f>VLOOKUP(B152,[2]Sheet8!E:L,8,0)</f>
        <v>2</v>
      </c>
      <c r="E152" s="80" t="s">
        <v>727</v>
      </c>
      <c r="F152" s="75" t="str">
        <f>VLOOKUP(B152,[2]Sheet8!E:I,5,0)</f>
        <v>P K CHIRANTH</v>
      </c>
      <c r="G152" s="57" t="str">
        <f>VLOOKUP(B152,[2]Sheet8!E:K,7,0)</f>
        <v>HOOVINA HALLI KAVALU HKL</v>
      </c>
      <c r="H152" s="57">
        <v>7132</v>
      </c>
      <c r="I152" s="57">
        <v>7132</v>
      </c>
      <c r="J152" s="57">
        <f t="shared" si="3"/>
        <v>0</v>
      </c>
      <c r="K152" s="57"/>
      <c r="L152" s="58"/>
      <c r="M152" s="57"/>
      <c r="N152" s="57"/>
      <c r="O152" s="57"/>
      <c r="P152" s="57"/>
      <c r="Q152" s="57"/>
      <c r="R152" s="57"/>
      <c r="S152" s="57"/>
      <c r="T152" s="57"/>
      <c r="U152" s="59"/>
      <c r="V152" s="59"/>
      <c r="W152" s="57"/>
      <c r="X152" s="60">
        <v>0</v>
      </c>
    </row>
    <row r="153" spans="1:25" s="56" customFormat="1" x14ac:dyDescent="0.25">
      <c r="A153" s="73">
        <v>218</v>
      </c>
      <c r="B153" s="79" t="s">
        <v>726</v>
      </c>
      <c r="C153" s="74" t="str">
        <f>VLOOKUP(B153,[2]Sheet8!E:G,3,0)</f>
        <v>LONG DISS</v>
      </c>
      <c r="D153" s="75">
        <f>VLOOKUP(B153,[2]Sheet8!E:L,8,0)</f>
        <v>2</v>
      </c>
      <c r="E153" s="81" t="s">
        <v>727</v>
      </c>
      <c r="F153" s="75" t="str">
        <f>VLOOKUP(B153,[2]Sheet8!E:I,5,0)</f>
        <v>PRASANNA</v>
      </c>
      <c r="G153" s="57" t="str">
        <f>VLOOKUP(B153,[2]Sheet8!E:K,7,0)</f>
        <v>BELUR ROAD L</v>
      </c>
      <c r="H153" s="57">
        <v>1019</v>
      </c>
      <c r="I153" s="57">
        <v>1019</v>
      </c>
      <c r="J153" s="57">
        <f t="shared" si="3"/>
        <v>0</v>
      </c>
      <c r="K153" s="57"/>
      <c r="L153" s="58"/>
      <c r="M153" s="57"/>
      <c r="N153" s="57"/>
      <c r="O153" s="57"/>
      <c r="P153" s="57"/>
      <c r="Q153" s="57"/>
      <c r="R153" s="57"/>
      <c r="S153" s="57"/>
      <c r="T153" s="57"/>
      <c r="U153" s="59"/>
      <c r="V153" s="59"/>
      <c r="W153" s="57"/>
      <c r="X153" s="60">
        <v>-4083</v>
      </c>
    </row>
    <row r="154" spans="1:25" s="56" customFormat="1" x14ac:dyDescent="0.25">
      <c r="A154" s="73">
        <v>219</v>
      </c>
      <c r="B154" s="79" t="s">
        <v>728</v>
      </c>
      <c r="C154" s="74" t="str">
        <f>VLOOKUP(B154,[2]Sheet8!E:G,3,0)</f>
        <v>LONG DISS</v>
      </c>
      <c r="D154" s="75">
        <f>VLOOKUP(B154,[2]Sheet8!E:L,8,0)</f>
        <v>1</v>
      </c>
      <c r="E154" s="81" t="s">
        <v>727</v>
      </c>
      <c r="F154" s="75" t="str">
        <f>VLOOKUP(B154,[2]Sheet8!E:I,5,0)</f>
        <v>DR.ANOOP</v>
      </c>
      <c r="G154" s="57" t="str">
        <f>VLOOKUP(B154,[2]Sheet8!E:K,7,0)</f>
        <v>AREKAL HOSA HALLI AKHL</v>
      </c>
      <c r="H154" s="57">
        <v>0</v>
      </c>
      <c r="I154" s="57">
        <v>0</v>
      </c>
      <c r="J154" s="57">
        <f t="shared" si="3"/>
        <v>0</v>
      </c>
      <c r="K154" s="57"/>
      <c r="L154" s="58"/>
      <c r="M154" s="57"/>
      <c r="N154" s="57"/>
      <c r="O154" s="57"/>
      <c r="P154" s="57"/>
      <c r="Q154" s="57"/>
      <c r="R154" s="57"/>
      <c r="S154" s="57"/>
      <c r="T154" s="57"/>
      <c r="U154" s="59"/>
      <c r="V154" s="59"/>
      <c r="W154" s="57"/>
      <c r="X154" s="60">
        <v>-897</v>
      </c>
    </row>
    <row r="155" spans="1:25" s="56" customFormat="1" x14ac:dyDescent="0.25">
      <c r="A155" s="73">
        <v>220</v>
      </c>
      <c r="B155" s="79" t="s">
        <v>729</v>
      </c>
      <c r="C155" s="74" t="str">
        <f>VLOOKUP(B155,[2]Sheet8!E:G,3,0)</f>
        <v>LONG DISS</v>
      </c>
      <c r="D155" s="75">
        <f>VLOOKUP(B155,[2]Sheet8!E:L,8,0)</f>
        <v>2</v>
      </c>
      <c r="E155" s="82">
        <v>43477</v>
      </c>
      <c r="F155" s="75" t="str">
        <f>VLOOKUP(B155,[2]Sheet8!E:I,5,0)</f>
        <v>B M YOGESHAPPA</v>
      </c>
      <c r="G155" s="57" t="str">
        <f>VLOOKUP(B155,[2]Sheet8!E:K,7,0)</f>
        <v>HOOVINA HALLI KAVALU HKL</v>
      </c>
      <c r="H155" s="57">
        <v>5454</v>
      </c>
      <c r="I155" s="57">
        <v>5454</v>
      </c>
      <c r="J155" s="57">
        <f t="shared" si="3"/>
        <v>0</v>
      </c>
      <c r="K155" s="57"/>
      <c r="L155" s="58"/>
      <c r="M155" s="57"/>
      <c r="N155" s="57"/>
      <c r="O155" s="57"/>
      <c r="P155" s="57"/>
      <c r="Q155" s="57"/>
      <c r="R155" s="57"/>
      <c r="S155" s="57"/>
      <c r="T155" s="57"/>
      <c r="U155" s="59"/>
      <c r="V155" s="59"/>
      <c r="W155" s="57"/>
      <c r="X155" s="60">
        <v>0</v>
      </c>
    </row>
    <row r="156" spans="1:25" s="56" customFormat="1" x14ac:dyDescent="0.25">
      <c r="A156" s="97"/>
      <c r="B156" s="98" t="s">
        <v>1442</v>
      </c>
      <c r="C156" s="58" t="s">
        <v>2592</v>
      </c>
      <c r="D156" s="98">
        <v>1</v>
      </c>
      <c r="E156" s="58"/>
      <c r="F156" s="98" t="s">
        <v>1443</v>
      </c>
      <c r="G156" s="98" t="s">
        <v>1444</v>
      </c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62"/>
      <c r="Y156" s="55"/>
    </row>
    <row r="157" spans="1:25" s="56" customFormat="1" x14ac:dyDescent="0.25">
      <c r="A157" s="73">
        <v>221</v>
      </c>
      <c r="B157" s="79" t="s">
        <v>730</v>
      </c>
      <c r="C157" s="74" t="str">
        <f>VLOOKUP(B157,[2]Sheet8!E:G,3,0)</f>
        <v>LONG DISS</v>
      </c>
      <c r="D157" s="75">
        <f>VLOOKUP(B157,[2]Sheet8!E:L,8,0)</f>
        <v>1</v>
      </c>
      <c r="E157" s="81" t="s">
        <v>731</v>
      </c>
      <c r="F157" s="75" t="str">
        <f>VLOOKUP(B157,[2]Sheet8!E:I,5,0)</f>
        <v>YASHODA</v>
      </c>
      <c r="G157" s="57" t="str">
        <f>VLOOKUP(B157,[2]Sheet8!E:K,7,0)</f>
        <v>KANDALI WW</v>
      </c>
      <c r="H157" s="57">
        <v>1619</v>
      </c>
      <c r="I157" s="57">
        <v>1619</v>
      </c>
      <c r="J157" s="57">
        <f t="shared" ref="J157:J166" si="4">I157-H157</f>
        <v>0</v>
      </c>
      <c r="K157" s="57"/>
      <c r="L157" s="58"/>
      <c r="M157" s="57"/>
      <c r="N157" s="57"/>
      <c r="O157" s="57"/>
      <c r="P157" s="57"/>
      <c r="Q157" s="57"/>
      <c r="R157" s="57"/>
      <c r="S157" s="57"/>
      <c r="T157" s="57"/>
      <c r="U157" s="59"/>
      <c r="V157" s="59"/>
      <c r="W157" s="57"/>
      <c r="X157" s="60">
        <v>-724</v>
      </c>
    </row>
    <row r="158" spans="1:25" s="56" customFormat="1" x14ac:dyDescent="0.25">
      <c r="A158" s="73">
        <v>222</v>
      </c>
      <c r="B158" s="79" t="s">
        <v>732</v>
      </c>
      <c r="C158" s="74" t="str">
        <f>VLOOKUP(B158,[2]Sheet8!E:G,3,0)</f>
        <v>LONG DISS</v>
      </c>
      <c r="D158" s="75">
        <f>VLOOKUP(B158,[2]Sheet8!E:L,8,0)</f>
        <v>1</v>
      </c>
      <c r="E158" s="81" t="s">
        <v>731</v>
      </c>
      <c r="F158" s="75" t="str">
        <f>VLOOKUP(B158,[2]Sheet8!E:I,5,0)</f>
        <v>B M SANTHOSHA</v>
      </c>
      <c r="G158" s="57" t="str">
        <f>VLOOKUP(B158,[2]Sheet8!E:K,7,0)</f>
        <v>0</v>
      </c>
      <c r="H158" s="57">
        <v>685</v>
      </c>
      <c r="I158" s="57">
        <v>685</v>
      </c>
      <c r="J158" s="57">
        <f t="shared" si="4"/>
        <v>0</v>
      </c>
      <c r="K158" s="57"/>
      <c r="L158" s="58"/>
      <c r="M158" s="57"/>
      <c r="N158" s="57"/>
      <c r="O158" s="57"/>
      <c r="P158" s="57"/>
      <c r="Q158" s="57"/>
      <c r="R158" s="57"/>
      <c r="S158" s="57"/>
      <c r="T158" s="57"/>
      <c r="U158" s="59"/>
      <c r="V158" s="59"/>
      <c r="W158" s="57"/>
      <c r="X158" s="60">
        <v>-1921</v>
      </c>
    </row>
    <row r="159" spans="1:25" s="56" customFormat="1" x14ac:dyDescent="0.25">
      <c r="A159" s="73">
        <v>223</v>
      </c>
      <c r="B159" s="79" t="s">
        <v>733</v>
      </c>
      <c r="C159" s="74" t="str">
        <f>VLOOKUP(B159,[2]Sheet8!E:G,3,0)</f>
        <v>LONG DISS</v>
      </c>
      <c r="D159" s="75">
        <f>VLOOKUP(B159,[2]Sheet8!E:L,8,0)</f>
        <v>1</v>
      </c>
      <c r="E159" s="81" t="s">
        <v>731</v>
      </c>
      <c r="F159" s="75" t="str">
        <f>VLOOKUP(B159,[2]Sheet8!E:I,5,0)</f>
        <v xml:space="preserve">SHRIDEEVI R </v>
      </c>
      <c r="G159" s="57" t="str">
        <f>VLOOKUP(B159,[2]Sheet8!E:K,7,0)</f>
        <v>BELUR ROAD L</v>
      </c>
      <c r="H159" s="57">
        <v>858</v>
      </c>
      <c r="I159" s="57">
        <v>858</v>
      </c>
      <c r="J159" s="57">
        <f t="shared" si="4"/>
        <v>0</v>
      </c>
      <c r="K159" s="57"/>
      <c r="L159" s="58"/>
      <c r="M159" s="57"/>
      <c r="N159" s="57"/>
      <c r="O159" s="57"/>
      <c r="P159" s="57"/>
      <c r="Q159" s="57"/>
      <c r="R159" s="57"/>
      <c r="S159" s="57"/>
      <c r="T159" s="57"/>
      <c r="U159" s="59"/>
      <c r="V159" s="59"/>
      <c r="W159" s="57"/>
      <c r="X159" s="60">
        <v>0</v>
      </c>
    </row>
    <row r="160" spans="1:25" s="56" customFormat="1" x14ac:dyDescent="0.25">
      <c r="A160" s="73">
        <v>224</v>
      </c>
      <c r="B160" s="79" t="s">
        <v>734</v>
      </c>
      <c r="C160" s="74" t="str">
        <f>VLOOKUP(B160,[2]Sheet8!E:G,3,0)</f>
        <v>LONG DISS</v>
      </c>
      <c r="D160" s="75">
        <f>VLOOKUP(B160,[2]Sheet8!E:L,8,0)</f>
        <v>1</v>
      </c>
      <c r="E160" s="82">
        <v>43508</v>
      </c>
      <c r="F160" s="75" t="str">
        <f>VLOOKUP(B160,[2]Sheet8!E:I,5,0)</f>
        <v xml:space="preserve"> NAMITHA KUMARI</v>
      </c>
      <c r="G160" s="57" t="str">
        <f>VLOOKUP(B160,[2]Sheet8!E:K,7,0)</f>
        <v>BASAVESWARA NAGARA</v>
      </c>
      <c r="H160" s="57">
        <v>2161</v>
      </c>
      <c r="I160" s="57">
        <v>2161</v>
      </c>
      <c r="J160" s="57">
        <f t="shared" si="4"/>
        <v>0</v>
      </c>
      <c r="K160" s="57"/>
      <c r="L160" s="58"/>
      <c r="M160" s="57"/>
      <c r="N160" s="57"/>
      <c r="O160" s="57"/>
      <c r="P160" s="57"/>
      <c r="Q160" s="57"/>
      <c r="R160" s="57"/>
      <c r="S160" s="57"/>
      <c r="T160" s="57"/>
      <c r="U160" s="59"/>
      <c r="V160" s="59"/>
      <c r="W160" s="57"/>
      <c r="X160" s="60">
        <v>-4559</v>
      </c>
    </row>
    <row r="161" spans="1:24" s="56" customFormat="1" ht="30" x14ac:dyDescent="0.25">
      <c r="A161" s="73">
        <v>346</v>
      </c>
      <c r="B161" s="79" t="s">
        <v>907</v>
      </c>
      <c r="C161" s="74" t="str">
        <f>VLOOKUP(B161,[2]Sheet8!E:G,3,0)</f>
        <v>PERMANENT DISS</v>
      </c>
      <c r="D161" s="75">
        <f>VLOOKUP(B161,[2]Sheet8!E:L,8,0)</f>
        <v>2</v>
      </c>
      <c r="E161" s="81" t="s">
        <v>737</v>
      </c>
      <c r="F161" s="75" t="str">
        <f>VLOOKUP(B161,[2]Sheet8!E:I,5,0)</f>
        <v>DR, GURURAJ ANIL BHATTA</v>
      </c>
      <c r="G161" s="57" t="str">
        <f>VLOOKUP(B161,[2]Sheet8!E:K,7,0)</f>
        <v>GUDDENAHALLY,</v>
      </c>
      <c r="H161" s="57">
        <v>550</v>
      </c>
      <c r="I161" s="57">
        <v>550</v>
      </c>
      <c r="J161" s="57">
        <f t="shared" si="4"/>
        <v>0</v>
      </c>
      <c r="K161" s="57"/>
      <c r="L161" s="58"/>
      <c r="M161" s="57"/>
      <c r="N161" s="57"/>
      <c r="O161" s="57"/>
      <c r="P161" s="57"/>
      <c r="Q161" s="57"/>
      <c r="R161" s="57"/>
      <c r="S161" s="57"/>
      <c r="T161" s="57"/>
      <c r="U161" s="59"/>
      <c r="V161" s="59"/>
      <c r="W161" s="57"/>
      <c r="X161" s="60">
        <v>0</v>
      </c>
    </row>
    <row r="162" spans="1:24" s="56" customFormat="1" x14ac:dyDescent="0.25">
      <c r="A162" s="73">
        <v>225</v>
      </c>
      <c r="B162" s="79" t="s">
        <v>735</v>
      </c>
      <c r="C162" s="74" t="str">
        <f>VLOOKUP(B162,[2]Sheet8!E:G,3,0)</f>
        <v>LONG DISS</v>
      </c>
      <c r="D162" s="75">
        <f>VLOOKUP(B162,[2]Sheet8!E:L,8,0)</f>
        <v>1</v>
      </c>
      <c r="E162" s="82">
        <v>43500</v>
      </c>
      <c r="F162" s="75" t="str">
        <f>VLOOKUP(B162,[2]Sheet8!E:I,5,0)</f>
        <v>MANJUNATH</v>
      </c>
      <c r="G162" s="57" t="str">
        <f>VLOOKUP(B162,[2]Sheet8!E:K,7,0)</f>
        <v>basaveshwara nagara belur road</v>
      </c>
      <c r="H162" s="57">
        <v>5746</v>
      </c>
      <c r="I162" s="57">
        <v>5746</v>
      </c>
      <c r="J162" s="57">
        <f t="shared" si="4"/>
        <v>0</v>
      </c>
      <c r="K162" s="57">
        <v>-3817</v>
      </c>
      <c r="L162" s="58"/>
      <c r="M162" s="57"/>
      <c r="N162" s="57"/>
      <c r="O162" s="57"/>
      <c r="P162" s="57"/>
      <c r="Q162" s="57"/>
      <c r="R162" s="57"/>
      <c r="S162" s="57"/>
      <c r="T162" s="57"/>
      <c r="U162" s="59"/>
      <c r="V162" s="59"/>
      <c r="W162" s="57"/>
      <c r="X162" s="60">
        <v>-3817</v>
      </c>
    </row>
    <row r="163" spans="1:24" s="56" customFormat="1" x14ac:dyDescent="0.25">
      <c r="A163" s="73">
        <v>226</v>
      </c>
      <c r="B163" s="79" t="s">
        <v>736</v>
      </c>
      <c r="C163" s="74" t="str">
        <f>VLOOKUP(B163,[2]Sheet8!E:G,3,0)</f>
        <v>LONG DISS</v>
      </c>
      <c r="D163" s="75">
        <f>VLOOKUP(B163,[2]Sheet8!E:L,8,0)</f>
        <v>1</v>
      </c>
      <c r="E163" s="81" t="s">
        <v>737</v>
      </c>
      <c r="F163" s="75" t="str">
        <f>VLOOKUP(B163,[2]Sheet8!E:I,5,0)</f>
        <v>K.G.GEETHA</v>
      </c>
      <c r="G163" s="57" t="str">
        <f>VLOOKUP(B163,[2]Sheet8!E:K,7,0)</f>
        <v>0</v>
      </c>
      <c r="H163" s="57">
        <v>1330</v>
      </c>
      <c r="I163" s="57">
        <v>1330</v>
      </c>
      <c r="J163" s="57">
        <f t="shared" si="4"/>
        <v>0</v>
      </c>
      <c r="K163" s="57"/>
      <c r="L163" s="58"/>
      <c r="M163" s="57"/>
      <c r="N163" s="57"/>
      <c r="O163" s="57"/>
      <c r="P163" s="57"/>
      <c r="Q163" s="57"/>
      <c r="R163" s="57"/>
      <c r="S163" s="57"/>
      <c r="T163" s="57"/>
      <c r="U163" s="59"/>
      <c r="V163" s="59"/>
      <c r="W163" s="57"/>
      <c r="X163" s="60">
        <v>0</v>
      </c>
    </row>
    <row r="164" spans="1:24" s="56" customFormat="1" ht="30" x14ac:dyDescent="0.25">
      <c r="A164" s="73">
        <v>5</v>
      </c>
      <c r="B164" s="79" t="s">
        <v>385</v>
      </c>
      <c r="C164" s="74" t="str">
        <f>VLOOKUP(B164,[2]Sheet8!E:G,3,0)</f>
        <v>BILL STOP</v>
      </c>
      <c r="D164" s="75">
        <f>VLOOKUP(B164,[2]Sheet8!E:L,8,0)</f>
        <v>1</v>
      </c>
      <c r="E164" s="82">
        <v>43500</v>
      </c>
      <c r="F164" s="75" t="str">
        <f>VLOOKUP(B164,[2]Sheet8!E:I,5,0)</f>
        <v>B H GANESH MURTHY</v>
      </c>
      <c r="G164" s="57" t="str">
        <f>VLOOKUP(B164,[2]Sheet8!E:K,7,0)</f>
        <v>basaveshwara nagara belur road</v>
      </c>
      <c r="H164" s="57">
        <v>609</v>
      </c>
      <c r="I164" s="57">
        <v>609</v>
      </c>
      <c r="J164" s="57">
        <f t="shared" si="4"/>
        <v>0</v>
      </c>
      <c r="K164" s="57"/>
      <c r="L164" s="58"/>
      <c r="M164" s="57"/>
      <c r="N164" s="57"/>
      <c r="O164" s="57"/>
      <c r="P164" s="57"/>
      <c r="Q164" s="57"/>
      <c r="R164" s="57"/>
      <c r="S164" s="57"/>
      <c r="T164" s="57"/>
      <c r="U164" s="59"/>
      <c r="V164" s="59"/>
      <c r="W164" s="57"/>
      <c r="X164" s="60">
        <v>0</v>
      </c>
    </row>
    <row r="165" spans="1:24" s="56" customFormat="1" x14ac:dyDescent="0.25">
      <c r="A165" s="73">
        <v>227</v>
      </c>
      <c r="B165" s="79" t="s">
        <v>738</v>
      </c>
      <c r="C165" s="74" t="str">
        <f>VLOOKUP(B165,[2]Sheet8!E:G,3,0)</f>
        <v>LONG DISS</v>
      </c>
      <c r="D165" s="75">
        <f>VLOOKUP(B165,[2]Sheet8!E:L,8,0)</f>
        <v>2</v>
      </c>
      <c r="E165" s="82">
        <v>43500</v>
      </c>
      <c r="F165" s="75" t="str">
        <f>VLOOKUP(B165,[2]Sheet8!E:I,5,0)</f>
        <v>K.ASHOK KUMAR</v>
      </c>
      <c r="G165" s="57" t="str">
        <f>VLOOKUP(B165,[2]Sheet8!E:K,7,0)</f>
        <v>basaveshwara nagara, belur road</v>
      </c>
      <c r="H165" s="57">
        <v>6042</v>
      </c>
      <c r="I165" s="57">
        <v>6042</v>
      </c>
      <c r="J165" s="57">
        <f t="shared" si="4"/>
        <v>0</v>
      </c>
      <c r="K165" s="57"/>
      <c r="L165" s="58"/>
      <c r="M165" s="57"/>
      <c r="N165" s="57"/>
      <c r="O165" s="57"/>
      <c r="P165" s="57"/>
      <c r="Q165" s="57"/>
      <c r="R165" s="57"/>
      <c r="S165" s="57"/>
      <c r="T165" s="57"/>
      <c r="U165" s="59"/>
      <c r="V165" s="59"/>
      <c r="W165" s="57"/>
      <c r="X165" s="60">
        <v>-5642</v>
      </c>
    </row>
    <row r="166" spans="1:24" s="56" customFormat="1" x14ac:dyDescent="0.25">
      <c r="A166" s="73">
        <v>228</v>
      </c>
      <c r="B166" s="79" t="s">
        <v>739</v>
      </c>
      <c r="C166" s="74" t="str">
        <f>VLOOKUP(B166,[2]Sheet8!E:G,3,0)</f>
        <v>LONG DISS</v>
      </c>
      <c r="D166" s="75">
        <f>VLOOKUP(B166,[2]Sheet8!E:L,8,0)</f>
        <v>1</v>
      </c>
      <c r="E166" s="81" t="s">
        <v>740</v>
      </c>
      <c r="F166" s="75" t="str">
        <f>VLOOKUP(B166,[2]Sheet8!E:I,5,0)</f>
        <v>ASHOK KUMAR M G</v>
      </c>
      <c r="G166" s="57" t="str">
        <f>VLOOKUP(B166,[2]Sheet8!E:K,7,0)</f>
        <v>BASAVESHWARA NAGAR</v>
      </c>
      <c r="H166" s="57">
        <v>4094</v>
      </c>
      <c r="I166" s="57">
        <v>4094</v>
      </c>
      <c r="J166" s="57">
        <f t="shared" si="4"/>
        <v>0</v>
      </c>
      <c r="K166" s="57"/>
      <c r="L166" s="58"/>
      <c r="M166" s="57"/>
      <c r="N166" s="57"/>
      <c r="O166" s="57"/>
      <c r="P166" s="57"/>
      <c r="Q166" s="57"/>
      <c r="R166" s="57"/>
      <c r="S166" s="57"/>
      <c r="T166" s="57"/>
      <c r="U166" s="59"/>
      <c r="V166" s="59"/>
      <c r="W166" s="57"/>
      <c r="X166" s="60">
        <v>-3864</v>
      </c>
    </row>
    <row r="168" spans="1:24" s="56" customFormat="1" x14ac:dyDescent="0.25">
      <c r="A168" s="73">
        <v>229</v>
      </c>
      <c r="B168" s="79" t="s">
        <v>741</v>
      </c>
      <c r="C168" s="74" t="str">
        <f>VLOOKUP(B168,[2]Sheet8!E:G,3,0)</f>
        <v>LONG DISS</v>
      </c>
      <c r="D168" s="75">
        <f>VLOOKUP(B168,[2]Sheet8!E:L,8,0)</f>
        <v>2</v>
      </c>
      <c r="E168" s="81" t="s">
        <v>387</v>
      </c>
      <c r="F168" s="75" t="str">
        <f>VLOOKUP(B168,[2]Sheet8!E:I,5,0)</f>
        <v xml:space="preserve">MANJULA B.S </v>
      </c>
      <c r="G168" s="57" t="str">
        <f>VLOOKUP(B168,[2]Sheet8!E:K,7,0)</f>
        <v>HOOVINA HALLI KAVALU HKL</v>
      </c>
      <c r="H168" s="57">
        <v>830</v>
      </c>
      <c r="I168" s="57">
        <v>830</v>
      </c>
      <c r="J168" s="57">
        <f t="shared" ref="J168:J177" si="5">I168-H168</f>
        <v>0</v>
      </c>
      <c r="K168" s="57"/>
      <c r="L168" s="58"/>
      <c r="M168" s="57"/>
      <c r="N168" s="57"/>
      <c r="O168" s="57"/>
      <c r="P168" s="57"/>
      <c r="Q168" s="57"/>
      <c r="R168" s="57"/>
      <c r="S168" s="57"/>
      <c r="T168" s="57"/>
      <c r="U168" s="59"/>
      <c r="V168" s="59"/>
      <c r="W168" s="57"/>
      <c r="X168" s="60">
        <v>0</v>
      </c>
    </row>
    <row r="169" spans="1:24" s="56" customFormat="1" x14ac:dyDescent="0.25">
      <c r="A169" s="73">
        <v>6</v>
      </c>
      <c r="B169" s="79" t="s">
        <v>386</v>
      </c>
      <c r="C169" s="74" t="str">
        <f>VLOOKUP(B169,[2]Sheet8!E:G,3,0)</f>
        <v>BILL STOP</v>
      </c>
      <c r="D169" s="75">
        <f>VLOOKUP(B169,[2]Sheet8!E:L,8,0)</f>
        <v>1</v>
      </c>
      <c r="E169" s="81" t="s">
        <v>387</v>
      </c>
      <c r="F169" s="75" t="str">
        <f>VLOOKUP(B169,[2]Sheet8!E:I,5,0)</f>
        <v>P SURESH</v>
      </c>
      <c r="G169" s="57" t="str">
        <f>VLOOKUP(B169,[2]Sheet8!E:K,7,0)</f>
        <v>ASHOKNAGAR</v>
      </c>
      <c r="H169" s="57">
        <v>910</v>
      </c>
      <c r="I169" s="57">
        <v>910</v>
      </c>
      <c r="J169" s="57">
        <f t="shared" si="5"/>
        <v>0</v>
      </c>
      <c r="K169" s="57"/>
      <c r="L169" s="58"/>
      <c r="M169" s="57"/>
      <c r="N169" s="57"/>
      <c r="O169" s="57"/>
      <c r="P169" s="57"/>
      <c r="Q169" s="57"/>
      <c r="R169" s="57"/>
      <c r="S169" s="57"/>
      <c r="T169" s="57"/>
      <c r="U169" s="59"/>
      <c r="V169" s="59"/>
      <c r="W169" s="57"/>
      <c r="X169" s="60">
        <v>0</v>
      </c>
    </row>
    <row r="170" spans="1:24" s="56" customFormat="1" x14ac:dyDescent="0.25">
      <c r="A170" s="73">
        <v>230</v>
      </c>
      <c r="B170" s="79" t="s">
        <v>742</v>
      </c>
      <c r="C170" s="74" t="str">
        <f>VLOOKUP(B170,[2]Sheet8!E:G,3,0)</f>
        <v>LONG DISS</v>
      </c>
      <c r="D170" s="75">
        <f>VLOOKUP(B170,[2]Sheet8!E:L,8,0)</f>
        <v>2</v>
      </c>
      <c r="E170" s="81" t="s">
        <v>743</v>
      </c>
      <c r="F170" s="75" t="str">
        <f>VLOOKUP(B170,[2]Sheet8!E:I,5,0)</f>
        <v>K.M PAPE GOWDA</v>
      </c>
      <c r="G170" s="57" t="str">
        <f>VLOOKUP(B170,[2]Sheet8!E:K,7,0)</f>
        <v>BASAVESHWARA NAGAR</v>
      </c>
      <c r="H170" s="57">
        <v>281</v>
      </c>
      <c r="I170" s="57">
        <v>281</v>
      </c>
      <c r="J170" s="57">
        <f t="shared" si="5"/>
        <v>0</v>
      </c>
      <c r="K170" s="57"/>
      <c r="L170" s="58"/>
      <c r="M170" s="57"/>
      <c r="N170" s="57"/>
      <c r="O170" s="57"/>
      <c r="P170" s="57"/>
      <c r="Q170" s="57"/>
      <c r="R170" s="57"/>
      <c r="S170" s="57"/>
      <c r="T170" s="57"/>
      <c r="U170" s="59"/>
      <c r="V170" s="59"/>
      <c r="W170" s="57"/>
      <c r="X170" s="60">
        <v>0</v>
      </c>
    </row>
    <row r="171" spans="1:24" s="56" customFormat="1" x14ac:dyDescent="0.25">
      <c r="A171" s="73">
        <v>231</v>
      </c>
      <c r="B171" s="79" t="s">
        <v>744</v>
      </c>
      <c r="C171" s="74" t="str">
        <f>VLOOKUP(B171,[2]Sheet8!E:G,3,0)</f>
        <v>LONG DISS</v>
      </c>
      <c r="D171" s="75">
        <f>VLOOKUP(B171,[2]Sheet8!E:L,8,0)</f>
        <v>1</v>
      </c>
      <c r="E171" s="81" t="s">
        <v>745</v>
      </c>
      <c r="F171" s="75" t="str">
        <f>VLOOKUP(B171,[2]Sheet8!E:I,5,0)</f>
        <v>K M PARAMESHA</v>
      </c>
      <c r="G171" s="57" t="str">
        <f>VLOOKUP(B171,[2]Sheet8!E:K,7,0)</f>
        <v>LAXMIPURA USL</v>
      </c>
      <c r="H171" s="57">
        <v>647</v>
      </c>
      <c r="I171" s="57">
        <v>647</v>
      </c>
      <c r="J171" s="57">
        <f t="shared" si="5"/>
        <v>0</v>
      </c>
      <c r="K171" s="57"/>
      <c r="L171" s="58"/>
      <c r="M171" s="57"/>
      <c r="N171" s="57"/>
      <c r="O171" s="57"/>
      <c r="P171" s="57"/>
      <c r="Q171" s="57"/>
      <c r="R171" s="57"/>
      <c r="S171" s="57"/>
      <c r="T171" s="57"/>
      <c r="U171" s="59"/>
      <c r="V171" s="59"/>
      <c r="W171" s="57"/>
      <c r="X171" s="60">
        <v>-3783</v>
      </c>
    </row>
    <row r="172" spans="1:24" s="56" customFormat="1" x14ac:dyDescent="0.25">
      <c r="A172" s="73">
        <v>232</v>
      </c>
      <c r="B172" s="79" t="s">
        <v>746</v>
      </c>
      <c r="C172" s="74" t="str">
        <f>VLOOKUP(B172,[2]Sheet8!E:G,3,0)</f>
        <v>LONG DISS</v>
      </c>
      <c r="D172" s="75">
        <f>VLOOKUP(B172,[2]Sheet8!E:L,8,0)</f>
        <v>3</v>
      </c>
      <c r="E172" s="82">
        <v>43538</v>
      </c>
      <c r="F172" s="75" t="str">
        <f>VLOOKUP(B172,[2]Sheet8!E:I,5,0)</f>
        <v>H D HARSHA</v>
      </c>
      <c r="G172" s="57" t="str">
        <f>VLOOKUP(B172,[2]Sheet8!E:K,7,0)</f>
        <v>HOOVINA HALLI KAVALU HKL</v>
      </c>
      <c r="H172" s="57">
        <v>19781</v>
      </c>
      <c r="I172" s="57">
        <v>19781</v>
      </c>
      <c r="J172" s="57">
        <f t="shared" si="5"/>
        <v>0</v>
      </c>
      <c r="K172" s="57"/>
      <c r="L172" s="58"/>
      <c r="M172" s="57"/>
      <c r="N172" s="57"/>
      <c r="O172" s="57"/>
      <c r="P172" s="57"/>
      <c r="Q172" s="57"/>
      <c r="R172" s="57"/>
      <c r="S172" s="57"/>
      <c r="T172" s="57"/>
      <c r="U172" s="59"/>
      <c r="V172" s="59"/>
      <c r="W172" s="57"/>
      <c r="X172" s="60">
        <v>-10309</v>
      </c>
    </row>
    <row r="173" spans="1:24" s="56" customFormat="1" x14ac:dyDescent="0.25">
      <c r="A173" s="73">
        <v>7</v>
      </c>
      <c r="B173" s="79" t="s">
        <v>388</v>
      </c>
      <c r="C173" s="74" t="str">
        <f>VLOOKUP(B173,[2]Sheet8!E:G,3,0)</f>
        <v>BILL STOP</v>
      </c>
      <c r="D173" s="75">
        <f>VLOOKUP(B173,[2]Sheet8!E:L,8,0)</f>
        <v>2</v>
      </c>
      <c r="E173" s="81" t="s">
        <v>389</v>
      </c>
      <c r="F173" s="75" t="str">
        <f>VLOOKUP(B173,[2]Sheet8!E:I,5,0)</f>
        <v>CHINNA SWAMY</v>
      </c>
      <c r="G173" s="57" t="str">
        <f>VLOOKUP(B173,[2]Sheet8!E:K,7,0)</f>
        <v>MANICHANA HALLI MNL</v>
      </c>
      <c r="H173" s="57">
        <v>2233</v>
      </c>
      <c r="I173" s="57">
        <v>2233</v>
      </c>
      <c r="J173" s="57">
        <f t="shared" si="5"/>
        <v>0</v>
      </c>
      <c r="K173" s="57"/>
      <c r="L173" s="58"/>
      <c r="M173" s="57"/>
      <c r="N173" s="57"/>
      <c r="O173" s="57"/>
      <c r="P173" s="57"/>
      <c r="Q173" s="57"/>
      <c r="R173" s="57"/>
      <c r="S173" s="57"/>
      <c r="T173" s="57"/>
      <c r="U173" s="59"/>
      <c r="V173" s="59"/>
      <c r="W173" s="57"/>
      <c r="X173" s="60">
        <v>0</v>
      </c>
    </row>
    <row r="174" spans="1:24" s="56" customFormat="1" x14ac:dyDescent="0.25">
      <c r="A174" s="73">
        <v>233</v>
      </c>
      <c r="B174" s="83" t="s">
        <v>747</v>
      </c>
      <c r="C174" s="74" t="str">
        <f>VLOOKUP(B174,[2]Sheet8!E:G,3,0)</f>
        <v>LONG DISS</v>
      </c>
      <c r="D174" s="75">
        <f>VLOOKUP(B174,[2]Sheet8!E:L,8,0)</f>
        <v>2</v>
      </c>
      <c r="E174" s="81" t="s">
        <v>748</v>
      </c>
      <c r="F174" s="75" t="str">
        <f>VLOOKUP(B174,[2]Sheet8!E:I,5,0)</f>
        <v>H C DINESH</v>
      </c>
      <c r="G174" s="57" t="str">
        <f>VLOOKUP(B174,[2]Sheet8!E:K,7,0)</f>
        <v>BELUR ROAD L</v>
      </c>
      <c r="H174" s="57">
        <v>814</v>
      </c>
      <c r="I174" s="57">
        <v>814</v>
      </c>
      <c r="J174" s="57">
        <f t="shared" si="5"/>
        <v>0</v>
      </c>
      <c r="K174" s="57"/>
      <c r="L174" s="58"/>
      <c r="M174" s="57"/>
      <c r="N174" s="57"/>
      <c r="O174" s="57"/>
      <c r="P174" s="57"/>
      <c r="Q174" s="57"/>
      <c r="R174" s="57"/>
      <c r="S174" s="57"/>
      <c r="T174" s="57"/>
      <c r="U174" s="59"/>
      <c r="V174" s="59"/>
      <c r="W174" s="57"/>
      <c r="X174" s="60">
        <v>0</v>
      </c>
    </row>
    <row r="175" spans="1:24" s="56" customFormat="1" x14ac:dyDescent="0.25">
      <c r="A175" s="73">
        <v>234</v>
      </c>
      <c r="B175" s="83" t="s">
        <v>749</v>
      </c>
      <c r="C175" s="74" t="str">
        <f>VLOOKUP(B175,[2]Sheet8!E:G,3,0)</f>
        <v>LONG DISS</v>
      </c>
      <c r="D175" s="75">
        <f>VLOOKUP(B175,[2]Sheet8!E:L,8,0)</f>
        <v>2</v>
      </c>
      <c r="E175" s="81" t="s">
        <v>750</v>
      </c>
      <c r="F175" s="75" t="str">
        <f>VLOOKUP(B175,[2]Sheet8!E:I,5,0)</f>
        <v>LAKKEGOWDA</v>
      </c>
      <c r="G175" s="57" t="str">
        <f>VLOOKUP(B175,[2]Sheet8!E:K,7,0)</f>
        <v>HOOVINA HALLI KAVALU HKL</v>
      </c>
      <c r="H175" s="57">
        <v>231</v>
      </c>
      <c r="I175" s="57">
        <v>231</v>
      </c>
      <c r="J175" s="57">
        <f t="shared" si="5"/>
        <v>0</v>
      </c>
      <c r="K175" s="57"/>
      <c r="L175" s="58"/>
      <c r="M175" s="57"/>
      <c r="N175" s="57"/>
      <c r="O175" s="57"/>
      <c r="P175" s="57"/>
      <c r="Q175" s="57"/>
      <c r="R175" s="57"/>
      <c r="S175" s="57"/>
      <c r="T175" s="57"/>
      <c r="U175" s="59"/>
      <c r="V175" s="59"/>
      <c r="W175" s="57"/>
      <c r="X175" s="60">
        <v>0</v>
      </c>
    </row>
    <row r="176" spans="1:24" s="56" customFormat="1" x14ac:dyDescent="0.25">
      <c r="A176" s="73">
        <v>235</v>
      </c>
      <c r="B176" s="83" t="s">
        <v>751</v>
      </c>
      <c r="C176" s="74" t="str">
        <f>VLOOKUP(B176,[2]Sheet8!E:G,3,0)</f>
        <v>LONG DISS</v>
      </c>
      <c r="D176" s="75">
        <f>VLOOKUP(B176,[2]Sheet8!E:L,8,0)</f>
        <v>2</v>
      </c>
      <c r="E176" s="81" t="s">
        <v>750</v>
      </c>
      <c r="F176" s="75" t="str">
        <f>VLOOKUP(B176,[2]Sheet8!E:I,5,0)</f>
        <v xml:space="preserve">G PRADEEP </v>
      </c>
      <c r="G176" s="57" t="str">
        <f>VLOOKUP(B176,[2]Sheet8!E:K,7,0)</f>
        <v>HOOVINA HALLI KAVALU HKL</v>
      </c>
      <c r="H176" s="57">
        <v>846</v>
      </c>
      <c r="I176" s="57">
        <v>846</v>
      </c>
      <c r="J176" s="57">
        <f t="shared" si="5"/>
        <v>0</v>
      </c>
      <c r="K176" s="57"/>
      <c r="L176" s="58"/>
      <c r="M176" s="57"/>
      <c r="N176" s="57"/>
      <c r="O176" s="57"/>
      <c r="P176" s="57"/>
      <c r="Q176" s="57"/>
      <c r="R176" s="57"/>
      <c r="S176" s="57"/>
      <c r="T176" s="57"/>
      <c r="U176" s="59"/>
      <c r="V176" s="59"/>
      <c r="W176" s="57"/>
      <c r="X176" s="60">
        <v>-6781</v>
      </c>
    </row>
    <row r="177" spans="1:25" s="56" customFormat="1" x14ac:dyDescent="0.25">
      <c r="A177" s="73">
        <v>236</v>
      </c>
      <c r="B177" s="83" t="s">
        <v>752</v>
      </c>
      <c r="C177" s="74" t="str">
        <f>VLOOKUP(B177,[2]Sheet8!E:G,3,0)</f>
        <v>LONG DISS</v>
      </c>
      <c r="D177" s="75">
        <f>VLOOKUP(B177,[2]Sheet8!E:L,8,0)</f>
        <v>2</v>
      </c>
      <c r="E177" s="81" t="s">
        <v>748</v>
      </c>
      <c r="F177" s="75" t="str">
        <f>VLOOKUP(B177,[2]Sheet8!E:I,5,0)</f>
        <v>PRAMILA</v>
      </c>
      <c r="G177" s="57" t="str">
        <f>VLOOKUP(B177,[2]Sheet8!E:K,7,0)</f>
        <v>BASAVESHWARA NAGARA</v>
      </c>
      <c r="H177" s="57"/>
      <c r="I177" s="57">
        <v>0</v>
      </c>
      <c r="J177" s="57">
        <f t="shared" si="5"/>
        <v>0</v>
      </c>
      <c r="K177" s="57"/>
      <c r="L177" s="58"/>
      <c r="M177" s="57"/>
      <c r="N177" s="57"/>
      <c r="O177" s="57"/>
      <c r="P177" s="57"/>
      <c r="Q177" s="57"/>
      <c r="R177" s="57"/>
      <c r="S177" s="57"/>
      <c r="T177" s="57"/>
      <c r="U177" s="59"/>
      <c r="V177" s="59"/>
      <c r="W177" s="57"/>
      <c r="X177" s="60">
        <v>-4182</v>
      </c>
    </row>
    <row r="178" spans="1:25" s="56" customFormat="1" x14ac:dyDescent="0.25">
      <c r="A178" s="97"/>
      <c r="B178" s="98" t="s">
        <v>1513</v>
      </c>
      <c r="C178" s="58" t="s">
        <v>2592</v>
      </c>
      <c r="D178" s="98">
        <v>1</v>
      </c>
      <c r="E178" s="58"/>
      <c r="F178" s="98" t="s">
        <v>1514</v>
      </c>
      <c r="G178" s="98" t="s">
        <v>1515</v>
      </c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62"/>
      <c r="Y178" s="55"/>
    </row>
    <row r="179" spans="1:25" s="56" customFormat="1" x14ac:dyDescent="0.25">
      <c r="A179" s="73">
        <v>237</v>
      </c>
      <c r="B179" s="83" t="s">
        <v>753</v>
      </c>
      <c r="C179" s="74" t="str">
        <f>VLOOKUP(B179,[2]Sheet8!E:G,3,0)</f>
        <v>LONG DISS</v>
      </c>
      <c r="D179" s="75">
        <f>VLOOKUP(B179,[2]Sheet8!E:L,8,0)</f>
        <v>1</v>
      </c>
      <c r="E179" s="81" t="s">
        <v>748</v>
      </c>
      <c r="F179" s="75" t="str">
        <f>VLOOKUP(B179,[2]Sheet8!E:I,5,0)</f>
        <v>HOOVEGOWDA</v>
      </c>
      <c r="G179" s="57" t="str">
        <f>VLOOKUP(B179,[2]Sheet8!E:K,7,0)</f>
        <v>BELUR ROAD L</v>
      </c>
      <c r="H179" s="57">
        <v>403</v>
      </c>
      <c r="I179" s="57">
        <v>403</v>
      </c>
      <c r="J179" s="57">
        <f t="shared" ref="J179:J188" si="6">I179-H179</f>
        <v>0</v>
      </c>
      <c r="K179" s="57"/>
      <c r="L179" s="58"/>
      <c r="M179" s="57"/>
      <c r="N179" s="57"/>
      <c r="O179" s="57"/>
      <c r="P179" s="57"/>
      <c r="Q179" s="57"/>
      <c r="R179" s="57"/>
      <c r="S179" s="57"/>
      <c r="T179" s="57"/>
      <c r="U179" s="59"/>
      <c r="V179" s="59"/>
      <c r="W179" s="57"/>
      <c r="X179" s="60">
        <v>-2044</v>
      </c>
    </row>
    <row r="180" spans="1:25" s="56" customFormat="1" x14ac:dyDescent="0.25">
      <c r="A180" s="73">
        <v>238</v>
      </c>
      <c r="B180" s="83" t="s">
        <v>754</v>
      </c>
      <c r="C180" s="74" t="str">
        <f>VLOOKUP(B180,[2]Sheet8!E:G,3,0)</f>
        <v>LONG DISS</v>
      </c>
      <c r="D180" s="75">
        <f>VLOOKUP(B180,[2]Sheet8!E:L,8,0)</f>
        <v>1</v>
      </c>
      <c r="E180" s="81" t="s">
        <v>748</v>
      </c>
      <c r="F180" s="75" t="str">
        <f>VLOOKUP(B180,[2]Sheet8!E:I,5,0)</f>
        <v>N G RAGHU</v>
      </c>
      <c r="G180" s="57" t="str">
        <f>VLOOKUP(B180,[2]Sheet8!E:K,7,0)</f>
        <v>KANDALI WW</v>
      </c>
      <c r="H180" s="57"/>
      <c r="I180" s="57">
        <v>0</v>
      </c>
      <c r="J180" s="57">
        <f t="shared" si="6"/>
        <v>0</v>
      </c>
      <c r="K180" s="57"/>
      <c r="L180" s="58"/>
      <c r="M180" s="57"/>
      <c r="N180" s="57"/>
      <c r="O180" s="57"/>
      <c r="P180" s="57"/>
      <c r="Q180" s="57"/>
      <c r="R180" s="57"/>
      <c r="S180" s="57"/>
      <c r="T180" s="57"/>
      <c r="U180" s="59"/>
      <c r="V180" s="59"/>
      <c r="W180" s="57"/>
      <c r="X180" s="60">
        <v>-2029</v>
      </c>
    </row>
    <row r="181" spans="1:25" s="56" customFormat="1" x14ac:dyDescent="0.25">
      <c r="A181" s="73">
        <v>239</v>
      </c>
      <c r="B181" s="83" t="s">
        <v>755</v>
      </c>
      <c r="C181" s="74" t="str">
        <f>VLOOKUP(B181,[2]Sheet8!E:G,3,0)</f>
        <v>LONG DISS</v>
      </c>
      <c r="D181" s="75">
        <f>VLOOKUP(B181,[2]Sheet8!E:L,8,0)</f>
        <v>1</v>
      </c>
      <c r="E181" s="81" t="s">
        <v>748</v>
      </c>
      <c r="F181" s="75" t="str">
        <f>VLOOKUP(B181,[2]Sheet8!E:I,5,0)</f>
        <v>D H CHANDAN</v>
      </c>
      <c r="G181" s="57" t="str">
        <f>VLOOKUP(B181,[2]Sheet8!E:K,7,0)</f>
        <v>BASAVESHWARA NAGARA</v>
      </c>
      <c r="H181" s="57">
        <v>958</v>
      </c>
      <c r="I181" s="57">
        <v>958</v>
      </c>
      <c r="J181" s="57">
        <f t="shared" si="6"/>
        <v>0</v>
      </c>
      <c r="K181" s="57"/>
      <c r="L181" s="58"/>
      <c r="M181" s="57"/>
      <c r="N181" s="57"/>
      <c r="O181" s="57"/>
      <c r="P181" s="57"/>
      <c r="Q181" s="57"/>
      <c r="R181" s="57"/>
      <c r="S181" s="57"/>
      <c r="T181" s="57"/>
      <c r="U181" s="59"/>
      <c r="V181" s="59"/>
      <c r="W181" s="57"/>
      <c r="X181" s="60">
        <v>-1892</v>
      </c>
    </row>
    <row r="182" spans="1:25" s="56" customFormat="1" ht="30" x14ac:dyDescent="0.25">
      <c r="A182" s="73">
        <v>240</v>
      </c>
      <c r="B182" s="83" t="s">
        <v>756</v>
      </c>
      <c r="C182" s="74" t="str">
        <f>VLOOKUP(B182,[2]Sheet8!E:G,3,0)</f>
        <v>LONG DISS</v>
      </c>
      <c r="D182" s="75">
        <f>VLOOKUP(B182,[2]Sheet8!E:L,8,0)</f>
        <v>2</v>
      </c>
      <c r="E182" s="81" t="s">
        <v>748</v>
      </c>
      <c r="F182" s="75" t="str">
        <f>VLOOKUP(B182,[2]Sheet8!E:I,5,0)</f>
        <v>SUJATHA NARAYANA</v>
      </c>
      <c r="G182" s="57" t="str">
        <f>VLOOKUP(B182,[2]Sheet8!E:K,7,0)</f>
        <v>BELUR ROAD L</v>
      </c>
      <c r="H182" s="57">
        <v>3094</v>
      </c>
      <c r="I182" s="57">
        <v>3094</v>
      </c>
      <c r="J182" s="57">
        <f t="shared" si="6"/>
        <v>0</v>
      </c>
      <c r="K182" s="57"/>
      <c r="L182" s="58"/>
      <c r="M182" s="57"/>
      <c r="N182" s="57"/>
      <c r="O182" s="57"/>
      <c r="P182" s="57"/>
      <c r="Q182" s="57"/>
      <c r="R182" s="57"/>
      <c r="S182" s="57"/>
      <c r="T182" s="57"/>
      <c r="U182" s="59"/>
      <c r="V182" s="59"/>
      <c r="W182" s="57"/>
      <c r="X182" s="60">
        <v>-6931</v>
      </c>
    </row>
    <row r="183" spans="1:25" s="56" customFormat="1" x14ac:dyDescent="0.25">
      <c r="A183" s="73">
        <v>241</v>
      </c>
      <c r="B183" s="83" t="s">
        <v>757</v>
      </c>
      <c r="C183" s="74" t="str">
        <f>VLOOKUP(B183,[2]Sheet8!E:G,3,0)</f>
        <v>LONG DISS</v>
      </c>
      <c r="D183" s="75">
        <f>VLOOKUP(B183,[2]Sheet8!E:L,8,0)</f>
        <v>2</v>
      </c>
      <c r="E183" s="81" t="s">
        <v>750</v>
      </c>
      <c r="F183" s="75" t="str">
        <f>VLOOKUP(B183,[2]Sheet8!E:I,5,0)</f>
        <v>LEELAVATHI</v>
      </c>
      <c r="G183" s="57" t="str">
        <f>VLOOKUP(B183,[2]Sheet8!E:K,7,0)</f>
        <v>MANACHANAHALLI</v>
      </c>
      <c r="H183" s="57"/>
      <c r="I183" s="57">
        <v>0</v>
      </c>
      <c r="J183" s="57">
        <f t="shared" si="6"/>
        <v>0</v>
      </c>
      <c r="K183" s="57"/>
      <c r="L183" s="58"/>
      <c r="M183" s="57"/>
      <c r="N183" s="57"/>
      <c r="O183" s="57"/>
      <c r="P183" s="57"/>
      <c r="Q183" s="57"/>
      <c r="R183" s="57"/>
      <c r="S183" s="57"/>
      <c r="T183" s="57"/>
      <c r="U183" s="59"/>
      <c r="V183" s="59"/>
      <c r="W183" s="57"/>
      <c r="X183" s="60">
        <v>-5365</v>
      </c>
    </row>
    <row r="184" spans="1:25" s="56" customFormat="1" x14ac:dyDescent="0.25">
      <c r="A184" s="73">
        <v>242</v>
      </c>
      <c r="B184" s="83" t="s">
        <v>758</v>
      </c>
      <c r="C184" s="74" t="str">
        <f>VLOOKUP(B184,[2]Sheet8!E:G,3,0)</f>
        <v>LONG DISS</v>
      </c>
      <c r="D184" s="75">
        <f>VLOOKUP(B184,[2]Sheet8!E:L,8,0)</f>
        <v>2</v>
      </c>
      <c r="E184" s="81" t="s">
        <v>750</v>
      </c>
      <c r="F184" s="75" t="str">
        <f>VLOOKUP(B184,[2]Sheet8!E:I,5,0)</f>
        <v>CHANDREGOWDA</v>
      </c>
      <c r="G184" s="57" t="str">
        <f>VLOOKUP(B184,[2]Sheet8!E:K,7,0)</f>
        <v>0</v>
      </c>
      <c r="H184" s="57"/>
      <c r="I184" s="57">
        <v>0</v>
      </c>
      <c r="J184" s="57">
        <f t="shared" si="6"/>
        <v>0</v>
      </c>
      <c r="K184" s="57"/>
      <c r="L184" s="58"/>
      <c r="M184" s="57"/>
      <c r="N184" s="57"/>
      <c r="O184" s="57"/>
      <c r="P184" s="57"/>
      <c r="Q184" s="57"/>
      <c r="R184" s="57"/>
      <c r="S184" s="57"/>
      <c r="T184" s="57"/>
      <c r="U184" s="59"/>
      <c r="V184" s="59"/>
      <c r="W184" s="57"/>
      <c r="X184" s="60">
        <v>-4628</v>
      </c>
    </row>
    <row r="185" spans="1:25" s="56" customFormat="1" x14ac:dyDescent="0.25">
      <c r="A185" s="73">
        <v>243</v>
      </c>
      <c r="B185" s="83" t="s">
        <v>759</v>
      </c>
      <c r="C185" s="74" t="str">
        <f>VLOOKUP(B185,[2]Sheet8!E:G,3,0)</f>
        <v>LONG DISS</v>
      </c>
      <c r="D185" s="75">
        <f>VLOOKUP(B185,[2]Sheet8!E:L,8,0)</f>
        <v>2</v>
      </c>
      <c r="E185" s="81" t="s">
        <v>750</v>
      </c>
      <c r="F185" s="75" t="str">
        <f>VLOOKUP(B185,[2]Sheet8!E:I,5,0)</f>
        <v xml:space="preserve">SHADAD HUSAIN </v>
      </c>
      <c r="G185" s="57" t="str">
        <f>VLOOKUP(B185,[2]Sheet8!E:K,7,0)</f>
        <v>HOOVINA HALLI KAVALU HKL</v>
      </c>
      <c r="H185" s="57">
        <v>1364</v>
      </c>
      <c r="I185" s="57">
        <v>1364</v>
      </c>
      <c r="J185" s="57">
        <f t="shared" si="6"/>
        <v>0</v>
      </c>
      <c r="K185" s="57"/>
      <c r="L185" s="58"/>
      <c r="M185" s="57"/>
      <c r="N185" s="57"/>
      <c r="O185" s="57"/>
      <c r="P185" s="57"/>
      <c r="Q185" s="57"/>
      <c r="R185" s="57"/>
      <c r="S185" s="57"/>
      <c r="T185" s="57"/>
      <c r="U185" s="59"/>
      <c r="V185" s="59"/>
      <c r="W185" s="57"/>
      <c r="X185" s="60">
        <v>-4996</v>
      </c>
    </row>
    <row r="186" spans="1:25" s="56" customFormat="1" x14ac:dyDescent="0.25">
      <c r="A186" s="73">
        <v>244</v>
      </c>
      <c r="B186" s="83" t="s">
        <v>760</v>
      </c>
      <c r="C186" s="74" t="str">
        <f>VLOOKUP(B186,[2]Sheet8!E:G,3,0)</f>
        <v>LONG DISS</v>
      </c>
      <c r="D186" s="75">
        <f>VLOOKUP(B186,[2]Sheet8!E:L,8,0)</f>
        <v>2</v>
      </c>
      <c r="E186" s="82">
        <v>43579</v>
      </c>
      <c r="F186" s="75" t="str">
        <f>VLOOKUP(B186,[2]Sheet8!E:I,5,0)</f>
        <v>K K KAVITHA</v>
      </c>
      <c r="G186" s="57" t="str">
        <f>VLOOKUP(B186,[2]Sheet8!E:K,7,0)</f>
        <v>BELUR ROAD L</v>
      </c>
      <c r="H186" s="57">
        <v>249</v>
      </c>
      <c r="I186" s="57">
        <v>249</v>
      </c>
      <c r="J186" s="57">
        <f t="shared" si="6"/>
        <v>0</v>
      </c>
      <c r="K186" s="57"/>
      <c r="L186" s="58"/>
      <c r="M186" s="57"/>
      <c r="N186" s="57"/>
      <c r="O186" s="57"/>
      <c r="P186" s="57"/>
      <c r="Q186" s="57"/>
      <c r="R186" s="57"/>
      <c r="S186" s="57"/>
      <c r="T186" s="57"/>
      <c r="U186" s="59"/>
      <c r="V186" s="59"/>
      <c r="W186" s="57"/>
      <c r="X186" s="60">
        <v>0</v>
      </c>
    </row>
    <row r="187" spans="1:25" s="56" customFormat="1" x14ac:dyDescent="0.25">
      <c r="A187" s="73">
        <v>245</v>
      </c>
      <c r="B187" s="83" t="s">
        <v>761</v>
      </c>
      <c r="C187" s="74" t="str">
        <f>VLOOKUP(B187,[2]Sheet8!E:G,3,0)</f>
        <v>LONG DISS</v>
      </c>
      <c r="D187" s="75">
        <f>VLOOKUP(B187,[2]Sheet8!E:L,8,0)</f>
        <v>1</v>
      </c>
      <c r="E187" s="81" t="s">
        <v>762</v>
      </c>
      <c r="F187" s="75" t="str">
        <f>VLOOKUP(B187,[2]Sheet8!E:I,5,0)</f>
        <v>H K REVANNA</v>
      </c>
      <c r="G187" s="57" t="str">
        <f>VLOOKUP(B187,[2]Sheet8!E:K,7,0)</f>
        <v>HOOVINA HALLI KAVALU HKL</v>
      </c>
      <c r="H187" s="57">
        <v>1247</v>
      </c>
      <c r="I187" s="57">
        <v>1247</v>
      </c>
      <c r="J187" s="57">
        <f t="shared" si="6"/>
        <v>0</v>
      </c>
      <c r="K187" s="57"/>
      <c r="L187" s="58"/>
      <c r="M187" s="57"/>
      <c r="N187" s="57"/>
      <c r="O187" s="57"/>
      <c r="P187" s="57"/>
      <c r="Q187" s="57"/>
      <c r="R187" s="57"/>
      <c r="S187" s="57"/>
      <c r="T187" s="57"/>
      <c r="U187" s="59"/>
      <c r="V187" s="59"/>
      <c r="W187" s="57"/>
      <c r="X187" s="60">
        <v>0</v>
      </c>
    </row>
    <row r="188" spans="1:25" x14ac:dyDescent="0.25">
      <c r="A188" s="73">
        <v>246</v>
      </c>
      <c r="B188" s="83" t="s">
        <v>763</v>
      </c>
      <c r="C188" s="74" t="str">
        <f>VLOOKUP(B188,[2]Sheet8!E:G,3,0)</f>
        <v>LONG DISS</v>
      </c>
      <c r="D188" s="75">
        <f>VLOOKUP(B188,[2]Sheet8!E:L,8,0)</f>
        <v>2</v>
      </c>
      <c r="E188" s="81" t="s">
        <v>764</v>
      </c>
      <c r="F188" s="75" t="str">
        <f>VLOOKUP(B188,[2]Sheet8!E:I,5,0)</f>
        <v>HEMANTH KUMARA</v>
      </c>
      <c r="G188" s="57" t="str">
        <f>VLOOKUP(B188,[2]Sheet8!E:K,7,0)</f>
        <v>BELUR ROAD L</v>
      </c>
      <c r="H188" s="57">
        <v>628</v>
      </c>
      <c r="I188" s="57">
        <v>628</v>
      </c>
      <c r="J188" s="57">
        <f t="shared" si="6"/>
        <v>0</v>
      </c>
      <c r="K188" s="57"/>
      <c r="L188" s="58"/>
      <c r="M188" s="57"/>
      <c r="N188" s="57"/>
      <c r="O188" s="57"/>
      <c r="P188" s="57"/>
      <c r="Q188" s="57"/>
      <c r="R188" s="57"/>
      <c r="S188" s="57"/>
      <c r="T188" s="57"/>
      <c r="U188" s="59"/>
      <c r="V188" s="59"/>
      <c r="W188" s="57"/>
      <c r="X188" s="60">
        <v>-5504</v>
      </c>
      <c r="Y188" s="56"/>
    </row>
    <row r="190" spans="1:25" s="56" customFormat="1" x14ac:dyDescent="0.25">
      <c r="A190" s="73">
        <v>247</v>
      </c>
      <c r="B190" s="83" t="s">
        <v>765</v>
      </c>
      <c r="C190" s="74" t="str">
        <f>VLOOKUP(B190,[2]Sheet8!E:G,3,0)</f>
        <v>LONG DISS</v>
      </c>
      <c r="D190" s="75">
        <f>VLOOKUP(B190,[2]Sheet8!E:L,8,0)</f>
        <v>1</v>
      </c>
      <c r="E190" s="81" t="s">
        <v>391</v>
      </c>
      <c r="F190" s="75" t="str">
        <f>VLOOKUP(B190,[2]Sheet8!E:I,5,0)</f>
        <v>V P RANGE GOWDA</v>
      </c>
      <c r="G190" s="57" t="str">
        <f>VLOOKUP(B190,[2]Sheet8!E:K,7,0)</f>
        <v>BASAVESHWARA NAGAR</v>
      </c>
      <c r="H190" s="57">
        <v>260</v>
      </c>
      <c r="I190" s="57">
        <v>260</v>
      </c>
      <c r="J190" s="57">
        <f t="shared" ref="J190:J199" si="7">I190-H190</f>
        <v>0</v>
      </c>
      <c r="K190" s="57"/>
      <c r="L190" s="58"/>
      <c r="M190" s="57"/>
      <c r="N190" s="57"/>
      <c r="O190" s="57"/>
      <c r="P190" s="57"/>
      <c r="Q190" s="57"/>
      <c r="R190" s="57"/>
      <c r="S190" s="57"/>
      <c r="T190" s="57"/>
      <c r="U190" s="59"/>
      <c r="V190" s="59"/>
      <c r="W190" s="57"/>
      <c r="X190" s="60">
        <v>-42</v>
      </c>
    </row>
    <row r="191" spans="1:25" s="56" customFormat="1" x14ac:dyDescent="0.25">
      <c r="A191" s="73">
        <v>8</v>
      </c>
      <c r="B191" s="83" t="s">
        <v>390</v>
      </c>
      <c r="C191" s="74" t="str">
        <f>VLOOKUP(B191,[2]Sheet8!E:G,3,0)</f>
        <v>BILL STOP</v>
      </c>
      <c r="D191" s="75">
        <f>VLOOKUP(B191,[2]Sheet8!E:L,8,0)</f>
        <v>1</v>
      </c>
      <c r="E191" s="81" t="s">
        <v>391</v>
      </c>
      <c r="F191" s="75" t="str">
        <f>VLOOKUP(B191,[2]Sheet8!E:I,5,0)</f>
        <v>G K NAGARAJU</v>
      </c>
      <c r="G191" s="57" t="str">
        <f>VLOOKUP(B191,[2]Sheet8!E:K,7,0)</f>
        <v>MANACHANAHALLI</v>
      </c>
      <c r="H191" s="57">
        <v>3269</v>
      </c>
      <c r="I191" s="57">
        <v>3269</v>
      </c>
      <c r="J191" s="57">
        <f t="shared" si="7"/>
        <v>0</v>
      </c>
      <c r="K191" s="57"/>
      <c r="L191" s="58"/>
      <c r="M191" s="57"/>
      <c r="N191" s="57"/>
      <c r="O191" s="57"/>
      <c r="P191" s="57"/>
      <c r="Q191" s="57"/>
      <c r="R191" s="57"/>
      <c r="S191" s="57"/>
      <c r="T191" s="57"/>
      <c r="U191" s="59"/>
      <c r="V191" s="59"/>
      <c r="W191" s="57"/>
      <c r="X191" s="60">
        <v>0</v>
      </c>
    </row>
    <row r="192" spans="1:25" s="56" customFormat="1" x14ac:dyDescent="0.25">
      <c r="A192" s="73">
        <v>248</v>
      </c>
      <c r="B192" s="83" t="s">
        <v>766</v>
      </c>
      <c r="C192" s="74" t="str">
        <f>VLOOKUP(B192,[2]Sheet8!E:G,3,0)</f>
        <v>LONG DISS</v>
      </c>
      <c r="D192" s="75">
        <f>VLOOKUP(B192,[2]Sheet8!E:L,8,0)</f>
        <v>2</v>
      </c>
      <c r="E192" s="81" t="s">
        <v>391</v>
      </c>
      <c r="F192" s="75" t="str">
        <f>VLOOKUP(B192,[2]Sheet8!E:I,5,0)</f>
        <v>ACCHUTHA</v>
      </c>
      <c r="G192" s="57" t="str">
        <f>VLOOKUP(B192,[2]Sheet8!E:K,7,0)</f>
        <v>BELUR ROAD L</v>
      </c>
      <c r="H192" s="57">
        <v>2796</v>
      </c>
      <c r="I192" s="57">
        <v>2796</v>
      </c>
      <c r="J192" s="57">
        <f t="shared" si="7"/>
        <v>0</v>
      </c>
      <c r="K192" s="57"/>
      <c r="L192" s="58"/>
      <c r="M192" s="57"/>
      <c r="N192" s="57"/>
      <c r="O192" s="57"/>
      <c r="P192" s="57"/>
      <c r="Q192" s="57"/>
      <c r="R192" s="57"/>
      <c r="S192" s="57"/>
      <c r="T192" s="57"/>
      <c r="U192" s="59"/>
      <c r="V192" s="59"/>
      <c r="W192" s="57"/>
      <c r="X192" s="60">
        <v>-5864</v>
      </c>
    </row>
    <row r="193" spans="1:25" s="56" customFormat="1" x14ac:dyDescent="0.25">
      <c r="A193" s="73">
        <v>249</v>
      </c>
      <c r="B193" s="83" t="s">
        <v>767</v>
      </c>
      <c r="C193" s="74" t="str">
        <f>VLOOKUP(B193,[2]Sheet8!E:G,3,0)</f>
        <v>LONG DISS</v>
      </c>
      <c r="D193" s="75">
        <f>VLOOKUP(B193,[2]Sheet8!E:L,8,0)</f>
        <v>2</v>
      </c>
      <c r="E193" s="81" t="s">
        <v>391</v>
      </c>
      <c r="F193" s="75" t="str">
        <f>VLOOKUP(B193,[2]Sheet8!E:I,5,0)</f>
        <v>H I SHIVANNA</v>
      </c>
      <c r="G193" s="57" t="str">
        <f>VLOOKUP(B193,[2]Sheet8!E:K,7,0)</f>
        <v>BASAVESHWARA NAGARA</v>
      </c>
      <c r="H193" s="57">
        <v>689</v>
      </c>
      <c r="I193" s="57">
        <v>689</v>
      </c>
      <c r="J193" s="57">
        <f t="shared" si="7"/>
        <v>0</v>
      </c>
      <c r="K193" s="57"/>
      <c r="L193" s="58"/>
      <c r="M193" s="57"/>
      <c r="N193" s="57"/>
      <c r="O193" s="57"/>
      <c r="P193" s="57"/>
      <c r="Q193" s="57"/>
      <c r="R193" s="57"/>
      <c r="S193" s="57"/>
      <c r="T193" s="57"/>
      <c r="U193" s="59"/>
      <c r="V193" s="59"/>
      <c r="W193" s="57"/>
      <c r="X193" s="60">
        <v>0</v>
      </c>
    </row>
    <row r="194" spans="1:25" s="56" customFormat="1" x14ac:dyDescent="0.25">
      <c r="A194" s="73">
        <v>250</v>
      </c>
      <c r="B194" s="83" t="s">
        <v>768</v>
      </c>
      <c r="C194" s="74" t="str">
        <f>VLOOKUP(B194,[2]Sheet8!E:G,3,0)</f>
        <v>LONG DISS</v>
      </c>
      <c r="D194" s="75">
        <f>VLOOKUP(B194,[2]Sheet8!E:L,8,0)</f>
        <v>2</v>
      </c>
      <c r="E194" s="82">
        <v>43617</v>
      </c>
      <c r="F194" s="75" t="str">
        <f>VLOOKUP(B194,[2]Sheet8!E:I,5,0)</f>
        <v>M R LOKESH</v>
      </c>
      <c r="G194" s="57" t="str">
        <f>VLOOKUP(B194,[2]Sheet8!E:K,7,0)</f>
        <v>HOOVINA HALLI KAVALU HKL</v>
      </c>
      <c r="H194" s="57">
        <v>1220</v>
      </c>
      <c r="I194" s="57">
        <v>1220</v>
      </c>
      <c r="J194" s="57">
        <f t="shared" si="7"/>
        <v>0</v>
      </c>
      <c r="K194" s="57"/>
      <c r="L194" s="58"/>
      <c r="M194" s="57"/>
      <c r="N194" s="57"/>
      <c r="O194" s="57"/>
      <c r="P194" s="57"/>
      <c r="Q194" s="57"/>
      <c r="R194" s="57"/>
      <c r="S194" s="57"/>
      <c r="T194" s="57"/>
      <c r="U194" s="59"/>
      <c r="V194" s="59"/>
      <c r="W194" s="57"/>
      <c r="X194" s="60">
        <v>-6747</v>
      </c>
    </row>
    <row r="195" spans="1:25" x14ac:dyDescent="0.25">
      <c r="A195" s="73">
        <v>251</v>
      </c>
      <c r="B195" s="83" t="s">
        <v>769</v>
      </c>
      <c r="C195" s="74" t="str">
        <f>VLOOKUP(B195,[2]Sheet8!E:G,3,0)</f>
        <v>LONG DISS</v>
      </c>
      <c r="D195" s="75">
        <f>VLOOKUP(B195,[2]Sheet8!E:L,8,0)</f>
        <v>1</v>
      </c>
      <c r="E195" s="81" t="s">
        <v>770</v>
      </c>
      <c r="F195" s="75" t="str">
        <f>VLOOKUP(B195,[2]Sheet8!E:I,5,0)</f>
        <v>FAIROZ  KHANAM</v>
      </c>
      <c r="G195" s="57" t="str">
        <f>VLOOKUP(B195,[2]Sheet8!E:K,7,0)</f>
        <v>BELUR ROAD L</v>
      </c>
      <c r="H195" s="57">
        <v>773</v>
      </c>
      <c r="I195" s="57">
        <v>773</v>
      </c>
      <c r="J195" s="57">
        <f t="shared" si="7"/>
        <v>0</v>
      </c>
      <c r="K195" s="57"/>
      <c r="L195" s="58"/>
      <c r="M195" s="57"/>
      <c r="N195" s="57"/>
      <c r="O195" s="57"/>
      <c r="P195" s="57"/>
      <c r="Q195" s="57"/>
      <c r="R195" s="57"/>
      <c r="S195" s="57"/>
      <c r="T195" s="57"/>
      <c r="U195" s="59"/>
      <c r="V195" s="59"/>
      <c r="W195" s="57"/>
      <c r="X195" s="60">
        <v>0</v>
      </c>
      <c r="Y195" s="56"/>
    </row>
    <row r="196" spans="1:25" s="56" customFormat="1" x14ac:dyDescent="0.25">
      <c r="A196" s="73">
        <v>252</v>
      </c>
      <c r="B196" s="83" t="s">
        <v>771</v>
      </c>
      <c r="C196" s="74" t="str">
        <f>VLOOKUP(B196,[2]Sheet8!E:G,3,0)</f>
        <v>LONG DISS</v>
      </c>
      <c r="D196" s="75">
        <f>VLOOKUP(B196,[2]Sheet8!E:L,8,0)</f>
        <v>1</v>
      </c>
      <c r="E196" s="81" t="s">
        <v>770</v>
      </c>
      <c r="F196" s="75" t="str">
        <f>VLOOKUP(B196,[2]Sheet8!E:I,5,0)</f>
        <v>PRAKASH P.S</v>
      </c>
      <c r="G196" s="57" t="str">
        <f>VLOOKUP(B196,[2]Sheet8!E:K,7,0)</f>
        <v>0</v>
      </c>
      <c r="H196" s="57"/>
      <c r="I196" s="57">
        <v>0</v>
      </c>
      <c r="J196" s="57">
        <f t="shared" si="7"/>
        <v>0</v>
      </c>
      <c r="K196" s="57"/>
      <c r="L196" s="58"/>
      <c r="M196" s="57"/>
      <c r="N196" s="57"/>
      <c r="O196" s="57"/>
      <c r="P196" s="57"/>
      <c r="Q196" s="57"/>
      <c r="R196" s="57"/>
      <c r="S196" s="57"/>
      <c r="T196" s="57"/>
      <c r="U196" s="59"/>
      <c r="V196" s="59"/>
      <c r="W196" s="57"/>
      <c r="X196" s="60">
        <v>0</v>
      </c>
    </row>
    <row r="197" spans="1:25" s="56" customFormat="1" x14ac:dyDescent="0.25">
      <c r="A197" s="73">
        <v>253</v>
      </c>
      <c r="B197" s="83" t="s">
        <v>772</v>
      </c>
      <c r="C197" s="74" t="str">
        <f>VLOOKUP(B197,[2]Sheet8!E:G,3,0)</f>
        <v>LONG DISS</v>
      </c>
      <c r="D197" s="75">
        <f>VLOOKUP(B197,[2]Sheet8!E:L,8,0)</f>
        <v>2</v>
      </c>
      <c r="E197" s="81" t="s">
        <v>770</v>
      </c>
      <c r="F197" s="75" t="str">
        <f>VLOOKUP(B197,[2]Sheet8!E:I,5,0)</f>
        <v>SURESH G T</v>
      </c>
      <c r="G197" s="57" t="str">
        <f>VLOOKUP(B197,[2]Sheet8!E:K,7,0)</f>
        <v>BELUR ROAD L</v>
      </c>
      <c r="H197" s="57">
        <v>920</v>
      </c>
      <c r="I197" s="57">
        <v>920</v>
      </c>
      <c r="J197" s="57">
        <f t="shared" si="7"/>
        <v>0</v>
      </c>
      <c r="K197" s="57"/>
      <c r="L197" s="58"/>
      <c r="M197" s="57"/>
      <c r="N197" s="57"/>
      <c r="O197" s="57"/>
      <c r="P197" s="57"/>
      <c r="Q197" s="57"/>
      <c r="R197" s="57"/>
      <c r="S197" s="57"/>
      <c r="T197" s="57"/>
      <c r="U197" s="59"/>
      <c r="V197" s="59"/>
      <c r="W197" s="57"/>
      <c r="X197" s="60">
        <v>0</v>
      </c>
    </row>
    <row r="198" spans="1:25" s="56" customFormat="1" ht="30" x14ac:dyDescent="0.25">
      <c r="A198" s="73">
        <v>254</v>
      </c>
      <c r="B198" s="83" t="s">
        <v>773</v>
      </c>
      <c r="C198" s="74" t="str">
        <f>VLOOKUP(B198,[2]Sheet8!E:G,3,0)</f>
        <v>LONG DISS</v>
      </c>
      <c r="D198" s="75">
        <f>VLOOKUP(B198,[2]Sheet8!E:L,8,0)</f>
        <v>2</v>
      </c>
      <c r="E198" s="81" t="s">
        <v>770</v>
      </c>
      <c r="F198" s="75" t="str">
        <f>VLOOKUP(B198,[2]Sheet8!E:I,5,0)</f>
        <v>H A PUTTEGOWDA U/O PUTTARAJU</v>
      </c>
      <c r="G198" s="57" t="str">
        <f>VLOOKUP(B198,[2]Sheet8!E:K,7,0)</f>
        <v>JAVARAYAPATNA</v>
      </c>
      <c r="H198" s="57">
        <v>155</v>
      </c>
      <c r="I198" s="57">
        <v>155</v>
      </c>
      <c r="J198" s="57">
        <f t="shared" si="7"/>
        <v>0</v>
      </c>
      <c r="K198" s="57"/>
      <c r="L198" s="58"/>
      <c r="M198" s="57"/>
      <c r="N198" s="57"/>
      <c r="O198" s="57"/>
      <c r="P198" s="57"/>
      <c r="Q198" s="57"/>
      <c r="R198" s="57"/>
      <c r="S198" s="57"/>
      <c r="T198" s="57"/>
      <c r="U198" s="59"/>
      <c r="V198" s="59"/>
      <c r="W198" s="57"/>
      <c r="X198" s="60">
        <v>-7371</v>
      </c>
    </row>
    <row r="199" spans="1:25" ht="30" x14ac:dyDescent="0.25">
      <c r="A199" s="73">
        <v>255</v>
      </c>
      <c r="B199" s="83" t="s">
        <v>774</v>
      </c>
      <c r="C199" s="74" t="str">
        <f>VLOOKUP(B199,[2]Sheet8!E:G,3,0)</f>
        <v>LONG DISS</v>
      </c>
      <c r="D199" s="75">
        <f>VLOOKUP(B199,[2]Sheet8!E:L,8,0)</f>
        <v>2</v>
      </c>
      <c r="E199" s="81" t="s">
        <v>775</v>
      </c>
      <c r="F199" s="75" t="str">
        <f>VLOOKUP(B199,[2]Sheet8!E:I,5,0)</f>
        <v>NAVEEN KUMAAR H.N</v>
      </c>
      <c r="G199" s="57" t="str">
        <f>VLOOKUP(B199,[2]Sheet8!E:K,7,0)</f>
        <v>MANICHANA HALLI MNL</v>
      </c>
      <c r="H199" s="57">
        <v>763</v>
      </c>
      <c r="I199" s="57">
        <v>763</v>
      </c>
      <c r="J199" s="57">
        <f t="shared" si="7"/>
        <v>0</v>
      </c>
      <c r="K199" s="57"/>
      <c r="L199" s="58"/>
      <c r="M199" s="57"/>
      <c r="N199" s="57"/>
      <c r="O199" s="57"/>
      <c r="P199" s="57"/>
      <c r="Q199" s="57"/>
      <c r="R199" s="57"/>
      <c r="S199" s="57"/>
      <c r="T199" s="57"/>
      <c r="U199" s="59"/>
      <c r="V199" s="59"/>
      <c r="W199" s="57"/>
      <c r="X199" s="60">
        <v>0</v>
      </c>
      <c r="Y199" s="56"/>
    </row>
    <row r="200" spans="1:25" s="56" customFormat="1" x14ac:dyDescent="0.25">
      <c r="A200" s="97"/>
      <c r="B200" s="98" t="s">
        <v>1578</v>
      </c>
      <c r="C200" s="58" t="s">
        <v>2592</v>
      </c>
      <c r="D200" s="98">
        <v>1</v>
      </c>
      <c r="E200" s="58"/>
      <c r="F200" s="98" t="s">
        <v>1579</v>
      </c>
      <c r="G200" s="98" t="s">
        <v>1580</v>
      </c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62"/>
      <c r="Y200" s="55"/>
    </row>
    <row r="201" spans="1:25" s="56" customFormat="1" ht="30" x14ac:dyDescent="0.25">
      <c r="A201" s="73">
        <v>347</v>
      </c>
      <c r="B201" s="83" t="s">
        <v>908</v>
      </c>
      <c r="C201" s="74" t="str">
        <f>VLOOKUP(B201,[2]Sheet8!E:G,3,0)</f>
        <v>PERMANENT DISS</v>
      </c>
      <c r="D201" s="75">
        <f>VLOOKUP(B201,[2]Sheet8!E:L,8,0)</f>
        <v>2</v>
      </c>
      <c r="E201" s="81" t="s">
        <v>909</v>
      </c>
      <c r="F201" s="75" t="str">
        <f>VLOOKUP(B201,[2]Sheet8!E:I,5,0)</f>
        <v xml:space="preserve"> M K RANGE GOWDA</v>
      </c>
      <c r="G201" s="57" t="str">
        <f>VLOOKUP(B201,[2]Sheet8!E:K,7,0)</f>
        <v>BELUR ROAD L</v>
      </c>
      <c r="H201" s="57">
        <v>746</v>
      </c>
      <c r="I201" s="57">
        <v>746</v>
      </c>
      <c r="J201" s="57">
        <f t="shared" ref="J201:J221" si="8">I201-H201</f>
        <v>0</v>
      </c>
      <c r="K201" s="57"/>
      <c r="L201" s="58"/>
      <c r="M201" s="57"/>
      <c r="N201" s="57"/>
      <c r="O201" s="57"/>
      <c r="P201" s="57"/>
      <c r="Q201" s="57"/>
      <c r="R201" s="57"/>
      <c r="S201" s="57"/>
      <c r="T201" s="57"/>
      <c r="U201" s="59"/>
      <c r="V201" s="59"/>
      <c r="W201" s="57"/>
      <c r="X201" s="60">
        <v>0</v>
      </c>
    </row>
    <row r="202" spans="1:25" s="56" customFormat="1" ht="30" x14ac:dyDescent="0.25">
      <c r="A202" s="73">
        <v>256</v>
      </c>
      <c r="B202" s="83" t="s">
        <v>776</v>
      </c>
      <c r="C202" s="74" t="str">
        <f>VLOOKUP(B202,[2]Sheet8!E:G,3,0)</f>
        <v>LONG DISS</v>
      </c>
      <c r="D202" s="75">
        <f>VLOOKUP(B202,[2]Sheet8!E:L,8,0)</f>
        <v>2</v>
      </c>
      <c r="E202" s="81" t="s">
        <v>777</v>
      </c>
      <c r="F202" s="75" t="str">
        <f>VLOOKUP(B202,[2]Sheet8!E:I,5,0)</f>
        <v>HEMANTH KUMAR H V</v>
      </c>
      <c r="G202" s="57" t="str">
        <f>VLOOKUP(B202,[2]Sheet8!E:K,7,0)</f>
        <v>MANICHANA HALLI MNL</v>
      </c>
      <c r="H202" s="57">
        <v>281</v>
      </c>
      <c r="I202" s="57">
        <v>281</v>
      </c>
      <c r="J202" s="57">
        <f t="shared" si="8"/>
        <v>0</v>
      </c>
      <c r="K202" s="57"/>
      <c r="L202" s="58"/>
      <c r="M202" s="57"/>
      <c r="N202" s="57"/>
      <c r="O202" s="57"/>
      <c r="P202" s="57"/>
      <c r="Q202" s="57"/>
      <c r="R202" s="57"/>
      <c r="S202" s="57"/>
      <c r="T202" s="57"/>
      <c r="U202" s="59"/>
      <c r="V202" s="59"/>
      <c r="W202" s="57"/>
      <c r="X202" s="60">
        <v>0</v>
      </c>
    </row>
    <row r="203" spans="1:25" s="56" customFormat="1" ht="30" x14ac:dyDescent="0.25">
      <c r="A203" s="73">
        <v>257</v>
      </c>
      <c r="B203" s="83" t="s">
        <v>778</v>
      </c>
      <c r="C203" s="74" t="str">
        <f>VLOOKUP(B203,[2]Sheet8!E:G,3,0)</f>
        <v>LONG DISS</v>
      </c>
      <c r="D203" s="75">
        <f>VLOOKUP(B203,[2]Sheet8!E:L,8,0)</f>
        <v>2</v>
      </c>
      <c r="E203" s="81" t="s">
        <v>777</v>
      </c>
      <c r="F203" s="75" t="str">
        <f>VLOOKUP(B203,[2]Sheet8!E:I,5,0)</f>
        <v>CHANDRASHEKAR M N</v>
      </c>
      <c r="G203" s="57" t="str">
        <f>VLOOKUP(B203,[2]Sheet8!E:K,7,0)</f>
        <v>BELUR ROAD L</v>
      </c>
      <c r="H203" s="57">
        <v>2283</v>
      </c>
      <c r="I203" s="57">
        <v>2283</v>
      </c>
      <c r="J203" s="57">
        <f t="shared" si="8"/>
        <v>0</v>
      </c>
      <c r="K203" s="57"/>
      <c r="L203" s="58"/>
      <c r="M203" s="57"/>
      <c r="N203" s="57"/>
      <c r="O203" s="57"/>
      <c r="P203" s="57"/>
      <c r="Q203" s="57"/>
      <c r="R203" s="57"/>
      <c r="S203" s="57"/>
      <c r="T203" s="57"/>
      <c r="U203" s="59"/>
      <c r="V203" s="59"/>
      <c r="W203" s="57"/>
      <c r="X203" s="60">
        <v>-4391</v>
      </c>
    </row>
    <row r="204" spans="1:25" x14ac:dyDescent="0.25">
      <c r="A204" s="73">
        <v>258</v>
      </c>
      <c r="B204" s="83" t="s">
        <v>779</v>
      </c>
      <c r="C204" s="74" t="str">
        <f>VLOOKUP(B204,[2]Sheet8!E:G,3,0)</f>
        <v>LONG DISS</v>
      </c>
      <c r="D204" s="75">
        <f>VLOOKUP(B204,[2]Sheet8!E:L,8,0)</f>
        <v>2</v>
      </c>
      <c r="E204" s="81" t="s">
        <v>780</v>
      </c>
      <c r="F204" s="75" t="str">
        <f>VLOOKUP(B204,[2]Sheet8!E:I,5,0)</f>
        <v>H L SURESH</v>
      </c>
      <c r="G204" s="57" t="str">
        <f>VLOOKUP(B204,[2]Sheet8!E:K,7,0)</f>
        <v>YARE HALLI YHL</v>
      </c>
      <c r="H204" s="57">
        <v>425</v>
      </c>
      <c r="I204" s="57">
        <v>425</v>
      </c>
      <c r="J204" s="57">
        <f t="shared" si="8"/>
        <v>0</v>
      </c>
      <c r="K204" s="57"/>
      <c r="L204" s="58"/>
      <c r="M204" s="57"/>
      <c r="N204" s="57"/>
      <c r="O204" s="57"/>
      <c r="P204" s="57"/>
      <c r="Q204" s="57"/>
      <c r="R204" s="57"/>
      <c r="S204" s="57"/>
      <c r="T204" s="57"/>
      <c r="U204" s="59"/>
      <c r="V204" s="59"/>
      <c r="W204" s="57"/>
      <c r="X204" s="60">
        <v>-1049</v>
      </c>
      <c r="Y204" s="56"/>
    </row>
    <row r="205" spans="1:25" s="56" customFormat="1" x14ac:dyDescent="0.25">
      <c r="A205" s="73">
        <v>259</v>
      </c>
      <c r="B205" s="83" t="s">
        <v>781</v>
      </c>
      <c r="C205" s="74" t="str">
        <f>VLOOKUP(B205,[2]Sheet8!E:G,3,0)</f>
        <v>LONG DISS</v>
      </c>
      <c r="D205" s="75">
        <f>VLOOKUP(B205,[2]Sheet8!E:L,8,0)</f>
        <v>2</v>
      </c>
      <c r="E205" s="81" t="s">
        <v>780</v>
      </c>
      <c r="F205" s="75" t="str">
        <f>VLOOKUP(B205,[2]Sheet8!E:I,5,0)</f>
        <v>SEETHAMMA</v>
      </c>
      <c r="G205" s="57" t="str">
        <f>VLOOKUP(B205,[2]Sheet8!E:K,7,0)</f>
        <v>BASAVESWARA NAGARA</v>
      </c>
      <c r="H205" s="57">
        <v>1563</v>
      </c>
      <c r="I205" s="57">
        <v>1563</v>
      </c>
      <c r="J205" s="57">
        <f t="shared" si="8"/>
        <v>0</v>
      </c>
      <c r="K205" s="57"/>
      <c r="L205" s="58"/>
      <c r="M205" s="57"/>
      <c r="N205" s="57"/>
      <c r="O205" s="57"/>
      <c r="P205" s="57"/>
      <c r="Q205" s="57"/>
      <c r="R205" s="57"/>
      <c r="S205" s="57"/>
      <c r="T205" s="57"/>
      <c r="U205" s="59"/>
      <c r="V205" s="59"/>
      <c r="W205" s="57"/>
      <c r="X205" s="60">
        <v>-12</v>
      </c>
    </row>
    <row r="206" spans="1:25" x14ac:dyDescent="0.25">
      <c r="A206" s="73">
        <v>260</v>
      </c>
      <c r="B206" s="83" t="s">
        <v>782</v>
      </c>
      <c r="C206" s="74" t="str">
        <f>VLOOKUP(B206,[2]Sheet8!E:G,3,0)</f>
        <v>LONG DISS</v>
      </c>
      <c r="D206" s="75">
        <f>VLOOKUP(B206,[2]Sheet8!E:L,8,0)</f>
        <v>2</v>
      </c>
      <c r="E206" s="81" t="s">
        <v>780</v>
      </c>
      <c r="F206" s="75" t="str">
        <f>VLOOKUP(B206,[2]Sheet8!E:I,5,0)</f>
        <v xml:space="preserve">NAGENDRA J A </v>
      </c>
      <c r="G206" s="57" t="str">
        <f>VLOOKUP(B206,[2]Sheet8!E:K,7,0)</f>
        <v>BASAVESHWARANAGARA</v>
      </c>
      <c r="H206" s="57">
        <v>1409</v>
      </c>
      <c r="I206" s="57">
        <v>1409</v>
      </c>
      <c r="J206" s="57">
        <f t="shared" si="8"/>
        <v>0</v>
      </c>
      <c r="K206" s="57"/>
      <c r="L206" s="58"/>
      <c r="M206" s="57"/>
      <c r="N206" s="57"/>
      <c r="O206" s="57"/>
      <c r="P206" s="57"/>
      <c r="Q206" s="57"/>
      <c r="R206" s="57"/>
      <c r="S206" s="57"/>
      <c r="T206" s="57"/>
      <c r="U206" s="59"/>
      <c r="V206" s="59"/>
      <c r="W206" s="57"/>
      <c r="X206" s="60">
        <v>-302</v>
      </c>
      <c r="Y206" s="56"/>
    </row>
    <row r="207" spans="1:25" s="56" customFormat="1" x14ac:dyDescent="0.25">
      <c r="A207" s="73">
        <v>261</v>
      </c>
      <c r="B207" s="83" t="s">
        <v>783</v>
      </c>
      <c r="C207" s="74" t="str">
        <f>VLOOKUP(B207,[2]Sheet8!E:G,3,0)</f>
        <v>LONG DISS</v>
      </c>
      <c r="D207" s="75">
        <f>VLOOKUP(B207,[2]Sheet8!E:L,8,0)</f>
        <v>2</v>
      </c>
      <c r="E207" s="81" t="s">
        <v>784</v>
      </c>
      <c r="F207" s="75" t="str">
        <f>VLOOKUP(B207,[2]Sheet8!E:I,5,0)</f>
        <v>M VINOD KUMAR</v>
      </c>
      <c r="G207" s="57" t="str">
        <f>VLOOKUP(B207,[2]Sheet8!E:K,7,0)</f>
        <v>BASAVESHWARA NAGARA HSN</v>
      </c>
      <c r="H207" s="57">
        <v>833</v>
      </c>
      <c r="I207" s="57">
        <v>833</v>
      </c>
      <c r="J207" s="57">
        <f t="shared" si="8"/>
        <v>0</v>
      </c>
      <c r="K207" s="57"/>
      <c r="L207" s="58"/>
      <c r="M207" s="57"/>
      <c r="N207" s="57"/>
      <c r="O207" s="57"/>
      <c r="P207" s="57"/>
      <c r="Q207" s="57"/>
      <c r="R207" s="57"/>
      <c r="S207" s="57"/>
      <c r="T207" s="57"/>
      <c r="U207" s="59"/>
      <c r="V207" s="59"/>
      <c r="W207" s="57"/>
      <c r="X207" s="60">
        <v>0</v>
      </c>
    </row>
    <row r="208" spans="1:25" s="56" customFormat="1" x14ac:dyDescent="0.25">
      <c r="A208" s="73">
        <v>262</v>
      </c>
      <c r="B208" s="83" t="s">
        <v>785</v>
      </c>
      <c r="C208" s="74" t="str">
        <f>VLOOKUP(B208,[2]Sheet8!E:G,3,0)</f>
        <v>LONG DISS</v>
      </c>
      <c r="D208" s="75">
        <f>VLOOKUP(B208,[2]Sheet8!E:L,8,0)</f>
        <v>2</v>
      </c>
      <c r="E208" s="81" t="s">
        <v>786</v>
      </c>
      <c r="F208" s="75" t="str">
        <f>VLOOKUP(B208,[2]Sheet8!E:I,5,0)</f>
        <v>PUTTASHETTY G K</v>
      </c>
      <c r="G208" s="57" t="str">
        <f>VLOOKUP(B208,[2]Sheet8!E:K,7,0)</f>
        <v>BASAVESHWARA NAGARA HSN</v>
      </c>
      <c r="H208" s="57">
        <v>510</v>
      </c>
      <c r="I208" s="57">
        <v>510</v>
      </c>
      <c r="J208" s="57">
        <f t="shared" si="8"/>
        <v>0</v>
      </c>
      <c r="K208" s="57"/>
      <c r="L208" s="58"/>
      <c r="M208" s="57"/>
      <c r="N208" s="57"/>
      <c r="O208" s="57"/>
      <c r="P208" s="57"/>
      <c r="Q208" s="57"/>
      <c r="R208" s="57"/>
      <c r="S208" s="57"/>
      <c r="T208" s="57"/>
      <c r="U208" s="59"/>
      <c r="V208" s="59"/>
      <c r="W208" s="57"/>
      <c r="X208" s="60">
        <v>0</v>
      </c>
    </row>
    <row r="209" spans="1:25" s="56" customFormat="1" x14ac:dyDescent="0.25">
      <c r="A209" s="73">
        <v>263</v>
      </c>
      <c r="B209" s="83" t="s">
        <v>787</v>
      </c>
      <c r="C209" s="74" t="str">
        <f>VLOOKUP(B209,[2]Sheet8!E:G,3,0)</f>
        <v>LONG DISS</v>
      </c>
      <c r="D209" s="75">
        <f>VLOOKUP(B209,[2]Sheet8!E:L,8,0)</f>
        <v>1</v>
      </c>
      <c r="E209" s="81" t="s">
        <v>786</v>
      </c>
      <c r="F209" s="75" t="str">
        <f>VLOOKUP(B209,[2]Sheet8!E:I,5,0)</f>
        <v>HOOVEGOWDA</v>
      </c>
      <c r="G209" s="57" t="str">
        <f>VLOOKUP(B209,[2]Sheet8!E:K,7,0)</f>
        <v>BELUR ROAD L</v>
      </c>
      <c r="H209" s="57">
        <v>1091</v>
      </c>
      <c r="I209" s="57">
        <v>1091</v>
      </c>
      <c r="J209" s="57">
        <f t="shared" si="8"/>
        <v>0</v>
      </c>
      <c r="K209" s="57"/>
      <c r="L209" s="58"/>
      <c r="M209" s="57"/>
      <c r="N209" s="57"/>
      <c r="O209" s="57"/>
      <c r="P209" s="57"/>
      <c r="Q209" s="57"/>
      <c r="R209" s="57"/>
      <c r="S209" s="57"/>
      <c r="T209" s="57"/>
      <c r="U209" s="59"/>
      <c r="V209" s="59"/>
      <c r="W209" s="57"/>
      <c r="X209" s="60">
        <v>0</v>
      </c>
    </row>
    <row r="210" spans="1:25" s="56" customFormat="1" x14ac:dyDescent="0.25">
      <c r="A210" s="73">
        <v>264</v>
      </c>
      <c r="B210" s="83" t="s">
        <v>788</v>
      </c>
      <c r="C210" s="74" t="str">
        <f>VLOOKUP(B210,[2]Sheet8!E:G,3,0)</f>
        <v>LONG DISS</v>
      </c>
      <c r="D210" s="75">
        <f>VLOOKUP(B210,[2]Sheet8!E:L,8,0)</f>
        <v>1</v>
      </c>
      <c r="E210" s="81" t="s">
        <v>786</v>
      </c>
      <c r="F210" s="75" t="str">
        <f>VLOOKUP(B210,[2]Sheet8!E:I,5,0)</f>
        <v>N G RAGHU</v>
      </c>
      <c r="G210" s="57" t="str">
        <f>VLOOKUP(B210,[2]Sheet8!E:K,7,0)</f>
        <v>BELUR ROAD L</v>
      </c>
      <c r="H210" s="57">
        <v>535</v>
      </c>
      <c r="I210" s="57">
        <v>535</v>
      </c>
      <c r="J210" s="57">
        <f t="shared" si="8"/>
        <v>0</v>
      </c>
      <c r="K210" s="57"/>
      <c r="L210" s="58"/>
      <c r="M210" s="57"/>
      <c r="N210" s="57"/>
      <c r="O210" s="57"/>
      <c r="P210" s="57"/>
      <c r="Q210" s="57"/>
      <c r="R210" s="57"/>
      <c r="S210" s="57"/>
      <c r="T210" s="57"/>
      <c r="U210" s="59"/>
      <c r="V210" s="59"/>
      <c r="W210" s="57"/>
      <c r="X210" s="60">
        <v>0</v>
      </c>
    </row>
    <row r="211" spans="1:25" s="56" customFormat="1" x14ac:dyDescent="0.25">
      <c r="A211" s="73">
        <v>265</v>
      </c>
      <c r="B211" s="74" t="s">
        <v>789</v>
      </c>
      <c r="C211" s="74" t="str">
        <f>VLOOKUP(B211,[2]Sheet8!E:G,3,0)</f>
        <v>LONG DISS</v>
      </c>
      <c r="D211" s="75">
        <f>VLOOKUP(B211,[2]Sheet8!E:L,8,0)</f>
        <v>1</v>
      </c>
      <c r="E211" s="75" t="s">
        <v>790</v>
      </c>
      <c r="F211" s="75" t="str">
        <f>VLOOKUP(B211,[2]Sheet8!E:I,5,0)</f>
        <v>B V MURTHY</v>
      </c>
      <c r="G211" s="57" t="str">
        <f>VLOOKUP(B211,[2]Sheet8!E:K,7,0)</f>
        <v>UDHUR URL</v>
      </c>
      <c r="H211" s="77"/>
      <c r="I211" s="57">
        <v>0</v>
      </c>
      <c r="J211" s="57">
        <f t="shared" si="8"/>
        <v>0</v>
      </c>
      <c r="K211" s="77"/>
      <c r="L211" s="77"/>
      <c r="M211" s="77"/>
      <c r="N211" s="77"/>
      <c r="O211" s="77"/>
      <c r="P211" s="77"/>
      <c r="Q211" s="77"/>
      <c r="R211" s="57"/>
      <c r="S211" s="77"/>
      <c r="T211" s="77"/>
      <c r="U211" s="77"/>
      <c r="V211" s="78"/>
      <c r="W211" s="77"/>
      <c r="X211" s="60">
        <v>0</v>
      </c>
    </row>
    <row r="212" spans="1:25" s="56" customFormat="1" x14ac:dyDescent="0.25">
      <c r="A212" s="73">
        <v>266</v>
      </c>
      <c r="B212" s="83" t="s">
        <v>791</v>
      </c>
      <c r="C212" s="74" t="str">
        <f>VLOOKUP(B212,[2]Sheet8!E:G,3,0)</f>
        <v>LONG DISS</v>
      </c>
      <c r="D212" s="75">
        <f>VLOOKUP(B212,[2]Sheet8!E:L,8,0)</f>
        <v>1</v>
      </c>
      <c r="E212" s="81" t="s">
        <v>786</v>
      </c>
      <c r="F212" s="75" t="str">
        <f>VLOOKUP(B212,[2]Sheet8!E:I,5,0)</f>
        <v>B NAGARAJU</v>
      </c>
      <c r="G212" s="57" t="str">
        <f>VLOOKUP(B212,[2]Sheet8!E:K,7,0)</f>
        <v>BELUR ROAD L</v>
      </c>
      <c r="H212" s="57">
        <v>415</v>
      </c>
      <c r="I212" s="57">
        <v>415</v>
      </c>
      <c r="J212" s="57">
        <f t="shared" si="8"/>
        <v>0</v>
      </c>
      <c r="K212" s="57"/>
      <c r="L212" s="58"/>
      <c r="M212" s="57"/>
      <c r="N212" s="57"/>
      <c r="O212" s="57"/>
      <c r="P212" s="57"/>
      <c r="Q212" s="57"/>
      <c r="R212" s="57"/>
      <c r="S212" s="57"/>
      <c r="T212" s="57"/>
      <c r="U212" s="59"/>
      <c r="V212" s="59"/>
      <c r="W212" s="57"/>
      <c r="X212" s="60">
        <v>-2272</v>
      </c>
    </row>
    <row r="213" spans="1:25" s="56" customFormat="1" x14ac:dyDescent="0.25">
      <c r="A213" s="73">
        <v>267</v>
      </c>
      <c r="B213" s="83" t="s">
        <v>792</v>
      </c>
      <c r="C213" s="74" t="str">
        <f>VLOOKUP(B213,[2]Sheet8!E:G,3,0)</f>
        <v>LONG DISS</v>
      </c>
      <c r="D213" s="75">
        <f>VLOOKUP(B213,[2]Sheet8!E:L,8,0)</f>
        <v>1</v>
      </c>
      <c r="E213" s="81" t="s">
        <v>793</v>
      </c>
      <c r="F213" s="75" t="str">
        <f>VLOOKUP(B213,[2]Sheet8!E:I,5,0)</f>
        <v>B D MANJEGOWDA</v>
      </c>
      <c r="G213" s="57" t="str">
        <f>VLOOKUP(B213,[2]Sheet8!E:K,7,0)</f>
        <v>BASAVESHWARA NAGARA HSN</v>
      </c>
      <c r="H213" s="57">
        <v>305</v>
      </c>
      <c r="I213" s="57">
        <v>305</v>
      </c>
      <c r="J213" s="57">
        <f t="shared" si="8"/>
        <v>0</v>
      </c>
      <c r="K213" s="57"/>
      <c r="L213" s="58"/>
      <c r="M213" s="57"/>
      <c r="N213" s="57"/>
      <c r="O213" s="57"/>
      <c r="P213" s="57"/>
      <c r="Q213" s="57"/>
      <c r="R213" s="57"/>
      <c r="S213" s="57"/>
      <c r="T213" s="57"/>
      <c r="U213" s="59"/>
      <c r="V213" s="59"/>
      <c r="W213" s="57"/>
      <c r="X213" s="60">
        <v>-1960</v>
      </c>
    </row>
    <row r="214" spans="1:25" s="56" customFormat="1" ht="30" x14ac:dyDescent="0.25">
      <c r="A214" s="73">
        <v>268</v>
      </c>
      <c r="B214" s="83" t="s">
        <v>794</v>
      </c>
      <c r="C214" s="74" t="str">
        <f>VLOOKUP(B214,[2]Sheet8!E:G,3,0)</f>
        <v>LONG DISS</v>
      </c>
      <c r="D214" s="75">
        <f>VLOOKUP(B214,[2]Sheet8!E:L,8,0)</f>
        <v>1</v>
      </c>
      <c r="E214" s="81" t="s">
        <v>793</v>
      </c>
      <c r="F214" s="75" t="str">
        <f>VLOOKUP(B214,[2]Sheet8!E:I,5,0)</f>
        <v>CHANDRASHEKARA H D</v>
      </c>
      <c r="G214" s="57" t="str">
        <f>VLOOKUP(B214,[2]Sheet8!E:K,7,0)</f>
        <v>YARE HALLI YHL</v>
      </c>
      <c r="H214" s="57">
        <v>94</v>
      </c>
      <c r="I214" s="57">
        <v>94</v>
      </c>
      <c r="J214" s="57">
        <f t="shared" si="8"/>
        <v>0</v>
      </c>
      <c r="K214" s="57"/>
      <c r="L214" s="58"/>
      <c r="M214" s="57"/>
      <c r="N214" s="57"/>
      <c r="O214" s="57"/>
      <c r="P214" s="57"/>
      <c r="Q214" s="57"/>
      <c r="R214" s="57"/>
      <c r="S214" s="57"/>
      <c r="T214" s="57"/>
      <c r="U214" s="59"/>
      <c r="V214" s="59"/>
      <c r="W214" s="57"/>
      <c r="X214" s="60">
        <v>0</v>
      </c>
    </row>
    <row r="215" spans="1:25" s="56" customFormat="1" ht="30" x14ac:dyDescent="0.25">
      <c r="A215" s="73">
        <v>348</v>
      </c>
      <c r="B215" s="83" t="s">
        <v>910</v>
      </c>
      <c r="C215" s="74" t="str">
        <f>VLOOKUP(B215,[2]Sheet8!E:G,3,0)</f>
        <v>PERMANENT DISS</v>
      </c>
      <c r="D215" s="75">
        <f>VLOOKUP(B215,[2]Sheet8!E:L,8,0)</f>
        <v>1</v>
      </c>
      <c r="E215" s="81" t="s">
        <v>793</v>
      </c>
      <c r="F215" s="75" t="str">
        <f>VLOOKUP(B215,[2]Sheet8!E:I,5,0)</f>
        <v>V K SATHISH</v>
      </c>
      <c r="G215" s="57" t="str">
        <f>VLOOKUP(B215,[2]Sheet8!E:K,7,0)</f>
        <v>handinakere,hsn</v>
      </c>
      <c r="H215" s="57">
        <v>1621</v>
      </c>
      <c r="I215" s="57">
        <v>1621</v>
      </c>
      <c r="J215" s="57">
        <f t="shared" si="8"/>
        <v>0</v>
      </c>
      <c r="K215" s="57"/>
      <c r="L215" s="58"/>
      <c r="M215" s="57"/>
      <c r="N215" s="57"/>
      <c r="O215" s="57"/>
      <c r="P215" s="57"/>
      <c r="Q215" s="57"/>
      <c r="R215" s="57"/>
      <c r="S215" s="57"/>
      <c r="T215" s="57"/>
      <c r="U215" s="59"/>
      <c r="V215" s="59"/>
      <c r="W215" s="57"/>
      <c r="X215" s="60">
        <v>0</v>
      </c>
    </row>
    <row r="216" spans="1:25" s="56" customFormat="1" x14ac:dyDescent="0.25">
      <c r="A216" s="73">
        <v>269</v>
      </c>
      <c r="B216" s="83" t="s">
        <v>795</v>
      </c>
      <c r="C216" s="74" t="str">
        <f>VLOOKUP(B216,[2]Sheet8!E:G,3,0)</f>
        <v>LONG DISS</v>
      </c>
      <c r="D216" s="75">
        <f>VLOOKUP(B216,[2]Sheet8!E:L,8,0)</f>
        <v>1</v>
      </c>
      <c r="E216" s="81" t="s">
        <v>796</v>
      </c>
      <c r="F216" s="75" t="str">
        <f>VLOOKUP(B216,[2]Sheet8!E:I,5,0)</f>
        <v>THEJASHREE H T</v>
      </c>
      <c r="G216" s="57" t="str">
        <f>VLOOKUP(B216,[2]Sheet8!E:K,7,0)</f>
        <v>YARE HALLI YHL</v>
      </c>
      <c r="H216" s="57">
        <v>1610</v>
      </c>
      <c r="I216" s="57">
        <v>1610</v>
      </c>
      <c r="J216" s="57">
        <f t="shared" si="8"/>
        <v>0</v>
      </c>
      <c r="K216" s="57"/>
      <c r="L216" s="58"/>
      <c r="M216" s="57"/>
      <c r="N216" s="57"/>
      <c r="O216" s="57"/>
      <c r="P216" s="57"/>
      <c r="Q216" s="57"/>
      <c r="R216" s="57"/>
      <c r="S216" s="57"/>
      <c r="T216" s="57"/>
      <c r="U216" s="59"/>
      <c r="V216" s="59"/>
      <c r="W216" s="57"/>
      <c r="X216" s="60">
        <v>-1175</v>
      </c>
    </row>
    <row r="217" spans="1:25" s="56" customFormat="1" x14ac:dyDescent="0.25">
      <c r="A217" s="73">
        <v>270</v>
      </c>
      <c r="B217" s="79" t="s">
        <v>797</v>
      </c>
      <c r="C217" s="74" t="str">
        <f>VLOOKUP(B217,[2]Sheet8!E:G,3,0)</f>
        <v>LONG DISS</v>
      </c>
      <c r="D217" s="75">
        <f>VLOOKUP(B217,[2]Sheet8!E:L,8,0)</f>
        <v>1</v>
      </c>
      <c r="E217" s="59" t="s">
        <v>393</v>
      </c>
      <c r="F217" s="75" t="str">
        <f>VLOOKUP(B217,[2]Sheet8!E:I,5,0)</f>
        <v>BAGYALAKSHMI</v>
      </c>
      <c r="G217" s="57" t="str">
        <f>VLOOKUP(B217,[2]Sheet8!E:K,7,0)</f>
        <v>MANICHANA HALLI MNL</v>
      </c>
      <c r="H217" s="57">
        <v>950</v>
      </c>
      <c r="I217" s="57">
        <v>950</v>
      </c>
      <c r="J217" s="57">
        <f t="shared" si="8"/>
        <v>0</v>
      </c>
      <c r="K217" s="57"/>
      <c r="L217" s="58"/>
      <c r="M217" s="57"/>
      <c r="N217" s="57"/>
      <c r="O217" s="57"/>
      <c r="P217" s="57"/>
      <c r="Q217" s="57"/>
      <c r="R217" s="57"/>
      <c r="S217" s="57"/>
      <c r="T217" s="57"/>
      <c r="U217" s="59"/>
      <c r="V217" s="59"/>
      <c r="W217" s="57"/>
      <c r="X217" s="60">
        <v>-1535</v>
      </c>
    </row>
    <row r="218" spans="1:25" s="56" customFormat="1" x14ac:dyDescent="0.25">
      <c r="A218" s="73">
        <v>9</v>
      </c>
      <c r="B218" s="79" t="s">
        <v>392</v>
      </c>
      <c r="C218" s="74" t="str">
        <f>VLOOKUP(B218,[2]Sheet8!E:G,3,0)</f>
        <v>BILL STOP</v>
      </c>
      <c r="D218" s="75">
        <f>VLOOKUP(B218,[2]Sheet8!E:L,8,0)</f>
        <v>1</v>
      </c>
      <c r="E218" s="59" t="s">
        <v>393</v>
      </c>
      <c r="F218" s="75" t="str">
        <f>VLOOKUP(B218,[2]Sheet8!E:I,5,0)</f>
        <v>K G PUNITH PATIL</v>
      </c>
      <c r="G218" s="57" t="str">
        <f>VLOOKUP(B218,[2]Sheet8!E:K,7,0)</f>
        <v>BASAVESHWARA NAGARA HSN</v>
      </c>
      <c r="H218" s="57">
        <v>1459</v>
      </c>
      <c r="I218" s="57">
        <v>1459</v>
      </c>
      <c r="J218" s="57">
        <f t="shared" si="8"/>
        <v>0</v>
      </c>
      <c r="K218" s="57"/>
      <c r="L218" s="58"/>
      <c r="M218" s="57"/>
      <c r="N218" s="57"/>
      <c r="O218" s="57"/>
      <c r="P218" s="57"/>
      <c r="Q218" s="57"/>
      <c r="R218" s="57"/>
      <c r="S218" s="57"/>
      <c r="T218" s="57"/>
      <c r="U218" s="59"/>
      <c r="V218" s="59"/>
      <c r="W218" s="57"/>
      <c r="X218" s="60">
        <v>0</v>
      </c>
    </row>
    <row r="219" spans="1:25" s="56" customFormat="1" x14ac:dyDescent="0.25">
      <c r="A219" s="73">
        <v>271</v>
      </c>
      <c r="B219" s="79" t="s">
        <v>798</v>
      </c>
      <c r="C219" s="74" t="str">
        <f>VLOOKUP(B219,[2]Sheet8!E:G,3,0)</f>
        <v>LONG DISS</v>
      </c>
      <c r="D219" s="75">
        <f>VLOOKUP(B219,[2]Sheet8!E:L,8,0)</f>
        <v>1</v>
      </c>
      <c r="E219" s="59" t="s">
        <v>395</v>
      </c>
      <c r="F219" s="75" t="str">
        <f>VLOOKUP(B219,[2]Sheet8!E:I,5,0)</f>
        <v>SHIVARAJU</v>
      </c>
      <c r="G219" s="57" t="str">
        <f>VLOOKUP(B219,[2]Sheet8!E:K,7,0)</f>
        <v>0</v>
      </c>
      <c r="H219" s="57">
        <v>85</v>
      </c>
      <c r="I219" s="57">
        <v>85</v>
      </c>
      <c r="J219" s="57">
        <f t="shared" si="8"/>
        <v>0</v>
      </c>
      <c r="K219" s="57"/>
      <c r="L219" s="58"/>
      <c r="M219" s="57"/>
      <c r="N219" s="57"/>
      <c r="O219" s="57"/>
      <c r="P219" s="57"/>
      <c r="Q219" s="57"/>
      <c r="R219" s="57"/>
      <c r="S219" s="57"/>
      <c r="T219" s="57"/>
      <c r="U219" s="59"/>
      <c r="V219" s="59"/>
      <c r="W219" s="57"/>
      <c r="X219" s="60">
        <v>-2794</v>
      </c>
    </row>
    <row r="220" spans="1:25" s="56" customFormat="1" x14ac:dyDescent="0.25">
      <c r="A220" s="73">
        <v>10</v>
      </c>
      <c r="B220" s="83" t="s">
        <v>394</v>
      </c>
      <c r="C220" s="74" t="str">
        <f>VLOOKUP(B220,[2]Sheet8!E:G,3,0)</f>
        <v>BILL STOP</v>
      </c>
      <c r="D220" s="75">
        <f>VLOOKUP(B220,[2]Sheet8!E:L,8,0)</f>
        <v>2</v>
      </c>
      <c r="E220" s="81" t="s">
        <v>395</v>
      </c>
      <c r="F220" s="75" t="str">
        <f>VLOOKUP(B220,[2]Sheet8!E:I,5,0)</f>
        <v>PUTTASWAMY B</v>
      </c>
      <c r="G220" s="57" t="str">
        <f>VLOOKUP(B220,[2]Sheet8!E:K,7,0)</f>
        <v>BASAVESHWARA NAGARA HSN</v>
      </c>
      <c r="H220" s="57">
        <v>822</v>
      </c>
      <c r="I220" s="57">
        <v>822</v>
      </c>
      <c r="J220" s="57">
        <f t="shared" si="8"/>
        <v>0</v>
      </c>
      <c r="K220" s="57"/>
      <c r="L220" s="58"/>
      <c r="M220" s="57"/>
      <c r="N220" s="57"/>
      <c r="O220" s="57"/>
      <c r="P220" s="57"/>
      <c r="Q220" s="57"/>
      <c r="R220" s="57"/>
      <c r="S220" s="57"/>
      <c r="T220" s="57"/>
      <c r="U220" s="59"/>
      <c r="V220" s="59"/>
      <c r="W220" s="57"/>
      <c r="X220" s="60">
        <v>-6364</v>
      </c>
    </row>
    <row r="221" spans="1:25" s="56" customFormat="1" x14ac:dyDescent="0.25">
      <c r="A221" s="73">
        <v>272</v>
      </c>
      <c r="B221" s="83" t="s">
        <v>799</v>
      </c>
      <c r="C221" s="74" t="str">
        <f>VLOOKUP(B221,[2]Sheet8!E:G,3,0)</f>
        <v>LONG DISS</v>
      </c>
      <c r="D221" s="75">
        <f>VLOOKUP(B221,[2]Sheet8!E:L,8,0)</f>
        <v>1</v>
      </c>
      <c r="E221" s="81" t="s">
        <v>800</v>
      </c>
      <c r="F221" s="75" t="str">
        <f>VLOOKUP(B221,[2]Sheet8!E:I,5,0)</f>
        <v>THIMMEGOWDA</v>
      </c>
      <c r="G221" s="57" t="str">
        <f>VLOOKUP(B221,[2]Sheet8!E:K,7,0)</f>
        <v>YARE HALLI YHL</v>
      </c>
      <c r="H221" s="57">
        <v>91</v>
      </c>
      <c r="I221" s="57">
        <v>91</v>
      </c>
      <c r="J221" s="57">
        <f t="shared" si="8"/>
        <v>0</v>
      </c>
      <c r="K221" s="57"/>
      <c r="L221" s="58"/>
      <c r="M221" s="57"/>
      <c r="N221" s="57"/>
      <c r="O221" s="57"/>
      <c r="P221" s="57"/>
      <c r="Q221" s="57"/>
      <c r="R221" s="57"/>
      <c r="S221" s="57"/>
      <c r="T221" s="57"/>
      <c r="U221" s="59"/>
      <c r="V221" s="59"/>
      <c r="W221" s="57"/>
      <c r="X221" s="60">
        <v>0</v>
      </c>
    </row>
    <row r="222" spans="1:25" s="56" customFormat="1" x14ac:dyDescent="0.25">
      <c r="A222" s="97"/>
      <c r="B222" s="98" t="s">
        <v>1643</v>
      </c>
      <c r="C222" s="58" t="s">
        <v>2592</v>
      </c>
      <c r="D222" s="98">
        <v>1</v>
      </c>
      <c r="E222" s="58"/>
      <c r="F222" s="98" t="s">
        <v>1329</v>
      </c>
      <c r="G222" s="98" t="s">
        <v>1644</v>
      </c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62"/>
      <c r="Y222" s="55"/>
    </row>
    <row r="223" spans="1:25" s="56" customFormat="1" x14ac:dyDescent="0.25">
      <c r="A223" s="73">
        <v>273</v>
      </c>
      <c r="B223" s="83" t="s">
        <v>801</v>
      </c>
      <c r="C223" s="74" t="str">
        <f>VLOOKUP(B223,[2]Sheet8!E:G,3,0)</f>
        <v>LONG DISS</v>
      </c>
      <c r="D223" s="75">
        <f>VLOOKUP(B223,[2]Sheet8!E:L,8,0)</f>
        <v>1</v>
      </c>
      <c r="E223" s="81" t="s">
        <v>800</v>
      </c>
      <c r="F223" s="75" t="str">
        <f>VLOOKUP(B223,[2]Sheet8!E:I,5,0)</f>
        <v>PUSHPALATHA</v>
      </c>
      <c r="G223" s="57" t="str">
        <f>VLOOKUP(B223,[2]Sheet8!E:K,7,0)</f>
        <v>BASAVESHWARA NAGAR</v>
      </c>
      <c r="H223" s="57">
        <v>2345</v>
      </c>
      <c r="I223" s="57">
        <v>2345</v>
      </c>
      <c r="J223" s="57">
        <f t="shared" ref="J223:J232" si="9">I223-H223</f>
        <v>0</v>
      </c>
      <c r="K223" s="57"/>
      <c r="L223" s="58"/>
      <c r="M223" s="57"/>
      <c r="N223" s="57"/>
      <c r="O223" s="57"/>
      <c r="P223" s="57"/>
      <c r="Q223" s="57"/>
      <c r="R223" s="57"/>
      <c r="S223" s="57"/>
      <c r="T223" s="57"/>
      <c r="U223" s="59"/>
      <c r="V223" s="59"/>
      <c r="W223" s="57"/>
      <c r="X223" s="60">
        <v>-1238</v>
      </c>
    </row>
    <row r="224" spans="1:25" s="56" customFormat="1" x14ac:dyDescent="0.25">
      <c r="A224" s="73">
        <v>274</v>
      </c>
      <c r="B224" s="83" t="s">
        <v>802</v>
      </c>
      <c r="C224" s="74" t="str">
        <f>VLOOKUP(B224,[2]Sheet8!E:G,3,0)</f>
        <v>LONG DISS</v>
      </c>
      <c r="D224" s="75">
        <f>VLOOKUP(B224,[2]Sheet8!E:L,8,0)</f>
        <v>1</v>
      </c>
      <c r="E224" s="81" t="s">
        <v>800</v>
      </c>
      <c r="F224" s="75" t="str">
        <f>VLOOKUP(B224,[2]Sheet8!E:I,5,0)</f>
        <v xml:space="preserve">GIRISH A S </v>
      </c>
      <c r="G224" s="57" t="str">
        <f>VLOOKUP(B224,[2]Sheet8!E:K,7,0)</f>
        <v>BASAVESHWARA NAGAR</v>
      </c>
      <c r="H224" s="57">
        <v>414</v>
      </c>
      <c r="I224" s="57">
        <v>414</v>
      </c>
      <c r="J224" s="57">
        <f t="shared" si="9"/>
        <v>0</v>
      </c>
      <c r="K224" s="57"/>
      <c r="L224" s="58"/>
      <c r="M224" s="57"/>
      <c r="N224" s="57"/>
      <c r="O224" s="57"/>
      <c r="P224" s="57"/>
      <c r="Q224" s="57"/>
      <c r="R224" s="57"/>
      <c r="S224" s="57"/>
      <c r="T224" s="57"/>
      <c r="U224" s="59"/>
      <c r="V224" s="59"/>
      <c r="W224" s="57"/>
      <c r="X224" s="60">
        <v>0</v>
      </c>
    </row>
    <row r="225" spans="1:25" x14ac:dyDescent="0.25">
      <c r="A225" s="73">
        <v>275</v>
      </c>
      <c r="B225" s="83" t="s">
        <v>803</v>
      </c>
      <c r="C225" s="74" t="str">
        <f>VLOOKUP(B225,[2]Sheet8!E:G,3,0)</f>
        <v>LONG DISS</v>
      </c>
      <c r="D225" s="75">
        <f>VLOOKUP(B225,[2]Sheet8!E:L,8,0)</f>
        <v>1</v>
      </c>
      <c r="E225" s="81" t="s">
        <v>804</v>
      </c>
      <c r="F225" s="75" t="str">
        <f>VLOOKUP(B225,[2]Sheet8!E:I,5,0)</f>
        <v>GANGEGOWDA</v>
      </c>
      <c r="G225" s="57" t="str">
        <f>VLOOKUP(B225,[2]Sheet8!E:K,7,0)</f>
        <v>handinakere,hsn</v>
      </c>
      <c r="H225" s="57">
        <v>415</v>
      </c>
      <c r="I225" s="57">
        <v>415</v>
      </c>
      <c r="J225" s="57">
        <f t="shared" si="9"/>
        <v>0</v>
      </c>
      <c r="K225" s="57"/>
      <c r="L225" s="58"/>
      <c r="M225" s="57"/>
      <c r="N225" s="57"/>
      <c r="O225" s="57"/>
      <c r="P225" s="57"/>
      <c r="Q225" s="57"/>
      <c r="R225" s="57"/>
      <c r="S225" s="57"/>
      <c r="T225" s="57"/>
      <c r="U225" s="59"/>
      <c r="V225" s="59"/>
      <c r="W225" s="57"/>
      <c r="X225" s="60">
        <v>-829</v>
      </c>
      <c r="Y225" s="56"/>
    </row>
    <row r="226" spans="1:25" s="56" customFormat="1" ht="30" x14ac:dyDescent="0.25">
      <c r="A226" s="73">
        <v>349</v>
      </c>
      <c r="B226" s="83" t="s">
        <v>911</v>
      </c>
      <c r="C226" s="74" t="str">
        <f>VLOOKUP(B226,[2]Sheet8!E:G,3,0)</f>
        <v>PERMANENT DISS</v>
      </c>
      <c r="D226" s="75">
        <f>VLOOKUP(B226,[2]Sheet8!E:L,8,0)</f>
        <v>1</v>
      </c>
      <c r="E226" s="81" t="s">
        <v>912</v>
      </c>
      <c r="F226" s="75" t="str">
        <f>VLOOKUP(B226,[2]Sheet8!E:I,5,0)</f>
        <v>KAMALAMMA</v>
      </c>
      <c r="G226" s="57" t="str">
        <f>VLOOKUP(B226,[2]Sheet8!E:K,7,0)</f>
        <v>YARE HALLI YHL</v>
      </c>
      <c r="H226" s="57">
        <v>236</v>
      </c>
      <c r="I226" s="57">
        <v>236</v>
      </c>
      <c r="J226" s="57">
        <f t="shared" si="9"/>
        <v>0</v>
      </c>
      <c r="K226" s="57"/>
      <c r="L226" s="58"/>
      <c r="M226" s="57"/>
      <c r="N226" s="57"/>
      <c r="O226" s="57"/>
      <c r="P226" s="57"/>
      <c r="Q226" s="57"/>
      <c r="R226" s="57"/>
      <c r="S226" s="57"/>
      <c r="T226" s="57"/>
      <c r="U226" s="59"/>
      <c r="V226" s="59"/>
      <c r="W226" s="57"/>
      <c r="X226" s="60">
        <v>0</v>
      </c>
    </row>
    <row r="227" spans="1:25" s="56" customFormat="1" x14ac:dyDescent="0.25">
      <c r="A227" s="73">
        <v>11</v>
      </c>
      <c r="B227" s="83" t="s">
        <v>396</v>
      </c>
      <c r="C227" s="74" t="str">
        <f>VLOOKUP(B227,[2]Sheet8!E:G,3,0)</f>
        <v>BILL STOP</v>
      </c>
      <c r="D227" s="75">
        <f>VLOOKUP(B227,[2]Sheet8!E:L,8,0)</f>
        <v>2</v>
      </c>
      <c r="E227" s="81" t="s">
        <v>397</v>
      </c>
      <c r="F227" s="75" t="str">
        <f>VLOOKUP(B227,[2]Sheet8!E:I,5,0)</f>
        <v>ANANDA KUMAR</v>
      </c>
      <c r="G227" s="57" t="str">
        <f>VLOOKUP(B227,[2]Sheet8!E:K,7,0)</f>
        <v>BASAVESHWARA NAGARA HSN</v>
      </c>
      <c r="H227" s="57">
        <v>506</v>
      </c>
      <c r="I227" s="57">
        <v>506</v>
      </c>
      <c r="J227" s="57">
        <f t="shared" si="9"/>
        <v>0</v>
      </c>
      <c r="K227" s="57"/>
      <c r="L227" s="58"/>
      <c r="M227" s="57"/>
      <c r="N227" s="57"/>
      <c r="O227" s="57"/>
      <c r="P227" s="57"/>
      <c r="Q227" s="57"/>
      <c r="R227" s="57"/>
      <c r="S227" s="57"/>
      <c r="T227" s="57"/>
      <c r="U227" s="59"/>
      <c r="V227" s="59"/>
      <c r="W227" s="57"/>
      <c r="X227" s="60">
        <v>0</v>
      </c>
    </row>
    <row r="228" spans="1:25" s="56" customFormat="1" x14ac:dyDescent="0.25">
      <c r="A228" s="73">
        <v>12</v>
      </c>
      <c r="B228" s="83" t="s">
        <v>398</v>
      </c>
      <c r="C228" s="74" t="str">
        <f>VLOOKUP(B228,[2]Sheet8!E:G,3,0)</f>
        <v>BILL STOP</v>
      </c>
      <c r="D228" s="75">
        <f>VLOOKUP(B228,[2]Sheet8!E:L,8,0)</f>
        <v>2</v>
      </c>
      <c r="E228" s="81" t="s">
        <v>399</v>
      </c>
      <c r="F228" s="75" t="str">
        <f>VLOOKUP(B228,[2]Sheet8!E:I,5,0)</f>
        <v>SHABEENA TAJ</v>
      </c>
      <c r="G228" s="57" t="str">
        <f>VLOOKUP(B228,[2]Sheet8!E:K,7,0)</f>
        <v>HOOVINA HALLI KAVALU HKL</v>
      </c>
      <c r="H228" s="57">
        <v>2868</v>
      </c>
      <c r="I228" s="57">
        <v>2868</v>
      </c>
      <c r="J228" s="57">
        <f t="shared" si="9"/>
        <v>0</v>
      </c>
      <c r="K228" s="57"/>
      <c r="L228" s="58"/>
      <c r="M228" s="57"/>
      <c r="N228" s="57"/>
      <c r="O228" s="57"/>
      <c r="P228" s="57"/>
      <c r="Q228" s="57"/>
      <c r="R228" s="57"/>
      <c r="S228" s="57"/>
      <c r="T228" s="57"/>
      <c r="U228" s="59"/>
      <c r="V228" s="59"/>
      <c r="W228" s="57"/>
      <c r="X228" s="60">
        <v>-5000</v>
      </c>
    </row>
    <row r="229" spans="1:25" s="56" customFormat="1" x14ac:dyDescent="0.25">
      <c r="A229" s="73">
        <v>13</v>
      </c>
      <c r="B229" s="79" t="s">
        <v>400</v>
      </c>
      <c r="C229" s="74" t="str">
        <f>VLOOKUP(B229,[2]Sheet8!E:G,3,0)</f>
        <v>BILL STOP</v>
      </c>
      <c r="D229" s="75">
        <f>VLOOKUP(B229,[2]Sheet8!E:L,8,0)</f>
        <v>1</v>
      </c>
      <c r="E229" s="59" t="s">
        <v>401</v>
      </c>
      <c r="F229" s="75" t="str">
        <f>VLOOKUP(B229,[2]Sheet8!E:I,5,0)</f>
        <v>N MANJULA</v>
      </c>
      <c r="G229" s="57" t="str">
        <f>VLOOKUP(B229,[2]Sheet8!E:K,7,0)</f>
        <v>BASAVESHVARA NAGARA</v>
      </c>
      <c r="H229" s="57">
        <v>3724</v>
      </c>
      <c r="I229" s="57">
        <v>3724</v>
      </c>
      <c r="J229" s="57">
        <f t="shared" si="9"/>
        <v>0</v>
      </c>
      <c r="K229" s="57"/>
      <c r="L229" s="58"/>
      <c r="M229" s="57"/>
      <c r="N229" s="57"/>
      <c r="O229" s="57"/>
      <c r="P229" s="57"/>
      <c r="Q229" s="57"/>
      <c r="R229" s="57"/>
      <c r="S229" s="57"/>
      <c r="T229" s="57"/>
      <c r="U229" s="59"/>
      <c r="V229" s="59"/>
      <c r="W229" s="57"/>
      <c r="X229" s="60">
        <v>0</v>
      </c>
    </row>
    <row r="230" spans="1:25" s="56" customFormat="1" x14ac:dyDescent="0.25">
      <c r="A230" s="73">
        <v>276</v>
      </c>
      <c r="B230" s="79" t="s">
        <v>805</v>
      </c>
      <c r="C230" s="74" t="str">
        <f>VLOOKUP(B230,[2]Sheet8!E:G,3,0)</f>
        <v>LONG DISS</v>
      </c>
      <c r="D230" s="75">
        <f>VLOOKUP(B230,[2]Sheet8!E:L,8,0)</f>
        <v>2</v>
      </c>
      <c r="E230" s="59" t="s">
        <v>401</v>
      </c>
      <c r="F230" s="75" t="str">
        <f>VLOOKUP(B230,[2]Sheet8!E:I,5,0)</f>
        <v>K N THEJO MURTHI</v>
      </c>
      <c r="G230" s="57" t="str">
        <f>VLOOKUP(B230,[2]Sheet8!E:K,7,0)</f>
        <v>YARE HALLI YHL</v>
      </c>
      <c r="H230" s="57">
        <v>232</v>
      </c>
      <c r="I230" s="57">
        <v>232</v>
      </c>
      <c r="J230" s="57">
        <f t="shared" si="9"/>
        <v>0</v>
      </c>
      <c r="K230" s="57"/>
      <c r="L230" s="58"/>
      <c r="M230" s="57"/>
      <c r="N230" s="57"/>
      <c r="O230" s="57"/>
      <c r="P230" s="57"/>
      <c r="Q230" s="57"/>
      <c r="R230" s="57"/>
      <c r="S230" s="57"/>
      <c r="T230" s="57"/>
      <c r="U230" s="59"/>
      <c r="V230" s="59"/>
      <c r="W230" s="57"/>
      <c r="X230" s="60">
        <v>-4248</v>
      </c>
    </row>
    <row r="231" spans="1:25" x14ac:dyDescent="0.25">
      <c r="A231" s="73">
        <v>14</v>
      </c>
      <c r="B231" s="79" t="s">
        <v>402</v>
      </c>
      <c r="C231" s="74" t="str">
        <f>VLOOKUP(B231,[2]Sheet8!E:G,3,0)</f>
        <v>BILL STOP</v>
      </c>
      <c r="D231" s="75">
        <f>VLOOKUP(B231,[2]Sheet8!E:L,8,0)</f>
        <v>2</v>
      </c>
      <c r="E231" s="59" t="s">
        <v>403</v>
      </c>
      <c r="F231" s="75" t="str">
        <f>VLOOKUP(B231,[2]Sheet8!E:I,5,0)</f>
        <v>B M GOPALA</v>
      </c>
      <c r="G231" s="57" t="str">
        <f>VLOOKUP(B231,[2]Sheet8!E:K,7,0)</f>
        <v>BELUR ROAD L</v>
      </c>
      <c r="H231" s="57">
        <v>1538</v>
      </c>
      <c r="I231" s="57">
        <v>1538</v>
      </c>
      <c r="J231" s="57">
        <f t="shared" si="9"/>
        <v>0</v>
      </c>
      <c r="K231" s="57"/>
      <c r="L231" s="58"/>
      <c r="M231" s="57"/>
      <c r="N231" s="57"/>
      <c r="O231" s="57"/>
      <c r="P231" s="57"/>
      <c r="Q231" s="57"/>
      <c r="R231" s="57"/>
      <c r="S231" s="57"/>
      <c r="T231" s="57"/>
      <c r="U231" s="59"/>
      <c r="V231" s="59"/>
      <c r="W231" s="57"/>
      <c r="X231" s="60">
        <v>0</v>
      </c>
      <c r="Y231" s="56"/>
    </row>
    <row r="232" spans="1:25" s="56" customFormat="1" x14ac:dyDescent="0.25">
      <c r="A232" s="73">
        <v>15</v>
      </c>
      <c r="B232" s="79" t="s">
        <v>404</v>
      </c>
      <c r="C232" s="74" t="str">
        <f>VLOOKUP(B232,[2]Sheet8!E:G,3,0)</f>
        <v>BILL STOP</v>
      </c>
      <c r="D232" s="75">
        <f>VLOOKUP(B232,[2]Sheet8!E:L,8,0)</f>
        <v>2</v>
      </c>
      <c r="E232" s="59" t="s">
        <v>405</v>
      </c>
      <c r="F232" s="75" t="str">
        <f>VLOOKUP(B232,[2]Sheet8!E:I,5,0)</f>
        <v>C T ANAND</v>
      </c>
      <c r="G232" s="57" t="str">
        <f>VLOOKUP(B232,[2]Sheet8!E:K,7,0)</f>
        <v>BASAVESHWARA NAGAR</v>
      </c>
      <c r="H232" s="57">
        <v>593</v>
      </c>
      <c r="I232" s="57">
        <v>593</v>
      </c>
      <c r="J232" s="57">
        <f t="shared" si="9"/>
        <v>0</v>
      </c>
      <c r="K232" s="57"/>
      <c r="L232" s="58"/>
      <c r="M232" s="57"/>
      <c r="N232" s="57"/>
      <c r="O232" s="57"/>
      <c r="P232" s="57"/>
      <c r="Q232" s="57"/>
      <c r="R232" s="57"/>
      <c r="S232" s="57"/>
      <c r="T232" s="57"/>
      <c r="U232" s="59"/>
      <c r="V232" s="59"/>
      <c r="W232" s="57"/>
      <c r="X232" s="60">
        <v>0</v>
      </c>
    </row>
    <row r="233" spans="1:25" s="56" customFormat="1" x14ac:dyDescent="0.25">
      <c r="A233" s="97"/>
      <c r="B233" s="98" t="s">
        <v>1676</v>
      </c>
      <c r="C233" s="58" t="s">
        <v>2592</v>
      </c>
      <c r="D233" s="98">
        <v>1</v>
      </c>
      <c r="E233" s="58"/>
      <c r="F233" s="98" t="s">
        <v>1677</v>
      </c>
      <c r="G233" s="98" t="s">
        <v>1678</v>
      </c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62"/>
      <c r="Y233" s="55"/>
    </row>
    <row r="234" spans="1:25" s="56" customFormat="1" x14ac:dyDescent="0.25">
      <c r="A234" s="73">
        <v>277</v>
      </c>
      <c r="B234" s="79" t="s">
        <v>806</v>
      </c>
      <c r="C234" s="74" t="str">
        <f>VLOOKUP(B234,[2]Sheet8!E:G,3,0)</f>
        <v>LONG DISS</v>
      </c>
      <c r="D234" s="75">
        <f>VLOOKUP(B234,[2]Sheet8!E:L,8,0)</f>
        <v>1</v>
      </c>
      <c r="E234" s="59" t="s">
        <v>405</v>
      </c>
      <c r="F234" s="75" t="str">
        <f>VLOOKUP(B234,[2]Sheet8!E:I,5,0)</f>
        <v xml:space="preserve">R KUMAR </v>
      </c>
      <c r="G234" s="57" t="str">
        <f>VLOOKUP(B234,[2]Sheet8!E:K,7,0)</f>
        <v>MANICHANA HALLI MNL</v>
      </c>
      <c r="H234" s="57">
        <v>822</v>
      </c>
      <c r="I234" s="57">
        <v>822</v>
      </c>
      <c r="J234" s="57">
        <f t="shared" ref="J234:J243" si="10">I234-H234</f>
        <v>0</v>
      </c>
      <c r="K234" s="57"/>
      <c r="L234" s="58"/>
      <c r="M234" s="57"/>
      <c r="N234" s="57"/>
      <c r="O234" s="57"/>
      <c r="P234" s="57"/>
      <c r="Q234" s="57"/>
      <c r="R234" s="57"/>
      <c r="S234" s="57"/>
      <c r="T234" s="57"/>
      <c r="U234" s="59"/>
      <c r="V234" s="59"/>
      <c r="W234" s="57"/>
      <c r="X234" s="60">
        <v>-3767</v>
      </c>
    </row>
    <row r="235" spans="1:25" x14ac:dyDescent="0.25">
      <c r="A235" s="73">
        <v>16</v>
      </c>
      <c r="B235" s="79" t="s">
        <v>406</v>
      </c>
      <c r="C235" s="74" t="str">
        <f>VLOOKUP(B235,[2]Sheet8!E:G,3,0)</f>
        <v>BILL STOP</v>
      </c>
      <c r="D235" s="75">
        <f>VLOOKUP(B235,[2]Sheet8!E:L,8,0)</f>
        <v>2</v>
      </c>
      <c r="E235" s="59" t="s">
        <v>405</v>
      </c>
      <c r="F235" s="75" t="str">
        <f>VLOOKUP(B235,[2]Sheet8!E:I,5,0)</f>
        <v>LAKKEGOWDA</v>
      </c>
      <c r="G235" s="57" t="str">
        <f>VLOOKUP(B235,[2]Sheet8!E:K,7,0)</f>
        <v>HOOVINA HALLI KAVALU HKL</v>
      </c>
      <c r="H235" s="57">
        <v>1352</v>
      </c>
      <c r="I235" s="57">
        <v>1352</v>
      </c>
      <c r="J235" s="57">
        <f t="shared" si="10"/>
        <v>0</v>
      </c>
      <c r="K235" s="57"/>
      <c r="L235" s="58"/>
      <c r="M235" s="57"/>
      <c r="N235" s="57"/>
      <c r="O235" s="57"/>
      <c r="P235" s="57"/>
      <c r="Q235" s="57"/>
      <c r="R235" s="57"/>
      <c r="S235" s="57"/>
      <c r="T235" s="57"/>
      <c r="U235" s="59"/>
      <c r="V235" s="59"/>
      <c r="W235" s="57"/>
      <c r="X235" s="60">
        <v>0</v>
      </c>
      <c r="Y235" s="56"/>
    </row>
    <row r="236" spans="1:25" x14ac:dyDescent="0.25">
      <c r="A236" s="73">
        <v>278</v>
      </c>
      <c r="B236" s="79" t="s">
        <v>807</v>
      </c>
      <c r="C236" s="74" t="str">
        <f>VLOOKUP(B236,[2]Sheet8!E:G,3,0)</f>
        <v>LONG DISS</v>
      </c>
      <c r="D236" s="75">
        <f>VLOOKUP(B236,[2]Sheet8!E:L,8,0)</f>
        <v>2</v>
      </c>
      <c r="E236" s="59" t="s">
        <v>405</v>
      </c>
      <c r="F236" s="75" t="str">
        <f>VLOOKUP(B236,[2]Sheet8!E:I,5,0)</f>
        <v>H P ANANDA</v>
      </c>
      <c r="G236" s="57" t="str">
        <f>VLOOKUP(B236,[2]Sheet8!E:K,7,0)</f>
        <v>MANACHANAHALLI</v>
      </c>
      <c r="H236" s="57">
        <v>5433</v>
      </c>
      <c r="I236" s="57">
        <v>5433</v>
      </c>
      <c r="J236" s="57">
        <f t="shared" si="10"/>
        <v>0</v>
      </c>
      <c r="K236" s="57"/>
      <c r="L236" s="58"/>
      <c r="M236" s="57"/>
      <c r="N236" s="57"/>
      <c r="O236" s="57"/>
      <c r="P236" s="57"/>
      <c r="Q236" s="57"/>
      <c r="R236" s="57"/>
      <c r="S236" s="57"/>
      <c r="T236" s="57"/>
      <c r="U236" s="59"/>
      <c r="V236" s="59"/>
      <c r="W236" s="57"/>
      <c r="X236" s="60">
        <v>-1166</v>
      </c>
      <c r="Y236" s="56"/>
    </row>
    <row r="237" spans="1:25" x14ac:dyDescent="0.25">
      <c r="A237" s="73">
        <v>279</v>
      </c>
      <c r="B237" s="79" t="s">
        <v>808</v>
      </c>
      <c r="C237" s="74" t="str">
        <f>VLOOKUP(B237,[2]Sheet8!E:G,3,0)</f>
        <v>LONG DISS</v>
      </c>
      <c r="D237" s="75">
        <f>VLOOKUP(B237,[2]Sheet8!E:L,8,0)</f>
        <v>2</v>
      </c>
      <c r="E237" s="59" t="s">
        <v>809</v>
      </c>
      <c r="F237" s="75" t="str">
        <f>VLOOKUP(B237,[2]Sheet8!E:I,5,0)</f>
        <v>DEEPAK B S</v>
      </c>
      <c r="G237" s="57" t="str">
        <f>VLOOKUP(B237,[2]Sheet8!E:K,7,0)</f>
        <v>handinakere,hsn</v>
      </c>
      <c r="H237" s="57">
        <v>476</v>
      </c>
      <c r="I237" s="57">
        <v>476</v>
      </c>
      <c r="J237" s="57">
        <f t="shared" si="10"/>
        <v>0</v>
      </c>
      <c r="K237" s="57"/>
      <c r="L237" s="58"/>
      <c r="M237" s="57"/>
      <c r="N237" s="57"/>
      <c r="O237" s="57"/>
      <c r="P237" s="57"/>
      <c r="Q237" s="57"/>
      <c r="R237" s="57"/>
      <c r="S237" s="57"/>
      <c r="T237" s="57"/>
      <c r="U237" s="59"/>
      <c r="V237" s="59"/>
      <c r="W237" s="57"/>
      <c r="X237" s="60">
        <v>0</v>
      </c>
      <c r="Y237" s="56"/>
    </row>
    <row r="238" spans="1:25" s="56" customFormat="1" x14ac:dyDescent="0.25">
      <c r="A238" s="73">
        <v>280</v>
      </c>
      <c r="B238" s="79" t="s">
        <v>810</v>
      </c>
      <c r="C238" s="74" t="str">
        <f>VLOOKUP(B238,[2]Sheet8!E:G,3,0)</f>
        <v>LONG DISS</v>
      </c>
      <c r="D238" s="75">
        <f>VLOOKUP(B238,[2]Sheet8!E:L,8,0)</f>
        <v>1</v>
      </c>
      <c r="E238" s="59" t="s">
        <v>809</v>
      </c>
      <c r="F238" s="75" t="str">
        <f>VLOOKUP(B238,[2]Sheet8!E:I,5,0)</f>
        <v>PUTTAMMA</v>
      </c>
      <c r="G238" s="57" t="str">
        <f>VLOOKUP(B238,[2]Sheet8!E:K,7,0)</f>
        <v>MANICHANA HALLI MNL</v>
      </c>
      <c r="H238" s="57">
        <v>553</v>
      </c>
      <c r="I238" s="57">
        <v>553</v>
      </c>
      <c r="J238" s="57">
        <f t="shared" si="10"/>
        <v>0</v>
      </c>
      <c r="K238" s="57"/>
      <c r="L238" s="58"/>
      <c r="M238" s="57"/>
      <c r="N238" s="57"/>
      <c r="O238" s="57"/>
      <c r="P238" s="57"/>
      <c r="Q238" s="57"/>
      <c r="R238" s="57"/>
      <c r="S238" s="57"/>
      <c r="T238" s="57"/>
      <c r="U238" s="59"/>
      <c r="V238" s="59"/>
      <c r="W238" s="57"/>
      <c r="X238" s="60">
        <v>-1857</v>
      </c>
    </row>
    <row r="239" spans="1:25" x14ac:dyDescent="0.25">
      <c r="A239" s="73">
        <v>17</v>
      </c>
      <c r="B239" s="79" t="s">
        <v>407</v>
      </c>
      <c r="C239" s="74" t="str">
        <f>VLOOKUP(B239,[2]Sheet8!E:G,3,0)</f>
        <v>BILL STOP</v>
      </c>
      <c r="D239" s="75">
        <f>VLOOKUP(B239,[2]Sheet8!E:L,8,0)</f>
        <v>3</v>
      </c>
      <c r="E239" s="59" t="s">
        <v>408</v>
      </c>
      <c r="F239" s="75" t="str">
        <f>VLOOKUP(B239,[2]Sheet8!E:I,5,0)</f>
        <v>LOKESH</v>
      </c>
      <c r="G239" s="57" t="str">
        <f>VLOOKUP(B239,[2]Sheet8!E:K,7,0)</f>
        <v>DEVRAYAPATTANA</v>
      </c>
      <c r="H239" s="57">
        <v>1131</v>
      </c>
      <c r="I239" s="57">
        <v>1131</v>
      </c>
      <c r="J239" s="57">
        <f t="shared" si="10"/>
        <v>0</v>
      </c>
      <c r="K239" s="57"/>
      <c r="L239" s="58"/>
      <c r="M239" s="57"/>
      <c r="N239" s="57"/>
      <c r="O239" s="57"/>
      <c r="P239" s="57"/>
      <c r="Q239" s="57"/>
      <c r="R239" s="57"/>
      <c r="S239" s="57"/>
      <c r="T239" s="57"/>
      <c r="U239" s="59"/>
      <c r="V239" s="59"/>
      <c r="W239" s="57"/>
      <c r="X239" s="60">
        <v>0</v>
      </c>
      <c r="Y239" s="56"/>
    </row>
    <row r="240" spans="1:25" x14ac:dyDescent="0.25">
      <c r="A240" s="73">
        <v>18</v>
      </c>
      <c r="B240" s="79" t="s">
        <v>409</v>
      </c>
      <c r="C240" s="74" t="str">
        <f>VLOOKUP(B240,[2]Sheet8!E:G,3,0)</f>
        <v>BILL STOP</v>
      </c>
      <c r="D240" s="75">
        <f>VLOOKUP(B240,[2]Sheet8!E:L,8,0)</f>
        <v>2</v>
      </c>
      <c r="E240" s="59" t="s">
        <v>410</v>
      </c>
      <c r="F240" s="75" t="str">
        <f>VLOOKUP(B240,[2]Sheet8!E:I,5,0)</f>
        <v>SUJATHANARAYAN</v>
      </c>
      <c r="G240" s="57" t="str">
        <f>VLOOKUP(B240,[2]Sheet8!E:K,7,0)</f>
        <v>CHINNENAHALLI</v>
      </c>
      <c r="H240" s="57">
        <v>3573</v>
      </c>
      <c r="I240" s="57">
        <v>3573</v>
      </c>
      <c r="J240" s="57">
        <f t="shared" si="10"/>
        <v>0</v>
      </c>
      <c r="K240" s="80"/>
      <c r="L240" s="58"/>
      <c r="M240" s="57"/>
      <c r="N240" s="57"/>
      <c r="O240" s="57"/>
      <c r="P240" s="57"/>
      <c r="Q240" s="57"/>
      <c r="R240" s="57"/>
      <c r="S240" s="57"/>
      <c r="T240" s="57"/>
      <c r="U240" s="59"/>
      <c r="V240" s="59"/>
      <c r="W240" s="57"/>
      <c r="X240" s="60">
        <v>-7719</v>
      </c>
      <c r="Y240" s="56"/>
    </row>
    <row r="241" spans="1:25" s="56" customFormat="1" x14ac:dyDescent="0.25">
      <c r="A241" s="73">
        <v>281</v>
      </c>
      <c r="B241" s="79" t="s">
        <v>811</v>
      </c>
      <c r="C241" s="74" t="str">
        <f>VLOOKUP(B241,[2]Sheet8!E:G,3,0)</f>
        <v>LONG DISS</v>
      </c>
      <c r="D241" s="75">
        <f>VLOOKUP(B241,[2]Sheet8!E:L,8,0)</f>
        <v>2</v>
      </c>
      <c r="E241" s="59" t="s">
        <v>412</v>
      </c>
      <c r="F241" s="75" t="str">
        <f>VLOOKUP(B241,[2]Sheet8!E:I,5,0)</f>
        <v>PARAMESHA M G</v>
      </c>
      <c r="G241" s="57" t="str">
        <f>VLOOKUP(B241,[2]Sheet8!E:K,7,0)</f>
        <v>BASAVESHWARA NAGAR</v>
      </c>
      <c r="H241" s="57">
        <v>771</v>
      </c>
      <c r="I241" s="57">
        <v>771</v>
      </c>
      <c r="J241" s="57">
        <f t="shared" si="10"/>
        <v>0</v>
      </c>
      <c r="K241" s="57"/>
      <c r="L241" s="58"/>
      <c r="M241" s="57"/>
      <c r="N241" s="57"/>
      <c r="O241" s="57"/>
      <c r="P241" s="57"/>
      <c r="Q241" s="57"/>
      <c r="R241" s="57"/>
      <c r="S241" s="57"/>
      <c r="T241" s="57"/>
      <c r="U241" s="59"/>
      <c r="V241" s="59"/>
      <c r="W241" s="57"/>
      <c r="X241" s="60">
        <v>0</v>
      </c>
    </row>
    <row r="242" spans="1:25" s="56" customFormat="1" x14ac:dyDescent="0.25">
      <c r="A242" s="73">
        <v>19</v>
      </c>
      <c r="B242" s="79" t="s">
        <v>411</v>
      </c>
      <c r="C242" s="74" t="str">
        <f>VLOOKUP(B242,[2]Sheet8!E:G,3,0)</f>
        <v>BILL STOP</v>
      </c>
      <c r="D242" s="75">
        <f>VLOOKUP(B242,[2]Sheet8!E:L,8,0)</f>
        <v>3</v>
      </c>
      <c r="E242" s="59" t="s">
        <v>412</v>
      </c>
      <c r="F242" s="75" t="str">
        <f>VLOOKUP(B242,[2]Sheet8!E:I,5,0)</f>
        <v>D N PRAKASH</v>
      </c>
      <c r="G242" s="57" t="str">
        <f>VLOOKUP(B242,[2]Sheet8!E:K,7,0)</f>
        <v>BASAVESHWARA NAGAR</v>
      </c>
      <c r="H242" s="57">
        <v>1402</v>
      </c>
      <c r="I242" s="57">
        <v>1402</v>
      </c>
      <c r="J242" s="57">
        <f t="shared" si="10"/>
        <v>0</v>
      </c>
      <c r="K242" s="57"/>
      <c r="L242" s="58"/>
      <c r="M242" s="57"/>
      <c r="N242" s="57"/>
      <c r="O242" s="57"/>
      <c r="P242" s="57"/>
      <c r="Q242" s="57"/>
      <c r="R242" s="57"/>
      <c r="S242" s="57"/>
      <c r="T242" s="57"/>
      <c r="U242" s="59"/>
      <c r="V242" s="59"/>
      <c r="W242" s="57"/>
      <c r="X242" s="60">
        <v>-5205</v>
      </c>
    </row>
    <row r="243" spans="1:25" x14ac:dyDescent="0.25">
      <c r="A243" s="73">
        <v>20</v>
      </c>
      <c r="B243" s="79" t="s">
        <v>413</v>
      </c>
      <c r="C243" s="74" t="str">
        <f>VLOOKUP(B243,[2]Sheet8!E:G,3,0)</f>
        <v>BILL STOP</v>
      </c>
      <c r="D243" s="75">
        <f>VLOOKUP(B243,[2]Sheet8!E:L,8,0)</f>
        <v>2</v>
      </c>
      <c r="E243" s="59" t="s">
        <v>414</v>
      </c>
      <c r="F243" s="75" t="str">
        <f>VLOOKUP(B243,[2]Sheet8!E:I,5,0)</f>
        <v>RANGASWAMY</v>
      </c>
      <c r="G243" s="57" t="str">
        <f>VLOOKUP(B243,[2]Sheet8!E:K,7,0)</f>
        <v>DEVARAYAPATTANA</v>
      </c>
      <c r="H243" s="57">
        <v>750</v>
      </c>
      <c r="I243" s="57">
        <v>750</v>
      </c>
      <c r="J243" s="57">
        <f t="shared" si="10"/>
        <v>0</v>
      </c>
      <c r="K243" s="57"/>
      <c r="L243" s="58"/>
      <c r="M243" s="57"/>
      <c r="N243" s="57"/>
      <c r="O243" s="57"/>
      <c r="P243" s="57"/>
      <c r="Q243" s="57"/>
      <c r="R243" s="57"/>
      <c r="S243" s="57"/>
      <c r="T243" s="57"/>
      <c r="U243" s="59"/>
      <c r="V243" s="59"/>
      <c r="W243" s="57"/>
      <c r="X243" s="60">
        <v>0</v>
      </c>
      <c r="Y243" s="56"/>
    </row>
    <row r="244" spans="1:25" x14ac:dyDescent="0.25">
      <c r="A244" s="97"/>
      <c r="B244" s="98" t="s">
        <v>1708</v>
      </c>
      <c r="C244" s="58" t="s">
        <v>2592</v>
      </c>
      <c r="D244" s="98">
        <v>2</v>
      </c>
      <c r="E244" s="58"/>
      <c r="F244" s="98" t="s">
        <v>976</v>
      </c>
      <c r="G244" s="98" t="s">
        <v>1709</v>
      </c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62"/>
    </row>
    <row r="245" spans="1:25" x14ac:dyDescent="0.25">
      <c r="A245" s="97"/>
      <c r="B245" s="98" t="s">
        <v>1711</v>
      </c>
      <c r="C245" s="58" t="s">
        <v>2592</v>
      </c>
      <c r="D245" s="98">
        <v>1</v>
      </c>
      <c r="E245" s="58"/>
      <c r="F245" s="98" t="s">
        <v>1712</v>
      </c>
      <c r="G245" s="98" t="s">
        <v>1713</v>
      </c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62"/>
    </row>
    <row r="246" spans="1:25" s="56" customFormat="1" x14ac:dyDescent="0.25">
      <c r="A246" s="73">
        <v>282</v>
      </c>
      <c r="B246" s="79" t="s">
        <v>812</v>
      </c>
      <c r="C246" s="74" t="str">
        <f>VLOOKUP(B246,[2]Sheet8!E:G,3,0)</f>
        <v>LONG DISS</v>
      </c>
      <c r="D246" s="75">
        <f>VLOOKUP(B246,[2]Sheet8!E:L,8,0)</f>
        <v>1</v>
      </c>
      <c r="E246" s="59" t="s">
        <v>813</v>
      </c>
      <c r="F246" s="75" t="str">
        <f>VLOOKUP(B246,[2]Sheet8!E:I,5,0)</f>
        <v>H L SURESH</v>
      </c>
      <c r="G246" s="57" t="str">
        <f>VLOOKUP(B246,[2]Sheet8!E:K,7,0)</f>
        <v>MANACHANAHALLI</v>
      </c>
      <c r="H246" s="57">
        <v>2417</v>
      </c>
      <c r="I246" s="57">
        <v>2417</v>
      </c>
      <c r="J246" s="57">
        <f t="shared" ref="J246:J255" si="11">I246-H246</f>
        <v>0</v>
      </c>
      <c r="K246" s="57"/>
      <c r="L246" s="58"/>
      <c r="M246" s="57"/>
      <c r="N246" s="57"/>
      <c r="O246" s="57"/>
      <c r="P246" s="57"/>
      <c r="Q246" s="57"/>
      <c r="R246" s="57"/>
      <c r="S246" s="57"/>
      <c r="T246" s="57"/>
      <c r="U246" s="59"/>
      <c r="V246" s="59"/>
      <c r="W246" s="57"/>
      <c r="X246" s="60">
        <v>0</v>
      </c>
    </row>
    <row r="247" spans="1:25" ht="30" x14ac:dyDescent="0.25">
      <c r="A247" s="73">
        <v>21</v>
      </c>
      <c r="B247" s="79" t="s">
        <v>415</v>
      </c>
      <c r="C247" s="74" t="str">
        <f>VLOOKUP(B247,[2]Sheet8!E:G,3,0)</f>
        <v>BILL STOP</v>
      </c>
      <c r="D247" s="75">
        <f>VLOOKUP(B247,[2]Sheet8!E:L,8,0)</f>
        <v>2</v>
      </c>
      <c r="E247" s="59" t="s">
        <v>416</v>
      </c>
      <c r="F247" s="75" t="str">
        <f>VLOOKUP(B247,[2]Sheet8!E:I,5,0)</f>
        <v>MADHU PRAKASH K J</v>
      </c>
      <c r="G247" s="57" t="str">
        <f>VLOOKUP(B247,[2]Sheet8!E:K,7,0)</f>
        <v>BASAVESHWARA NAGAR</v>
      </c>
      <c r="H247" s="57">
        <v>1657</v>
      </c>
      <c r="I247" s="57">
        <v>1657</v>
      </c>
      <c r="J247" s="57">
        <f t="shared" si="11"/>
        <v>0</v>
      </c>
      <c r="K247" s="57"/>
      <c r="L247" s="58"/>
      <c r="M247" s="57"/>
      <c r="N247" s="57"/>
      <c r="O247" s="57"/>
      <c r="P247" s="57"/>
      <c r="Q247" s="57"/>
      <c r="R247" s="57"/>
      <c r="S247" s="57"/>
      <c r="T247" s="57"/>
      <c r="U247" s="59"/>
      <c r="V247" s="59"/>
      <c r="W247" s="57"/>
      <c r="X247" s="60">
        <v>63.999999999999091</v>
      </c>
      <c r="Y247" s="56"/>
    </row>
    <row r="248" spans="1:25" x14ac:dyDescent="0.25">
      <c r="A248" s="73">
        <v>283</v>
      </c>
      <c r="B248" s="79" t="s">
        <v>814</v>
      </c>
      <c r="C248" s="74" t="str">
        <f>VLOOKUP(B248,[2]Sheet8!E:G,3,0)</f>
        <v>LONG DISS</v>
      </c>
      <c r="D248" s="75">
        <f>VLOOKUP(B248,[2]Sheet8!E:L,8,0)</f>
        <v>1</v>
      </c>
      <c r="E248" s="59" t="s">
        <v>815</v>
      </c>
      <c r="F248" s="75" t="str">
        <f>VLOOKUP(B248,[2]Sheet8!E:I,5,0)</f>
        <v>RAJEGOWDA</v>
      </c>
      <c r="G248" s="57" t="str">
        <f>VLOOKUP(B248,[2]Sheet8!E:K,7,0)</f>
        <v>BASAVESHWARA NAGARA</v>
      </c>
      <c r="H248" s="57">
        <v>438</v>
      </c>
      <c r="I248" s="57">
        <v>438</v>
      </c>
      <c r="J248" s="57">
        <f t="shared" si="11"/>
        <v>0</v>
      </c>
      <c r="K248" s="57"/>
      <c r="L248" s="58"/>
      <c r="M248" s="57"/>
      <c r="N248" s="57"/>
      <c r="O248" s="57"/>
      <c r="P248" s="57"/>
      <c r="Q248" s="57"/>
      <c r="R248" s="57"/>
      <c r="S248" s="57"/>
      <c r="T248" s="57"/>
      <c r="U248" s="59"/>
      <c r="V248" s="59"/>
      <c r="W248" s="57"/>
      <c r="X248" s="60">
        <v>-3180</v>
      </c>
      <c r="Y248" s="56"/>
    </row>
    <row r="249" spans="1:25" x14ac:dyDescent="0.25">
      <c r="A249" s="73">
        <v>284</v>
      </c>
      <c r="B249" s="79" t="s">
        <v>816</v>
      </c>
      <c r="C249" s="74" t="str">
        <f>VLOOKUP(B249,[2]Sheet8!E:G,3,0)</f>
        <v>LONG DISS</v>
      </c>
      <c r="D249" s="75">
        <f>VLOOKUP(B249,[2]Sheet8!E:L,8,0)</f>
        <v>1</v>
      </c>
      <c r="E249" s="59" t="s">
        <v>817</v>
      </c>
      <c r="F249" s="75" t="str">
        <f>VLOOKUP(B249,[2]Sheet8!E:I,5,0)</f>
        <v>NAGARAJU K S</v>
      </c>
      <c r="G249" s="57" t="str">
        <f>VLOOKUP(B249,[2]Sheet8!E:K,7,0)</f>
        <v>MANICHANA HALLI MNL</v>
      </c>
      <c r="H249" s="57">
        <v>751</v>
      </c>
      <c r="I249" s="57">
        <v>751</v>
      </c>
      <c r="J249" s="57">
        <f t="shared" si="11"/>
        <v>0</v>
      </c>
      <c r="K249" s="57"/>
      <c r="L249" s="58"/>
      <c r="M249" s="57"/>
      <c r="N249" s="57"/>
      <c r="O249" s="57"/>
      <c r="P249" s="57"/>
      <c r="Q249" s="57"/>
      <c r="R249" s="57"/>
      <c r="S249" s="57"/>
      <c r="T249" s="57"/>
      <c r="U249" s="59"/>
      <c r="V249" s="59"/>
      <c r="W249" s="57"/>
      <c r="X249" s="60">
        <v>-953</v>
      </c>
      <c r="Y249" s="56"/>
    </row>
    <row r="250" spans="1:25" s="56" customFormat="1" x14ac:dyDescent="0.25">
      <c r="A250" s="73">
        <v>285</v>
      </c>
      <c r="B250" s="79" t="s">
        <v>818</v>
      </c>
      <c r="C250" s="74" t="str">
        <f>VLOOKUP(B250,[2]Sheet8!E:G,3,0)</f>
        <v>LONG DISS</v>
      </c>
      <c r="D250" s="75">
        <f>VLOOKUP(B250,[2]Sheet8!E:L,8,0)</f>
        <v>1</v>
      </c>
      <c r="E250" s="59" t="s">
        <v>815</v>
      </c>
      <c r="F250" s="75" t="str">
        <f>VLOOKUP(B250,[2]Sheet8!E:I,5,0)</f>
        <v>DEVAKI</v>
      </c>
      <c r="G250" s="57" t="str">
        <f>VLOOKUP(B250,[2]Sheet8!E:K,7,0)</f>
        <v>handinakere,hsn</v>
      </c>
      <c r="H250" s="57">
        <v>109</v>
      </c>
      <c r="I250" s="57">
        <v>109</v>
      </c>
      <c r="J250" s="57">
        <f t="shared" si="11"/>
        <v>0</v>
      </c>
      <c r="K250" s="57"/>
      <c r="L250" s="58"/>
      <c r="M250" s="57"/>
      <c r="N250" s="57"/>
      <c r="O250" s="57"/>
      <c r="P250" s="57"/>
      <c r="Q250" s="57"/>
      <c r="R250" s="57"/>
      <c r="S250" s="57"/>
      <c r="T250" s="57"/>
      <c r="U250" s="59"/>
      <c r="V250" s="59"/>
      <c r="W250" s="57"/>
      <c r="X250" s="60">
        <v>0</v>
      </c>
    </row>
    <row r="251" spans="1:25" s="56" customFormat="1" ht="22.5" customHeight="1" x14ac:dyDescent="0.25">
      <c r="A251" s="73">
        <v>286</v>
      </c>
      <c r="B251" s="79" t="s">
        <v>819</v>
      </c>
      <c r="C251" s="74" t="str">
        <f>VLOOKUP(B251,[2]Sheet8!E:G,3,0)</f>
        <v>LONG DISS</v>
      </c>
      <c r="D251" s="75">
        <f>VLOOKUP(B251,[2]Sheet8!E:L,8,0)</f>
        <v>2</v>
      </c>
      <c r="E251" s="57" t="s">
        <v>820</v>
      </c>
      <c r="F251" s="75" t="str">
        <f>VLOOKUP(B251,[2]Sheet8!E:I,5,0)</f>
        <v>G K RAMESH</v>
      </c>
      <c r="G251" s="57" t="str">
        <f>VLOOKUP(B251,[2]Sheet8!E:K,7,0)</f>
        <v>MANACHANAHALLI</v>
      </c>
      <c r="H251" s="57">
        <v>936</v>
      </c>
      <c r="I251" s="57">
        <v>936</v>
      </c>
      <c r="J251" s="57">
        <f t="shared" si="11"/>
        <v>0</v>
      </c>
      <c r="K251" s="57"/>
      <c r="L251" s="58"/>
      <c r="M251" s="57"/>
      <c r="N251" s="57"/>
      <c r="O251" s="57"/>
      <c r="P251" s="57"/>
      <c r="Q251" s="57"/>
      <c r="R251" s="57"/>
      <c r="S251" s="57"/>
      <c r="T251" s="57"/>
      <c r="U251" s="59"/>
      <c r="V251" s="59"/>
      <c r="W251" s="57"/>
      <c r="X251" s="60">
        <v>0</v>
      </c>
    </row>
    <row r="252" spans="1:25" x14ac:dyDescent="0.25">
      <c r="A252" s="73">
        <v>287</v>
      </c>
      <c r="B252" s="79" t="s">
        <v>821</v>
      </c>
      <c r="C252" s="74" t="str">
        <f>VLOOKUP(B252,[2]Sheet8!E:G,3,0)</f>
        <v>LONG DISS</v>
      </c>
      <c r="D252" s="75">
        <f>VLOOKUP(B252,[2]Sheet8!E:L,8,0)</f>
        <v>1</v>
      </c>
      <c r="E252" s="57" t="s">
        <v>822</v>
      </c>
      <c r="F252" s="75" t="str">
        <f>VLOOKUP(B252,[2]Sheet8!E:I,5,0)</f>
        <v>SURESH</v>
      </c>
      <c r="G252" s="57" t="str">
        <f>VLOOKUP(B252,[2]Sheet8!E:K,7,0)</f>
        <v>HOOVINAHALLIKAVALU</v>
      </c>
      <c r="H252" s="57">
        <v>134</v>
      </c>
      <c r="I252" s="57">
        <v>134</v>
      </c>
      <c r="J252" s="57">
        <f t="shared" si="11"/>
        <v>0</v>
      </c>
      <c r="K252" s="57"/>
      <c r="L252" s="58"/>
      <c r="M252" s="57"/>
      <c r="N252" s="57"/>
      <c r="O252" s="57"/>
      <c r="P252" s="57"/>
      <c r="Q252" s="57"/>
      <c r="R252" s="57"/>
      <c r="S252" s="57"/>
      <c r="T252" s="57"/>
      <c r="U252" s="59"/>
      <c r="V252" s="59"/>
      <c r="W252" s="57"/>
      <c r="X252" s="60">
        <v>0</v>
      </c>
      <c r="Y252" s="56"/>
    </row>
    <row r="253" spans="1:25" x14ac:dyDescent="0.25">
      <c r="A253" s="73">
        <v>288</v>
      </c>
      <c r="B253" s="79" t="s">
        <v>823</v>
      </c>
      <c r="C253" s="74" t="str">
        <f>VLOOKUP(B253,[2]Sheet8!E:G,3,0)</f>
        <v>LONG DISS</v>
      </c>
      <c r="D253" s="75">
        <f>VLOOKUP(B253,[2]Sheet8!E:L,8,0)</f>
        <v>2</v>
      </c>
      <c r="E253" s="57" t="s">
        <v>824</v>
      </c>
      <c r="F253" s="75" t="str">
        <f>VLOOKUP(B253,[2]Sheet8!E:I,5,0)</f>
        <v>H G PRAKASH</v>
      </c>
      <c r="G253" s="57" t="str">
        <f>VLOOKUP(B253,[2]Sheet8!E:K,7,0)</f>
        <v>BASAVESHWARA NAGARA</v>
      </c>
      <c r="H253" s="57">
        <v>117</v>
      </c>
      <c r="I253" s="57">
        <v>117</v>
      </c>
      <c r="J253" s="57">
        <f t="shared" si="11"/>
        <v>0</v>
      </c>
      <c r="K253" s="57"/>
      <c r="L253" s="58"/>
      <c r="M253" s="57"/>
      <c r="N253" s="57"/>
      <c r="O253" s="57"/>
      <c r="P253" s="57"/>
      <c r="Q253" s="57"/>
      <c r="R253" s="57"/>
      <c r="S253" s="57"/>
      <c r="T253" s="57"/>
      <c r="U253" s="59"/>
      <c r="V253" s="59"/>
      <c r="W253" s="57"/>
      <c r="X253" s="60">
        <v>-3912</v>
      </c>
      <c r="Y253" s="56"/>
    </row>
    <row r="254" spans="1:25" x14ac:dyDescent="0.25">
      <c r="A254" s="73">
        <v>22</v>
      </c>
      <c r="B254" s="79" t="s">
        <v>417</v>
      </c>
      <c r="C254" s="74" t="str">
        <f>VLOOKUP(B254,[2]Sheet8!E:G,3,0)</f>
        <v>BILL STOP</v>
      </c>
      <c r="D254" s="75">
        <f>VLOOKUP(B254,[2]Sheet8!E:L,8,0)</f>
        <v>2</v>
      </c>
      <c r="E254" s="57" t="s">
        <v>418</v>
      </c>
      <c r="F254" s="75" t="str">
        <f>VLOOKUP(B254,[2]Sheet8!E:I,5,0)</f>
        <v>DINESH</v>
      </c>
      <c r="G254" s="57" t="str">
        <f>VLOOKUP(B254,[2]Sheet8!E:K,7,0)</f>
        <v>BASAVESHVARA NAGARA</v>
      </c>
      <c r="H254" s="57">
        <v>1279</v>
      </c>
      <c r="I254" s="57">
        <v>1279</v>
      </c>
      <c r="J254" s="57">
        <f t="shared" si="11"/>
        <v>0</v>
      </c>
      <c r="K254" s="57"/>
      <c r="L254" s="58"/>
      <c r="M254" s="57"/>
      <c r="N254" s="57"/>
      <c r="O254" s="57"/>
      <c r="P254" s="57"/>
      <c r="Q254" s="57"/>
      <c r="R254" s="57"/>
      <c r="S254" s="57"/>
      <c r="T254" s="57"/>
      <c r="U254" s="59"/>
      <c r="V254" s="59"/>
      <c r="W254" s="57"/>
      <c r="X254" s="60">
        <v>-1403</v>
      </c>
      <c r="Y254" s="56"/>
    </row>
    <row r="255" spans="1:25" s="56" customFormat="1" x14ac:dyDescent="0.25">
      <c r="A255" s="73">
        <v>23</v>
      </c>
      <c r="B255" s="79" t="s">
        <v>419</v>
      </c>
      <c r="C255" s="74" t="str">
        <f>VLOOKUP(B255,[2]Sheet8!E:G,3,0)</f>
        <v>BILL STOP</v>
      </c>
      <c r="D255" s="75">
        <f>VLOOKUP(B255,[2]Sheet8!E:L,8,0)</f>
        <v>1</v>
      </c>
      <c r="E255" s="57" t="s">
        <v>418</v>
      </c>
      <c r="F255" s="75" t="str">
        <f>VLOOKUP(B255,[2]Sheet8!E:I,5,0)</f>
        <v>BASAVARAJU</v>
      </c>
      <c r="G255" s="57" t="str">
        <f>VLOOKUP(B255,[2]Sheet8!E:K,7,0)</f>
        <v>MANACHANAHALLI</v>
      </c>
      <c r="H255" s="57">
        <v>225</v>
      </c>
      <c r="I255" s="57">
        <v>225</v>
      </c>
      <c r="J255" s="57">
        <f t="shared" si="11"/>
        <v>0</v>
      </c>
      <c r="K255" s="57"/>
      <c r="L255" s="58"/>
      <c r="M255" s="57"/>
      <c r="N255" s="57"/>
      <c r="O255" s="57"/>
      <c r="P255" s="57"/>
      <c r="Q255" s="57"/>
      <c r="R255" s="57"/>
      <c r="S255" s="57"/>
      <c r="T255" s="57"/>
      <c r="U255" s="59"/>
      <c r="V255" s="59"/>
      <c r="W255" s="57"/>
      <c r="X255" s="60">
        <v>0</v>
      </c>
    </row>
    <row r="256" spans="1:25" s="56" customFormat="1" x14ac:dyDescent="0.25">
      <c r="A256" s="97"/>
      <c r="B256" s="98" t="s">
        <v>1742</v>
      </c>
      <c r="C256" s="58" t="s">
        <v>2592</v>
      </c>
      <c r="D256" s="98">
        <v>1</v>
      </c>
      <c r="E256" s="58"/>
      <c r="F256" s="98" t="s">
        <v>1743</v>
      </c>
      <c r="G256" s="98" t="s">
        <v>1744</v>
      </c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62"/>
      <c r="Y256" s="55"/>
    </row>
    <row r="257" spans="1:25" s="56" customFormat="1" x14ac:dyDescent="0.25">
      <c r="A257" s="73">
        <v>24</v>
      </c>
      <c r="B257" s="57" t="s">
        <v>420</v>
      </c>
      <c r="C257" s="74" t="str">
        <f>VLOOKUP(B257,[2]Sheet8!E:G,3,0)</f>
        <v>BILL STOP</v>
      </c>
      <c r="D257" s="75">
        <f>VLOOKUP(B257,[2]Sheet8!E:L,8,0)</f>
        <v>1</v>
      </c>
      <c r="E257" s="57" t="s">
        <v>418</v>
      </c>
      <c r="F257" s="75" t="str">
        <f>VLOOKUP(B257,[2]Sheet8!E:I,5,0)</f>
        <v>RAKESH</v>
      </c>
      <c r="G257" s="57" t="str">
        <f>VLOOKUP(B257,[2]Sheet8!E:K,7,0)</f>
        <v>MANACHANAHALLI</v>
      </c>
      <c r="H257" s="57">
        <v>1594</v>
      </c>
      <c r="I257" s="57">
        <v>1594</v>
      </c>
      <c r="J257" s="57">
        <f t="shared" ref="J257:J266" si="12">I257-H257</f>
        <v>0</v>
      </c>
      <c r="K257" s="57"/>
      <c r="L257" s="58"/>
      <c r="M257" s="57"/>
      <c r="N257" s="57"/>
      <c r="O257" s="57"/>
      <c r="P257" s="57"/>
      <c r="Q257" s="57"/>
      <c r="R257" s="57"/>
      <c r="S257" s="57"/>
      <c r="T257" s="57"/>
      <c r="U257" s="57"/>
      <c r="V257" s="59"/>
      <c r="W257" s="57"/>
      <c r="X257" s="60">
        <v>-2211</v>
      </c>
    </row>
    <row r="258" spans="1:25" x14ac:dyDescent="0.25">
      <c r="A258" s="73">
        <v>25</v>
      </c>
      <c r="B258" s="79" t="s">
        <v>421</v>
      </c>
      <c r="C258" s="74" t="str">
        <f>VLOOKUP(B258,[2]Sheet8!E:G,3,0)</f>
        <v>BILL STOP</v>
      </c>
      <c r="D258" s="75">
        <f>VLOOKUP(B258,[2]Sheet8!E:L,8,0)</f>
        <v>1</v>
      </c>
      <c r="E258" s="57" t="s">
        <v>418</v>
      </c>
      <c r="F258" s="75" t="str">
        <f>VLOOKUP(B258,[2]Sheet8!E:I,5,0)</f>
        <v>PANDU K A</v>
      </c>
      <c r="G258" s="57" t="str">
        <f>VLOOKUP(B258,[2]Sheet8!E:K,7,0)</f>
        <v>MANACHANAHALLI</v>
      </c>
      <c r="H258" s="57">
        <v>252</v>
      </c>
      <c r="I258" s="57">
        <v>252</v>
      </c>
      <c r="J258" s="57">
        <f t="shared" si="12"/>
        <v>0</v>
      </c>
      <c r="K258" s="57"/>
      <c r="L258" s="58"/>
      <c r="M258" s="57"/>
      <c r="N258" s="57"/>
      <c r="O258" s="57"/>
      <c r="P258" s="57"/>
      <c r="Q258" s="57"/>
      <c r="R258" s="57"/>
      <c r="S258" s="57"/>
      <c r="T258" s="57"/>
      <c r="U258" s="59"/>
      <c r="V258" s="59"/>
      <c r="W258" s="57"/>
      <c r="X258" s="60">
        <v>0</v>
      </c>
      <c r="Y258" s="56"/>
    </row>
    <row r="259" spans="1:25" x14ac:dyDescent="0.25">
      <c r="A259" s="73">
        <v>26</v>
      </c>
      <c r="B259" s="79" t="s">
        <v>422</v>
      </c>
      <c r="C259" s="74" t="str">
        <f>VLOOKUP(B259,[2]Sheet8!E:G,3,0)</f>
        <v>BILL STOP</v>
      </c>
      <c r="D259" s="75">
        <f>VLOOKUP(B259,[2]Sheet8!E:L,8,0)</f>
        <v>1</v>
      </c>
      <c r="E259" s="57" t="s">
        <v>423</v>
      </c>
      <c r="F259" s="75" t="str">
        <f>VLOOKUP(B259,[2]Sheet8!E:I,5,0)</f>
        <v>RAMESH S K</v>
      </c>
      <c r="G259" s="57" t="str">
        <f>VLOOKUP(B259,[2]Sheet8!E:K,7,0)</f>
        <v>DEVARAYAPATTANA</v>
      </c>
      <c r="H259" s="57">
        <v>606</v>
      </c>
      <c r="I259" s="57">
        <v>606</v>
      </c>
      <c r="J259" s="57">
        <f t="shared" si="12"/>
        <v>0</v>
      </c>
      <c r="K259" s="57"/>
      <c r="L259" s="58"/>
      <c r="M259" s="57"/>
      <c r="N259" s="57"/>
      <c r="O259" s="57"/>
      <c r="P259" s="57"/>
      <c r="Q259" s="57"/>
      <c r="R259" s="57"/>
      <c r="S259" s="57"/>
      <c r="T259" s="57"/>
      <c r="U259" s="59"/>
      <c r="V259" s="59"/>
      <c r="W259" s="57"/>
      <c r="X259" s="60">
        <v>-164</v>
      </c>
      <c r="Y259" s="56"/>
    </row>
    <row r="260" spans="1:25" x14ac:dyDescent="0.25">
      <c r="A260" s="73">
        <v>289</v>
      </c>
      <c r="B260" s="79" t="s">
        <v>825</v>
      </c>
      <c r="C260" s="74" t="str">
        <f>VLOOKUP(B260,[2]Sheet8!E:G,3,0)</f>
        <v>LONG DISS</v>
      </c>
      <c r="D260" s="75">
        <f>VLOOKUP(B260,[2]Sheet8!E:L,8,0)</f>
        <v>1</v>
      </c>
      <c r="E260" s="57" t="s">
        <v>423</v>
      </c>
      <c r="F260" s="75" t="str">
        <f>VLOOKUP(B260,[2]Sheet8!E:I,5,0)</f>
        <v>JAGADEESHA</v>
      </c>
      <c r="G260" s="57" t="str">
        <f>VLOOKUP(B260,[2]Sheet8!E:K,7,0)</f>
        <v>SHANKADAKOPPALU</v>
      </c>
      <c r="H260" s="57">
        <v>59</v>
      </c>
      <c r="I260" s="57">
        <v>59</v>
      </c>
      <c r="J260" s="57">
        <f t="shared" si="12"/>
        <v>0</v>
      </c>
      <c r="K260" s="57"/>
      <c r="L260" s="58"/>
      <c r="M260" s="57"/>
      <c r="N260" s="57"/>
      <c r="O260" s="57"/>
      <c r="P260" s="57"/>
      <c r="Q260" s="57"/>
      <c r="R260" s="57"/>
      <c r="S260" s="57"/>
      <c r="T260" s="57"/>
      <c r="U260" s="59"/>
      <c r="V260" s="59"/>
      <c r="W260" s="57"/>
      <c r="X260" s="60">
        <v>-1211</v>
      </c>
      <c r="Y260" s="56"/>
    </row>
    <row r="261" spans="1:25" s="56" customFormat="1" ht="30" x14ac:dyDescent="0.25">
      <c r="A261" s="73">
        <v>27</v>
      </c>
      <c r="B261" s="57" t="s">
        <v>424</v>
      </c>
      <c r="C261" s="74" t="str">
        <f>VLOOKUP(B261,[2]Sheet8!E:G,3,0)</f>
        <v>BILL STOP</v>
      </c>
      <c r="D261" s="75">
        <f>VLOOKUP(B261,[2]Sheet8!E:L,8,0)</f>
        <v>1</v>
      </c>
      <c r="E261" s="57" t="s">
        <v>423</v>
      </c>
      <c r="F261" s="75" t="str">
        <f>VLOOKUP(B261,[2]Sheet8!E:I,5,0)</f>
        <v>SHIVANANJEGOWDA</v>
      </c>
      <c r="G261" s="57" t="str">
        <f>VLOOKUP(B261,[2]Sheet8!E:K,7,0)</f>
        <v>AREKAL HOSALLI</v>
      </c>
      <c r="H261" s="57">
        <v>1110</v>
      </c>
      <c r="I261" s="57">
        <v>1110</v>
      </c>
      <c r="J261" s="57">
        <f t="shared" si="12"/>
        <v>0</v>
      </c>
      <c r="K261" s="57"/>
      <c r="L261" s="58"/>
      <c r="M261" s="57"/>
      <c r="N261" s="57"/>
      <c r="O261" s="57"/>
      <c r="P261" s="57"/>
      <c r="Q261" s="57"/>
      <c r="R261" s="57"/>
      <c r="S261" s="57"/>
      <c r="T261" s="57"/>
      <c r="U261" s="57"/>
      <c r="V261" s="59"/>
      <c r="W261" s="57"/>
      <c r="X261" s="60">
        <v>-3341</v>
      </c>
    </row>
    <row r="262" spans="1:25" s="56" customFormat="1" x14ac:dyDescent="0.25">
      <c r="A262" s="73">
        <v>28</v>
      </c>
      <c r="B262" s="79" t="s">
        <v>425</v>
      </c>
      <c r="C262" s="74" t="str">
        <f>VLOOKUP(B262,[2]Sheet8!E:G,3,0)</f>
        <v>BILL STOP</v>
      </c>
      <c r="D262" s="75">
        <f>VLOOKUP(B262,[2]Sheet8!E:L,8,0)</f>
        <v>1</v>
      </c>
      <c r="E262" s="57" t="s">
        <v>423</v>
      </c>
      <c r="F262" s="75" t="str">
        <f>VLOOKUP(B262,[2]Sheet8!E:I,5,0)</f>
        <v>H M YOGENDRA</v>
      </c>
      <c r="G262" s="57" t="str">
        <f>VLOOKUP(B262,[2]Sheet8!E:K,7,0)</f>
        <v>0</v>
      </c>
      <c r="H262" s="57">
        <v>625</v>
      </c>
      <c r="I262" s="57">
        <v>625</v>
      </c>
      <c r="J262" s="57">
        <f t="shared" si="12"/>
        <v>0</v>
      </c>
      <c r="K262" s="57"/>
      <c r="L262" s="58"/>
      <c r="M262" s="57"/>
      <c r="N262" s="57"/>
      <c r="O262" s="57"/>
      <c r="P262" s="57"/>
      <c r="Q262" s="57"/>
      <c r="R262" s="57"/>
      <c r="S262" s="57"/>
      <c r="T262" s="57"/>
      <c r="U262" s="59"/>
      <c r="V262" s="59"/>
      <c r="W262" s="57"/>
      <c r="X262" s="60">
        <v>-1062</v>
      </c>
    </row>
    <row r="263" spans="1:25" x14ac:dyDescent="0.25">
      <c r="A263" s="73">
        <v>29</v>
      </c>
      <c r="B263" s="79" t="s">
        <v>426</v>
      </c>
      <c r="C263" s="74" t="str">
        <f>VLOOKUP(B263,[2]Sheet8!E:G,3,0)</f>
        <v>BILL STOP</v>
      </c>
      <c r="D263" s="75">
        <f>VLOOKUP(B263,[2]Sheet8!E:L,8,0)</f>
        <v>2</v>
      </c>
      <c r="E263" s="57" t="s">
        <v>427</v>
      </c>
      <c r="F263" s="75" t="str">
        <f>VLOOKUP(B263,[2]Sheet8!E:I,5,0)</f>
        <v>SATHISHA</v>
      </c>
      <c r="G263" s="57" t="str">
        <f>VLOOKUP(B263,[2]Sheet8!E:K,7,0)</f>
        <v>ASHOKA NAGARA</v>
      </c>
      <c r="H263" s="57">
        <v>544</v>
      </c>
      <c r="I263" s="57">
        <v>544</v>
      </c>
      <c r="J263" s="57">
        <f t="shared" si="12"/>
        <v>0</v>
      </c>
      <c r="K263" s="57"/>
      <c r="L263" s="58"/>
      <c r="M263" s="57"/>
      <c r="N263" s="57"/>
      <c r="O263" s="57"/>
      <c r="P263" s="57"/>
      <c r="Q263" s="57"/>
      <c r="R263" s="57"/>
      <c r="S263" s="57"/>
      <c r="T263" s="57"/>
      <c r="U263" s="59"/>
      <c r="V263" s="59"/>
      <c r="W263" s="57"/>
      <c r="X263" s="60">
        <v>0</v>
      </c>
      <c r="Y263" s="56"/>
    </row>
    <row r="264" spans="1:25" s="56" customFormat="1" x14ac:dyDescent="0.25">
      <c r="A264" s="73">
        <v>290</v>
      </c>
      <c r="B264" s="79" t="s">
        <v>826</v>
      </c>
      <c r="C264" s="74" t="str">
        <f>VLOOKUP(B264,[2]Sheet8!E:G,3,0)</f>
        <v>LONG DISS</v>
      </c>
      <c r="D264" s="75">
        <f>VLOOKUP(B264,[2]Sheet8!E:L,8,0)</f>
        <v>1</v>
      </c>
      <c r="E264" s="57" t="s">
        <v>427</v>
      </c>
      <c r="F264" s="75" t="str">
        <f>VLOOKUP(B264,[2]Sheet8!E:I,5,0)</f>
        <v>RAJEGOWDA</v>
      </c>
      <c r="G264" s="57" t="str">
        <f>VLOOKUP(B264,[2]Sheet8!E:K,7,0)</f>
        <v>UDDURU</v>
      </c>
      <c r="H264" s="57">
        <v>718</v>
      </c>
      <c r="I264" s="57">
        <v>718</v>
      </c>
      <c r="J264" s="57">
        <f t="shared" si="12"/>
        <v>0</v>
      </c>
      <c r="K264" s="57"/>
      <c r="L264" s="58"/>
      <c r="M264" s="57"/>
      <c r="N264" s="57"/>
      <c r="O264" s="57"/>
      <c r="P264" s="57"/>
      <c r="Q264" s="57"/>
      <c r="R264" s="57"/>
      <c r="S264" s="57"/>
      <c r="T264" s="57"/>
      <c r="U264" s="59"/>
      <c r="V264" s="59"/>
      <c r="W264" s="57"/>
      <c r="X264" s="60">
        <v>0</v>
      </c>
    </row>
    <row r="265" spans="1:25" x14ac:dyDescent="0.25">
      <c r="A265" s="73">
        <v>30</v>
      </c>
      <c r="B265" s="79" t="s">
        <v>428</v>
      </c>
      <c r="C265" s="74" t="str">
        <f>VLOOKUP(B265,[2]Sheet8!E:G,3,0)</f>
        <v>BILL STOP</v>
      </c>
      <c r="D265" s="75">
        <f>VLOOKUP(B265,[2]Sheet8!E:L,8,0)</f>
        <v>1</v>
      </c>
      <c r="E265" s="57" t="s">
        <v>429</v>
      </c>
      <c r="F265" s="75" t="str">
        <f>VLOOKUP(B265,[2]Sheet8!E:I,5,0)</f>
        <v xml:space="preserve">SHANTHAMANI </v>
      </c>
      <c r="G265" s="57" t="str">
        <f>VLOOKUP(B265,[2]Sheet8!E:K,7,0)</f>
        <v>MANICHANA HALLI MNL</v>
      </c>
      <c r="H265" s="57">
        <v>92</v>
      </c>
      <c r="I265" s="57">
        <v>92</v>
      </c>
      <c r="J265" s="57">
        <f t="shared" si="12"/>
        <v>0</v>
      </c>
      <c r="K265" s="57"/>
      <c r="L265" s="58"/>
      <c r="M265" s="57"/>
      <c r="N265" s="57"/>
      <c r="O265" s="57"/>
      <c r="P265" s="57"/>
      <c r="Q265" s="57"/>
      <c r="R265" s="57"/>
      <c r="S265" s="57"/>
      <c r="T265" s="57"/>
      <c r="U265" s="59"/>
      <c r="V265" s="59"/>
      <c r="W265" s="57"/>
      <c r="X265" s="60">
        <v>0</v>
      </c>
      <c r="Y265" s="56"/>
    </row>
    <row r="266" spans="1:25" s="56" customFormat="1" x14ac:dyDescent="0.25">
      <c r="A266" s="73">
        <v>291</v>
      </c>
      <c r="B266" s="79" t="s">
        <v>827</v>
      </c>
      <c r="C266" s="74" t="str">
        <f>VLOOKUP(B266,[2]Sheet8!E:G,3,0)</f>
        <v>LONG DISS</v>
      </c>
      <c r="D266" s="75">
        <f>VLOOKUP(B266,[2]Sheet8!E:L,8,0)</f>
        <v>2</v>
      </c>
      <c r="E266" s="57" t="s">
        <v>828</v>
      </c>
      <c r="F266" s="75" t="str">
        <f>VLOOKUP(B266,[2]Sheet8!E:I,5,0)</f>
        <v xml:space="preserve">M D PUTTASWAMY </v>
      </c>
      <c r="G266" s="57" t="str">
        <f>VLOOKUP(B266,[2]Sheet8!E:K,7,0)</f>
        <v>MANICHANA HALLI MNL</v>
      </c>
      <c r="H266" s="57">
        <v>100</v>
      </c>
      <c r="I266" s="57">
        <v>100</v>
      </c>
      <c r="J266" s="57">
        <f t="shared" si="12"/>
        <v>0</v>
      </c>
      <c r="K266" s="57"/>
      <c r="L266" s="58"/>
      <c r="M266" s="57"/>
      <c r="N266" s="57"/>
      <c r="O266" s="57"/>
      <c r="P266" s="57"/>
      <c r="Q266" s="57"/>
      <c r="R266" s="57"/>
      <c r="S266" s="57"/>
      <c r="T266" s="57"/>
      <c r="U266" s="59"/>
      <c r="V266" s="59"/>
      <c r="W266" s="57"/>
      <c r="X266" s="60">
        <v>0</v>
      </c>
    </row>
    <row r="267" spans="1:25" x14ac:dyDescent="0.25">
      <c r="A267" s="97"/>
      <c r="B267" s="98" t="s">
        <v>1777</v>
      </c>
      <c r="C267" s="58" t="s">
        <v>2592</v>
      </c>
      <c r="D267" s="98">
        <v>1</v>
      </c>
      <c r="E267" s="58"/>
      <c r="F267" s="98" t="s">
        <v>1778</v>
      </c>
      <c r="G267" s="98" t="s">
        <v>1779</v>
      </c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62"/>
    </row>
    <row r="268" spans="1:25" s="56" customFormat="1" x14ac:dyDescent="0.25">
      <c r="A268" s="73">
        <v>292</v>
      </c>
      <c r="B268" s="79" t="s">
        <v>829</v>
      </c>
      <c r="C268" s="74" t="str">
        <f>VLOOKUP(B268,[2]Sheet8!E:G,3,0)</f>
        <v>LONG DISS</v>
      </c>
      <c r="D268" s="75">
        <f>VLOOKUP(B268,[2]Sheet8!E:L,8,0)</f>
        <v>11</v>
      </c>
      <c r="E268" s="57" t="s">
        <v>431</v>
      </c>
      <c r="F268" s="75" t="str">
        <f>VLOOKUP(B268,[2]Sheet8!E:I,5,0)</f>
        <v>SUDHARSHAN</v>
      </c>
      <c r="G268" s="57" t="str">
        <f>VLOOKUP(B268,[2]Sheet8!E:K,7,0)</f>
        <v>GUDDENAHALLI</v>
      </c>
      <c r="H268" s="57">
        <v>4769</v>
      </c>
      <c r="I268" s="57">
        <v>4769</v>
      </c>
      <c r="J268" s="57">
        <f t="shared" ref="J268:J277" si="13">I268-H268</f>
        <v>0</v>
      </c>
      <c r="K268" s="57"/>
      <c r="L268" s="58"/>
      <c r="M268" s="57"/>
      <c r="N268" s="57"/>
      <c r="O268" s="57"/>
      <c r="P268" s="57"/>
      <c r="Q268" s="57"/>
      <c r="R268" s="57"/>
      <c r="S268" s="57"/>
      <c r="T268" s="57"/>
      <c r="U268" s="59"/>
      <c r="V268" s="59"/>
      <c r="W268" s="57"/>
      <c r="X268" s="60">
        <v>-32382</v>
      </c>
    </row>
    <row r="269" spans="1:25" x14ac:dyDescent="0.25">
      <c r="A269" s="73">
        <v>31</v>
      </c>
      <c r="B269" s="79" t="s">
        <v>430</v>
      </c>
      <c r="C269" s="74" t="str">
        <f>VLOOKUP(B269,[2]Sheet8!E:G,3,0)</f>
        <v>BILL STOP</v>
      </c>
      <c r="D269" s="75">
        <f>VLOOKUP(B269,[2]Sheet8!E:L,8,0)</f>
        <v>2</v>
      </c>
      <c r="E269" s="57" t="s">
        <v>431</v>
      </c>
      <c r="F269" s="75" t="str">
        <f>VLOOKUP(B269,[2]Sheet8!E:I,5,0)</f>
        <v xml:space="preserve">L R NAGARAJ </v>
      </c>
      <c r="G269" s="57" t="str">
        <f>VLOOKUP(B269,[2]Sheet8!E:K,7,0)</f>
        <v>HOOVINA HALLI KAVALU HKL</v>
      </c>
      <c r="H269" s="57">
        <v>1353</v>
      </c>
      <c r="I269" s="57">
        <v>1353</v>
      </c>
      <c r="J269" s="57">
        <f t="shared" si="13"/>
        <v>0</v>
      </c>
      <c r="K269" s="57"/>
      <c r="L269" s="58"/>
      <c r="M269" s="57"/>
      <c r="N269" s="57"/>
      <c r="O269" s="57"/>
      <c r="P269" s="57"/>
      <c r="Q269" s="57"/>
      <c r="R269" s="57"/>
      <c r="S269" s="57"/>
      <c r="T269" s="57"/>
      <c r="U269" s="59"/>
      <c r="V269" s="59"/>
      <c r="W269" s="57"/>
      <c r="X269" s="60">
        <v>0</v>
      </c>
      <c r="Y269" s="56"/>
    </row>
    <row r="270" spans="1:25" x14ac:dyDescent="0.25">
      <c r="A270" s="73">
        <v>32</v>
      </c>
      <c r="B270" s="79" t="s">
        <v>432</v>
      </c>
      <c r="C270" s="74" t="str">
        <f>VLOOKUP(B270,[2]Sheet8!E:G,3,0)</f>
        <v>BILL STOP</v>
      </c>
      <c r="D270" s="75">
        <f>VLOOKUP(B270,[2]Sheet8!E:L,8,0)</f>
        <v>2</v>
      </c>
      <c r="E270" s="57" t="s">
        <v>433</v>
      </c>
      <c r="F270" s="75" t="str">
        <f>VLOOKUP(B270,[2]Sheet8!E:I,5,0)</f>
        <v xml:space="preserve">C R YASHODA </v>
      </c>
      <c r="G270" s="57" t="str">
        <f>VLOOKUP(B270,[2]Sheet8!E:K,7,0)</f>
        <v>UDHUR URL</v>
      </c>
      <c r="H270" s="57">
        <v>1045</v>
      </c>
      <c r="I270" s="57">
        <v>1045</v>
      </c>
      <c r="J270" s="57">
        <f t="shared" si="13"/>
        <v>0</v>
      </c>
      <c r="K270" s="57"/>
      <c r="L270" s="58"/>
      <c r="M270" s="57"/>
      <c r="N270" s="57"/>
      <c r="O270" s="57"/>
      <c r="P270" s="57"/>
      <c r="Q270" s="57"/>
      <c r="R270" s="57"/>
      <c r="S270" s="57"/>
      <c r="T270" s="57"/>
      <c r="U270" s="59"/>
      <c r="V270" s="59"/>
      <c r="W270" s="57"/>
      <c r="X270" s="60">
        <v>-4679</v>
      </c>
      <c r="Y270" s="56"/>
    </row>
    <row r="271" spans="1:25" x14ac:dyDescent="0.25">
      <c r="A271" s="73">
        <v>293</v>
      </c>
      <c r="B271" s="79" t="s">
        <v>830</v>
      </c>
      <c r="C271" s="74" t="str">
        <f>VLOOKUP(B271,[2]Sheet8!E:G,3,0)</f>
        <v>LONG DISS</v>
      </c>
      <c r="D271" s="75">
        <f>VLOOKUP(B271,[2]Sheet8!E:L,8,0)</f>
        <v>1</v>
      </c>
      <c r="E271" s="57" t="s">
        <v>831</v>
      </c>
      <c r="F271" s="75" t="str">
        <f>VLOOKUP(B271,[2]Sheet8!E:I,5,0)</f>
        <v xml:space="preserve">SWAMY M R </v>
      </c>
      <c r="G271" s="57" t="str">
        <f>VLOOKUP(B271,[2]Sheet8!E:K,7,0)</f>
        <v>MANICHANA HALLI MNL</v>
      </c>
      <c r="H271" s="57">
        <v>84</v>
      </c>
      <c r="I271" s="57">
        <v>84</v>
      </c>
      <c r="J271" s="57">
        <f t="shared" si="13"/>
        <v>0</v>
      </c>
      <c r="K271" s="57"/>
      <c r="L271" s="58"/>
      <c r="M271" s="57"/>
      <c r="N271" s="57"/>
      <c r="O271" s="57"/>
      <c r="P271" s="57"/>
      <c r="Q271" s="57"/>
      <c r="R271" s="57"/>
      <c r="S271" s="57"/>
      <c r="T271" s="57"/>
      <c r="U271" s="59"/>
      <c r="V271" s="59"/>
      <c r="W271" s="57"/>
      <c r="X271" s="60">
        <v>-1090</v>
      </c>
      <c r="Y271" s="56"/>
    </row>
    <row r="272" spans="1:25" s="56" customFormat="1" x14ac:dyDescent="0.25">
      <c r="A272" s="73">
        <v>294</v>
      </c>
      <c r="B272" s="79" t="s">
        <v>832</v>
      </c>
      <c r="C272" s="74" t="str">
        <f>VLOOKUP(B272,[2]Sheet8!E:G,3,0)</f>
        <v>LONG DISS</v>
      </c>
      <c r="D272" s="75">
        <f>VLOOKUP(B272,[2]Sheet8!E:L,8,0)</f>
        <v>2</v>
      </c>
      <c r="E272" s="57" t="s">
        <v>833</v>
      </c>
      <c r="F272" s="75" t="str">
        <f>VLOOKUP(B272,[2]Sheet8!E:I,5,0)</f>
        <v>G B SAROJAMMA</v>
      </c>
      <c r="G272" s="57" t="str">
        <f>VLOOKUP(B272,[2]Sheet8!E:K,7,0)</f>
        <v>YARE HALLI YHL</v>
      </c>
      <c r="H272" s="57">
        <v>389</v>
      </c>
      <c r="I272" s="57">
        <v>389</v>
      </c>
      <c r="J272" s="57">
        <f t="shared" si="13"/>
        <v>0</v>
      </c>
      <c r="K272" s="57"/>
      <c r="L272" s="58"/>
      <c r="M272" s="57"/>
      <c r="N272" s="57"/>
      <c r="O272" s="57"/>
      <c r="P272" s="57"/>
      <c r="Q272" s="57"/>
      <c r="R272" s="57"/>
      <c r="S272" s="57"/>
      <c r="T272" s="57"/>
      <c r="U272" s="59"/>
      <c r="V272" s="59"/>
      <c r="W272" s="57"/>
      <c r="X272" s="60">
        <v>0</v>
      </c>
    </row>
    <row r="273" spans="1:25" x14ac:dyDescent="0.25">
      <c r="A273" s="73">
        <v>295</v>
      </c>
      <c r="B273" s="79" t="s">
        <v>834</v>
      </c>
      <c r="C273" s="74" t="str">
        <f>VLOOKUP(B273,[2]Sheet8!E:G,3,0)</f>
        <v>LONG DISS</v>
      </c>
      <c r="D273" s="75">
        <f>VLOOKUP(B273,[2]Sheet8!E:L,8,0)</f>
        <v>1</v>
      </c>
      <c r="E273" s="57" t="s">
        <v>833</v>
      </c>
      <c r="F273" s="75" t="str">
        <f>VLOOKUP(B273,[2]Sheet8!E:I,5,0)</f>
        <v>ASHOKA S P</v>
      </c>
      <c r="G273" s="57" t="str">
        <f>VLOOKUP(B273,[2]Sheet8!E:K,7,0)</f>
        <v>GUDDENAHALLY</v>
      </c>
      <c r="H273" s="57">
        <v>145</v>
      </c>
      <c r="I273" s="57">
        <v>145</v>
      </c>
      <c r="J273" s="57">
        <f t="shared" si="13"/>
        <v>0</v>
      </c>
      <c r="K273" s="57"/>
      <c r="L273" s="58"/>
      <c r="M273" s="57"/>
      <c r="N273" s="57"/>
      <c r="O273" s="57"/>
      <c r="P273" s="57"/>
      <c r="Q273" s="57"/>
      <c r="R273" s="57"/>
      <c r="S273" s="57"/>
      <c r="T273" s="57"/>
      <c r="U273" s="59"/>
      <c r="V273" s="59"/>
      <c r="W273" s="57"/>
      <c r="X273" s="60">
        <v>0</v>
      </c>
      <c r="Y273" s="56"/>
    </row>
    <row r="274" spans="1:25" x14ac:dyDescent="0.25">
      <c r="A274" s="73">
        <v>296</v>
      </c>
      <c r="B274" s="79" t="s">
        <v>835</v>
      </c>
      <c r="C274" s="74" t="str">
        <f>VLOOKUP(B274,[2]Sheet8!E:G,3,0)</f>
        <v>LONG DISS</v>
      </c>
      <c r="D274" s="75">
        <f>VLOOKUP(B274,[2]Sheet8!E:L,8,0)</f>
        <v>1</v>
      </c>
      <c r="E274" s="57" t="s">
        <v>836</v>
      </c>
      <c r="F274" s="75" t="str">
        <f>VLOOKUP(B274,[2]Sheet8!E:I,5,0)</f>
        <v>HARISH</v>
      </c>
      <c r="G274" s="57" t="str">
        <f>VLOOKUP(B274,[2]Sheet8!E:K,7,0)</f>
        <v>MANACHANAHALLI</v>
      </c>
      <c r="H274" s="57">
        <v>99</v>
      </c>
      <c r="I274" s="57">
        <v>99</v>
      </c>
      <c r="J274" s="57">
        <f t="shared" si="13"/>
        <v>0</v>
      </c>
      <c r="K274" s="57"/>
      <c r="L274" s="58"/>
      <c r="M274" s="57"/>
      <c r="N274" s="57"/>
      <c r="O274" s="57"/>
      <c r="P274" s="57"/>
      <c r="Q274" s="57"/>
      <c r="R274" s="57"/>
      <c r="S274" s="57"/>
      <c r="T274" s="57"/>
      <c r="U274" s="59"/>
      <c r="V274" s="59"/>
      <c r="W274" s="57"/>
      <c r="X274" s="60">
        <v>-3461</v>
      </c>
      <c r="Y274" s="56"/>
    </row>
    <row r="275" spans="1:25" s="56" customFormat="1" ht="30" x14ac:dyDescent="0.25">
      <c r="A275" s="73">
        <v>297</v>
      </c>
      <c r="B275" s="79" t="s">
        <v>837</v>
      </c>
      <c r="C275" s="74" t="str">
        <f>VLOOKUP(B275,[2]Sheet8!E:G,3,0)</f>
        <v>LONG DISS</v>
      </c>
      <c r="D275" s="75">
        <f>VLOOKUP(B275,[2]Sheet8!E:L,8,0)</f>
        <v>2</v>
      </c>
      <c r="E275" s="57" t="s">
        <v>836</v>
      </c>
      <c r="F275" s="75" t="str">
        <f>VLOOKUP(B275,[2]Sheet8!E:I,5,0)</f>
        <v>CHAITHRALI S M URF CHAILI</v>
      </c>
      <c r="G275" s="57" t="str">
        <f>VLOOKUP(B275,[2]Sheet8!E:K,7,0)</f>
        <v>MANACHANAHALLI</v>
      </c>
      <c r="H275" s="57">
        <v>1020</v>
      </c>
      <c r="I275" s="57">
        <v>1020</v>
      </c>
      <c r="J275" s="57">
        <f t="shared" si="13"/>
        <v>0</v>
      </c>
      <c r="K275" s="57"/>
      <c r="L275" s="58"/>
      <c r="M275" s="57"/>
      <c r="N275" s="57"/>
      <c r="O275" s="57"/>
      <c r="P275" s="57"/>
      <c r="Q275" s="57"/>
      <c r="R275" s="57"/>
      <c r="S275" s="57"/>
      <c r="T275" s="57"/>
      <c r="U275" s="59"/>
      <c r="V275" s="59"/>
      <c r="W275" s="57"/>
      <c r="X275" s="60">
        <v>-1082</v>
      </c>
    </row>
    <row r="276" spans="1:25" x14ac:dyDescent="0.25">
      <c r="A276" s="73">
        <v>33</v>
      </c>
      <c r="B276" s="57" t="s">
        <v>434</v>
      </c>
      <c r="C276" s="74" t="str">
        <f>VLOOKUP(B276,[2]Sheet8!E:G,3,0)</f>
        <v>BILL STOP</v>
      </c>
      <c r="D276" s="75">
        <f>VLOOKUP(B276,[2]Sheet8!E:L,8,0)</f>
        <v>2</v>
      </c>
      <c r="E276" s="57" t="s">
        <v>435</v>
      </c>
      <c r="F276" s="75" t="str">
        <f>VLOOKUP(B276,[2]Sheet8!E:I,5,0)</f>
        <v>T M DHANAPALA</v>
      </c>
      <c r="G276" s="57" t="str">
        <f>VLOOKUP(B276,[2]Sheet8!E:K,7,0)</f>
        <v>BELUR ROAD L</v>
      </c>
      <c r="H276" s="57">
        <v>1842</v>
      </c>
      <c r="I276" s="57">
        <v>1842</v>
      </c>
      <c r="J276" s="57">
        <f t="shared" si="13"/>
        <v>0</v>
      </c>
      <c r="K276" s="57">
        <v>-6654</v>
      </c>
      <c r="L276" s="58"/>
      <c r="M276" s="57"/>
      <c r="N276" s="57"/>
      <c r="O276" s="57"/>
      <c r="P276" s="57"/>
      <c r="Q276" s="57"/>
      <c r="R276" s="57"/>
      <c r="S276" s="57"/>
      <c r="T276" s="57"/>
      <c r="U276" s="57"/>
      <c r="V276" s="59"/>
      <c r="W276" s="57"/>
      <c r="X276" s="60" t="e">
        <f>L276+M276+N276+#REF!+P276</f>
        <v>#REF!</v>
      </c>
      <c r="Y276" s="56"/>
    </row>
    <row r="277" spans="1:25" x14ac:dyDescent="0.25">
      <c r="A277" s="73">
        <v>34</v>
      </c>
      <c r="B277" s="57" t="s">
        <v>436</v>
      </c>
      <c r="C277" s="74" t="str">
        <f>VLOOKUP(B277,[2]Sheet8!E:G,3,0)</f>
        <v>BILL STOP</v>
      </c>
      <c r="D277" s="75">
        <f>VLOOKUP(B277,[2]Sheet8!E:L,8,0)</f>
        <v>2</v>
      </c>
      <c r="E277" s="57" t="s">
        <v>437</v>
      </c>
      <c r="F277" s="75" t="str">
        <f>VLOOKUP(B277,[2]Sheet8!E:I,5,0)</f>
        <v>L YATHINDRA</v>
      </c>
      <c r="G277" s="57" t="str">
        <f>VLOOKUP(B277,[2]Sheet8!E:K,7,0)</f>
        <v>BASAVESHWARA NAGARA HSN</v>
      </c>
      <c r="H277" s="57">
        <v>1047</v>
      </c>
      <c r="I277" s="57">
        <v>1047</v>
      </c>
      <c r="J277" s="57">
        <f t="shared" si="13"/>
        <v>0</v>
      </c>
      <c r="K277" s="57">
        <v>0</v>
      </c>
      <c r="L277" s="58"/>
      <c r="M277" s="57"/>
      <c r="N277" s="57"/>
      <c r="O277" s="57"/>
      <c r="P277" s="57"/>
      <c r="Q277" s="57"/>
      <c r="R277" s="84"/>
      <c r="S277" s="57"/>
      <c r="T277" s="57"/>
      <c r="U277" s="57"/>
      <c r="V277" s="59"/>
      <c r="W277" s="57"/>
      <c r="X277" s="60" t="e">
        <f>L277+M277+N277+#REF!+P277</f>
        <v>#REF!</v>
      </c>
      <c r="Y277" s="56"/>
    </row>
    <row r="278" spans="1:25" x14ac:dyDescent="0.25">
      <c r="A278" s="97"/>
      <c r="B278" s="98" t="s">
        <v>1812</v>
      </c>
      <c r="C278" s="58" t="s">
        <v>2592</v>
      </c>
      <c r="D278" s="98">
        <v>1</v>
      </c>
      <c r="E278" s="58"/>
      <c r="F278" s="98" t="s">
        <v>1813</v>
      </c>
      <c r="G278" s="98" t="s">
        <v>1814</v>
      </c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62"/>
    </row>
    <row r="279" spans="1:25" ht="30" x14ac:dyDescent="0.25">
      <c r="A279" s="73">
        <v>350</v>
      </c>
      <c r="B279" s="79" t="s">
        <v>913</v>
      </c>
      <c r="C279" s="74" t="str">
        <f>VLOOKUP(B279,[2]Sheet8!E:G,3,0)</f>
        <v>PERMANENT DISS</v>
      </c>
      <c r="D279" s="75">
        <f>VLOOKUP(B279,[2]Sheet8!E:L,8,0)</f>
        <v>1</v>
      </c>
      <c r="E279" s="57" t="s">
        <v>439</v>
      </c>
      <c r="F279" s="75" t="str">
        <f>VLOOKUP(B279,[2]Sheet8!E:I,5,0)</f>
        <v>GIDDAMMA</v>
      </c>
      <c r="G279" s="57" t="str">
        <f>VLOOKUP(B279,[2]Sheet8!E:K,7,0)</f>
        <v>YARE HALLI YHL</v>
      </c>
      <c r="H279" s="57">
        <v>247</v>
      </c>
      <c r="I279" s="57">
        <v>247</v>
      </c>
      <c r="J279" s="57">
        <f t="shared" ref="J279:J288" si="14">I279-H279</f>
        <v>0</v>
      </c>
      <c r="K279" s="57"/>
      <c r="L279" s="58"/>
      <c r="M279" s="57"/>
      <c r="N279" s="57"/>
      <c r="O279" s="57"/>
      <c r="P279" s="57"/>
      <c r="Q279" s="57"/>
      <c r="R279" s="57"/>
      <c r="S279" s="57"/>
      <c r="T279" s="57"/>
      <c r="U279" s="59"/>
      <c r="V279" s="59"/>
      <c r="W279" s="57"/>
      <c r="X279" s="60">
        <v>0</v>
      </c>
      <c r="Y279" s="56"/>
    </row>
    <row r="280" spans="1:25" s="56" customFormat="1" x14ac:dyDescent="0.25">
      <c r="A280" s="73">
        <v>35</v>
      </c>
      <c r="B280" s="79" t="s">
        <v>438</v>
      </c>
      <c r="C280" s="74" t="str">
        <f>VLOOKUP(B280,[2]Sheet8!E:G,3,0)</f>
        <v>BILL STOP</v>
      </c>
      <c r="D280" s="75">
        <f>VLOOKUP(B280,[2]Sheet8!E:L,8,0)</f>
        <v>1</v>
      </c>
      <c r="E280" s="57" t="s">
        <v>439</v>
      </c>
      <c r="F280" s="75" t="str">
        <f>VLOOKUP(B280,[2]Sheet8!E:I,5,0)</f>
        <v>CHANDREGOWDA</v>
      </c>
      <c r="G280" s="57" t="str">
        <f>VLOOKUP(B280,[2]Sheet8!E:K,7,0)</f>
        <v>DHUDHAGADHAVAHALLY</v>
      </c>
      <c r="H280" s="57">
        <v>1571</v>
      </c>
      <c r="I280" s="57">
        <v>1571</v>
      </c>
      <c r="J280" s="57">
        <f t="shared" si="14"/>
        <v>0</v>
      </c>
      <c r="K280" s="57"/>
      <c r="L280" s="58"/>
      <c r="M280" s="57"/>
      <c r="N280" s="57"/>
      <c r="O280" s="57"/>
      <c r="P280" s="57"/>
      <c r="Q280" s="57"/>
      <c r="R280" s="57"/>
      <c r="S280" s="57"/>
      <c r="T280" s="57"/>
      <c r="U280" s="59"/>
      <c r="V280" s="59"/>
      <c r="W280" s="57"/>
      <c r="X280" s="60">
        <v>-1259</v>
      </c>
    </row>
    <row r="281" spans="1:25" s="56" customFormat="1" x14ac:dyDescent="0.25">
      <c r="A281" s="73">
        <v>36</v>
      </c>
      <c r="B281" s="79" t="s">
        <v>440</v>
      </c>
      <c r="C281" s="74" t="str">
        <f>VLOOKUP(B281,[2]Sheet8!E:G,3,0)</f>
        <v>BILL STOP</v>
      </c>
      <c r="D281" s="75">
        <f>VLOOKUP(B281,[2]Sheet8!E:L,8,0)</f>
        <v>1</v>
      </c>
      <c r="E281" s="57" t="s">
        <v>439</v>
      </c>
      <c r="F281" s="75" t="str">
        <f>VLOOKUP(B281,[2]Sheet8!E:I,5,0)</f>
        <v>YALAKKI GOWDA</v>
      </c>
      <c r="G281" s="57" t="str">
        <f>VLOOKUP(B281,[2]Sheet8!E:K,7,0)</f>
        <v>BELUR ROAD L</v>
      </c>
      <c r="H281" s="57">
        <v>1040</v>
      </c>
      <c r="I281" s="57">
        <v>1040</v>
      </c>
      <c r="J281" s="57">
        <f t="shared" si="14"/>
        <v>0</v>
      </c>
      <c r="K281" s="57"/>
      <c r="L281" s="58"/>
      <c r="M281" s="57"/>
      <c r="N281" s="57"/>
      <c r="O281" s="57"/>
      <c r="P281" s="57"/>
      <c r="Q281" s="57"/>
      <c r="R281" s="57"/>
      <c r="S281" s="57"/>
      <c r="T281" s="57"/>
      <c r="U281" s="59"/>
      <c r="V281" s="59"/>
      <c r="W281" s="57"/>
      <c r="X281" s="60">
        <v>0</v>
      </c>
    </row>
    <row r="282" spans="1:25" x14ac:dyDescent="0.25">
      <c r="A282" s="73">
        <v>37</v>
      </c>
      <c r="B282" s="57" t="s">
        <v>441</v>
      </c>
      <c r="C282" s="74" t="str">
        <f>VLOOKUP(B282,[2]Sheet8!E:G,3,0)</f>
        <v>BILL STOP</v>
      </c>
      <c r="D282" s="75">
        <f>VLOOKUP(B282,[2]Sheet8!E:L,8,0)</f>
        <v>1</v>
      </c>
      <c r="E282" s="57" t="s">
        <v>442</v>
      </c>
      <c r="F282" s="75" t="str">
        <f>VLOOKUP(B282,[2]Sheet8!E:I,5,0)</f>
        <v>SHIVAMMA</v>
      </c>
      <c r="G282" s="57" t="str">
        <f>VLOOKUP(B282,[2]Sheet8!E:K,7,0)</f>
        <v>MANICHANA HALLI MNL</v>
      </c>
      <c r="H282" s="57">
        <v>187</v>
      </c>
      <c r="I282" s="57">
        <v>187</v>
      </c>
      <c r="J282" s="57">
        <f t="shared" si="14"/>
        <v>0</v>
      </c>
      <c r="K282" s="57">
        <v>-3901</v>
      </c>
      <c r="L282" s="58"/>
      <c r="M282" s="57"/>
      <c r="N282" s="57"/>
      <c r="O282" s="57"/>
      <c r="P282" s="57"/>
      <c r="Q282" s="57"/>
      <c r="R282" s="57"/>
      <c r="S282" s="57"/>
      <c r="T282" s="57"/>
      <c r="U282" s="57"/>
      <c r="V282" s="59"/>
      <c r="W282" s="57"/>
      <c r="X282" s="60">
        <v>-1446</v>
      </c>
      <c r="Y282" s="56"/>
    </row>
    <row r="283" spans="1:25" x14ac:dyDescent="0.25">
      <c r="A283" s="73">
        <v>38</v>
      </c>
      <c r="B283" s="79" t="s">
        <v>443</v>
      </c>
      <c r="C283" s="74" t="str">
        <f>VLOOKUP(B283,[2]Sheet8!E:G,3,0)</f>
        <v>BILL STOP</v>
      </c>
      <c r="D283" s="75">
        <f>VLOOKUP(B283,[2]Sheet8!E:L,8,0)</f>
        <v>1</v>
      </c>
      <c r="E283" s="57" t="s">
        <v>444</v>
      </c>
      <c r="F283" s="75" t="str">
        <f>VLOOKUP(B283,[2]Sheet8!E:I,5,0)</f>
        <v>THIMMEGOWDA</v>
      </c>
      <c r="G283" s="57" t="str">
        <f>VLOOKUP(B283,[2]Sheet8!E:K,7,0)</f>
        <v>SIGEEGOUDDAKAVALU</v>
      </c>
      <c r="H283" s="57">
        <v>282</v>
      </c>
      <c r="I283" s="57">
        <v>282</v>
      </c>
      <c r="J283" s="57">
        <f t="shared" si="14"/>
        <v>0</v>
      </c>
      <c r="K283" s="57"/>
      <c r="L283" s="58"/>
      <c r="M283" s="57"/>
      <c r="N283" s="57"/>
      <c r="O283" s="57"/>
      <c r="P283" s="57"/>
      <c r="Q283" s="57"/>
      <c r="R283" s="57"/>
      <c r="S283" s="57"/>
      <c r="T283" s="57"/>
      <c r="U283" s="59"/>
      <c r="V283" s="59"/>
      <c r="W283" s="57"/>
      <c r="X283" s="60">
        <v>-42</v>
      </c>
      <c r="Y283" s="56"/>
    </row>
    <row r="284" spans="1:25" x14ac:dyDescent="0.25">
      <c r="A284" s="73">
        <v>39</v>
      </c>
      <c r="B284" s="79" t="s">
        <v>445</v>
      </c>
      <c r="C284" s="74" t="str">
        <f>VLOOKUP(B284,[2]Sheet8!E:G,3,0)</f>
        <v>BILL STOP</v>
      </c>
      <c r="D284" s="75">
        <f>VLOOKUP(B284,[2]Sheet8!E:L,8,0)</f>
        <v>2</v>
      </c>
      <c r="E284" s="57" t="s">
        <v>446</v>
      </c>
      <c r="F284" s="75" t="str">
        <f>VLOOKUP(B284,[2]Sheet8!E:I,5,0)</f>
        <v xml:space="preserve">RAMA </v>
      </c>
      <c r="G284" s="57" t="str">
        <f>VLOOKUP(B284,[2]Sheet8!E:K,7,0)</f>
        <v>MANACHANAHALLI</v>
      </c>
      <c r="H284" s="57">
        <v>839</v>
      </c>
      <c r="I284" s="57">
        <v>839</v>
      </c>
      <c r="J284" s="57">
        <f t="shared" si="14"/>
        <v>0</v>
      </c>
      <c r="K284" s="57"/>
      <c r="L284" s="58"/>
      <c r="M284" s="57"/>
      <c r="N284" s="57"/>
      <c r="O284" s="57"/>
      <c r="P284" s="57"/>
      <c r="Q284" s="57"/>
      <c r="R284" s="57"/>
      <c r="S284" s="57"/>
      <c r="T284" s="57"/>
      <c r="U284" s="59"/>
      <c r="V284" s="59"/>
      <c r="W284" s="57"/>
      <c r="X284" s="60">
        <v>0</v>
      </c>
      <c r="Y284" s="56"/>
    </row>
    <row r="285" spans="1:25" s="56" customFormat="1" x14ac:dyDescent="0.25">
      <c r="A285" s="73">
        <v>298</v>
      </c>
      <c r="B285" s="79" t="s">
        <v>838</v>
      </c>
      <c r="C285" s="74" t="str">
        <f>VLOOKUP(B285,[2]Sheet8!E:G,3,0)</f>
        <v>LONG DISS</v>
      </c>
      <c r="D285" s="75">
        <f>VLOOKUP(B285,[2]Sheet8!E:L,8,0)</f>
        <v>2</v>
      </c>
      <c r="E285" s="57" t="s">
        <v>446</v>
      </c>
      <c r="F285" s="75" t="str">
        <f>VLOOKUP(B285,[2]Sheet8!E:I,5,0)</f>
        <v>MANJEGOWDA</v>
      </c>
      <c r="G285" s="57" t="str">
        <f>VLOOKUP(B285,[2]Sheet8!E:K,7,0)</f>
        <v>ASHOKA NAGARA</v>
      </c>
      <c r="H285" s="57">
        <v>795</v>
      </c>
      <c r="I285" s="57">
        <v>795</v>
      </c>
      <c r="J285" s="57">
        <f t="shared" si="14"/>
        <v>0</v>
      </c>
      <c r="K285" s="57"/>
      <c r="L285" s="58"/>
      <c r="M285" s="57"/>
      <c r="N285" s="57"/>
      <c r="O285" s="57"/>
      <c r="P285" s="57"/>
      <c r="Q285" s="57"/>
      <c r="R285" s="57"/>
      <c r="S285" s="57"/>
      <c r="T285" s="57"/>
      <c r="U285" s="59"/>
      <c r="V285" s="59"/>
      <c r="W285" s="57"/>
      <c r="X285" s="60">
        <v>-3539</v>
      </c>
    </row>
    <row r="286" spans="1:25" ht="30" x14ac:dyDescent="0.25">
      <c r="A286" s="73">
        <v>40</v>
      </c>
      <c r="B286" s="57" t="s">
        <v>447</v>
      </c>
      <c r="C286" s="74" t="str">
        <f>VLOOKUP(B286,[2]Sheet8!E:G,3,0)</f>
        <v>BILL STOP</v>
      </c>
      <c r="D286" s="75">
        <f>VLOOKUP(B286,[2]Sheet8!E:L,8,0)</f>
        <v>5</v>
      </c>
      <c r="E286" s="57" t="s">
        <v>448</v>
      </c>
      <c r="F286" s="75" t="str">
        <f>VLOOKUP(B286,[2]Sheet8!E:I,5,0)</f>
        <v>COMMISSIONER CMC</v>
      </c>
      <c r="G286" s="57" t="str">
        <f>VLOOKUP(B286,[2]Sheet8!E:K,7,0)</f>
        <v>MANICHANA HALLI MNL</v>
      </c>
      <c r="H286" s="57">
        <v>19157</v>
      </c>
      <c r="I286" s="57">
        <v>19157</v>
      </c>
      <c r="J286" s="57">
        <f t="shared" si="14"/>
        <v>0</v>
      </c>
      <c r="K286" s="57">
        <v>-17304</v>
      </c>
      <c r="L286" s="58"/>
      <c r="M286" s="57"/>
      <c r="N286" s="57"/>
      <c r="O286" s="57"/>
      <c r="P286" s="57"/>
      <c r="Q286" s="57"/>
      <c r="R286" s="57"/>
      <c r="S286" s="57"/>
      <c r="T286" s="57"/>
      <c r="U286" s="57"/>
      <c r="V286" s="59"/>
      <c r="W286" s="57"/>
      <c r="X286" s="60" t="e">
        <f>L286+M286+N286+#REF!+P286</f>
        <v>#REF!</v>
      </c>
      <c r="Y286" s="56"/>
    </row>
    <row r="287" spans="1:25" x14ac:dyDescent="0.25">
      <c r="A287" s="73">
        <v>41</v>
      </c>
      <c r="B287" s="79" t="s">
        <v>449</v>
      </c>
      <c r="C287" s="74" t="str">
        <f>VLOOKUP(B287,[2]Sheet8!E:G,3,0)</f>
        <v>BILL STOP</v>
      </c>
      <c r="D287" s="75">
        <f>VLOOKUP(B287,[2]Sheet8!E:L,8,0)</f>
        <v>2</v>
      </c>
      <c r="E287" s="57" t="s">
        <v>450</v>
      </c>
      <c r="F287" s="75" t="str">
        <f>VLOOKUP(B287,[2]Sheet8!E:I,5,0)</f>
        <v>B C KESHAVASHETTI</v>
      </c>
      <c r="G287" s="57" t="str">
        <f>VLOOKUP(B287,[2]Sheet8!E:K,7,0)</f>
        <v>ASHOKA NAGARA</v>
      </c>
      <c r="H287" s="57">
        <v>399</v>
      </c>
      <c r="I287" s="57">
        <v>399</v>
      </c>
      <c r="J287" s="57">
        <f t="shared" si="14"/>
        <v>0</v>
      </c>
      <c r="K287" s="57"/>
      <c r="L287" s="58"/>
      <c r="M287" s="57"/>
      <c r="N287" s="57"/>
      <c r="O287" s="57"/>
      <c r="P287" s="57"/>
      <c r="Q287" s="57"/>
      <c r="R287" s="57"/>
      <c r="S287" s="57"/>
      <c r="T287" s="57"/>
      <c r="U287" s="59"/>
      <c r="V287" s="59"/>
      <c r="W287" s="57"/>
      <c r="X287" s="60">
        <v>0</v>
      </c>
      <c r="Y287" s="56"/>
    </row>
    <row r="288" spans="1:25" x14ac:dyDescent="0.25">
      <c r="A288" s="73">
        <v>42</v>
      </c>
      <c r="B288" s="79" t="s">
        <v>451</v>
      </c>
      <c r="C288" s="74" t="str">
        <f>VLOOKUP(B288,[2]Sheet8!E:G,3,0)</f>
        <v>BILL STOP</v>
      </c>
      <c r="D288" s="75">
        <f>VLOOKUP(B288,[2]Sheet8!E:L,8,0)</f>
        <v>1</v>
      </c>
      <c r="E288" s="57" t="s">
        <v>450</v>
      </c>
      <c r="F288" s="75" t="str">
        <f>VLOOKUP(B288,[2]Sheet8!E:I,5,0)</f>
        <v>YATHIKALA</v>
      </c>
      <c r="G288" s="57" t="str">
        <f>VLOOKUP(B288,[2]Sheet8!E:K,7,0)</f>
        <v>MANICHANAHALLI</v>
      </c>
      <c r="H288" s="57">
        <v>714</v>
      </c>
      <c r="I288" s="57">
        <v>714</v>
      </c>
      <c r="J288" s="57">
        <f t="shared" si="14"/>
        <v>0</v>
      </c>
      <c r="K288" s="57"/>
      <c r="L288" s="58"/>
      <c r="M288" s="57"/>
      <c r="N288" s="57"/>
      <c r="O288" s="57"/>
      <c r="P288" s="57"/>
      <c r="Q288" s="57"/>
      <c r="R288" s="57"/>
      <c r="S288" s="57"/>
      <c r="T288" s="57"/>
      <c r="U288" s="59"/>
      <c r="V288" s="59"/>
      <c r="W288" s="57"/>
      <c r="X288" s="60">
        <v>0</v>
      </c>
      <c r="Y288" s="56"/>
    </row>
    <row r="289" spans="1:25" x14ac:dyDescent="0.25">
      <c r="A289" s="97"/>
      <c r="B289" s="98" t="s">
        <v>1844</v>
      </c>
      <c r="C289" s="58" t="s">
        <v>2592</v>
      </c>
      <c r="D289" s="98">
        <v>1</v>
      </c>
      <c r="E289" s="58"/>
      <c r="F289" s="98" t="s">
        <v>1845</v>
      </c>
      <c r="G289" s="98" t="s">
        <v>1846</v>
      </c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62"/>
    </row>
    <row r="290" spans="1:25" ht="30" x14ac:dyDescent="0.25">
      <c r="A290" s="73">
        <v>299</v>
      </c>
      <c r="B290" s="79" t="s">
        <v>839</v>
      </c>
      <c r="C290" s="74" t="str">
        <f>VLOOKUP(B290,[2]Sheet8!E:G,3,0)</f>
        <v>LONG DISS</v>
      </c>
      <c r="D290" s="75">
        <f>VLOOKUP(B290,[2]Sheet8!E:L,8,0)</f>
        <v>1</v>
      </c>
      <c r="E290" s="57" t="s">
        <v>450</v>
      </c>
      <c r="F290" s="75" t="str">
        <f>VLOOKUP(B290,[2]Sheet8!E:I,5,0)</f>
        <v>GANGHADHARA B N</v>
      </c>
      <c r="G290" s="57" t="str">
        <f>VLOOKUP(B290,[2]Sheet8!E:K,7,0)</f>
        <v>MANICHANA HALLI MNL</v>
      </c>
      <c r="H290" s="57">
        <v>179</v>
      </c>
      <c r="I290" s="57">
        <v>179</v>
      </c>
      <c r="J290" s="57">
        <f t="shared" ref="J290:J299" si="15">I290-H290</f>
        <v>0</v>
      </c>
      <c r="K290" s="57"/>
      <c r="L290" s="58"/>
      <c r="M290" s="57"/>
      <c r="N290" s="57"/>
      <c r="O290" s="57"/>
      <c r="P290" s="57"/>
      <c r="Q290" s="57"/>
      <c r="R290" s="57"/>
      <c r="S290" s="57"/>
      <c r="T290" s="57"/>
      <c r="U290" s="59"/>
      <c r="V290" s="59"/>
      <c r="W290" s="57"/>
      <c r="X290" s="60">
        <v>0</v>
      </c>
      <c r="Y290" s="56"/>
    </row>
    <row r="291" spans="1:25" s="56" customFormat="1" x14ac:dyDescent="0.25">
      <c r="A291" s="73">
        <v>300</v>
      </c>
      <c r="B291" s="79" t="s">
        <v>840</v>
      </c>
      <c r="C291" s="74" t="str">
        <f>VLOOKUP(B291,[2]Sheet8!E:G,3,0)</f>
        <v>LONG DISS</v>
      </c>
      <c r="D291" s="75">
        <f>VLOOKUP(B291,[2]Sheet8!E:L,8,0)</f>
        <v>3</v>
      </c>
      <c r="E291" s="57" t="s">
        <v>453</v>
      </c>
      <c r="F291" s="75" t="str">
        <f>VLOOKUP(B291,[2]Sheet8!E:I,5,0)</f>
        <v>SHIVEGOWDA</v>
      </c>
      <c r="G291" s="57" t="str">
        <f>VLOOKUP(B291,[2]Sheet8!E:K,7,0)</f>
        <v>MANICHANA HALLI MNL</v>
      </c>
      <c r="H291" s="57">
        <v>136</v>
      </c>
      <c r="I291" s="57">
        <v>136</v>
      </c>
      <c r="J291" s="57">
        <f t="shared" si="15"/>
        <v>0</v>
      </c>
      <c r="K291" s="57"/>
      <c r="L291" s="58"/>
      <c r="M291" s="57"/>
      <c r="N291" s="57"/>
      <c r="O291" s="57"/>
      <c r="P291" s="57"/>
      <c r="Q291" s="57"/>
      <c r="R291" s="57"/>
      <c r="S291" s="57"/>
      <c r="T291" s="57"/>
      <c r="U291" s="59"/>
      <c r="V291" s="59"/>
      <c r="W291" s="57"/>
      <c r="X291" s="60">
        <v>-4134</v>
      </c>
    </row>
    <row r="292" spans="1:25" x14ac:dyDescent="0.25">
      <c r="A292" s="73">
        <v>43</v>
      </c>
      <c r="B292" s="79" t="s">
        <v>452</v>
      </c>
      <c r="C292" s="74" t="str">
        <f>VLOOKUP(B292,[2]Sheet8!E:G,3,0)</f>
        <v>BILL STOP</v>
      </c>
      <c r="D292" s="75">
        <f>VLOOKUP(B292,[2]Sheet8!E:L,8,0)</f>
        <v>3</v>
      </c>
      <c r="E292" s="57" t="s">
        <v>453</v>
      </c>
      <c r="F292" s="75" t="str">
        <f>VLOOKUP(B292,[2]Sheet8!E:I,5,0)</f>
        <v>S B GOWTHAM</v>
      </c>
      <c r="G292" s="57" t="str">
        <f>VLOOKUP(B292,[2]Sheet8!E:K,7,0)</f>
        <v>MANICHANA HALLI MNL</v>
      </c>
      <c r="H292" s="57">
        <v>5459</v>
      </c>
      <c r="I292" s="57">
        <v>5459</v>
      </c>
      <c r="J292" s="57">
        <f t="shared" si="15"/>
        <v>0</v>
      </c>
      <c r="K292" s="57"/>
      <c r="L292" s="58"/>
      <c r="M292" s="57"/>
      <c r="N292" s="57"/>
      <c r="O292" s="57"/>
      <c r="P292" s="57"/>
      <c r="Q292" s="57"/>
      <c r="R292" s="57"/>
      <c r="S292" s="57"/>
      <c r="T292" s="57"/>
      <c r="U292" s="59"/>
      <c r="V292" s="59"/>
      <c r="W292" s="57"/>
      <c r="X292" s="60">
        <v>0</v>
      </c>
      <c r="Y292" s="56"/>
    </row>
    <row r="293" spans="1:25" x14ac:dyDescent="0.25">
      <c r="A293" s="73">
        <v>44</v>
      </c>
      <c r="B293" s="57" t="s">
        <v>454</v>
      </c>
      <c r="C293" s="74" t="str">
        <f>VLOOKUP(B293,[2]Sheet8!E:G,3,0)</f>
        <v>BILL STOP</v>
      </c>
      <c r="D293" s="75">
        <f>VLOOKUP(B293,[2]Sheet8!E:L,8,0)</f>
        <v>1</v>
      </c>
      <c r="E293" s="57" t="s">
        <v>455</v>
      </c>
      <c r="F293" s="75" t="str">
        <f>VLOOKUP(B293,[2]Sheet8!E:I,5,0)</f>
        <v>ABHILASHA M N</v>
      </c>
      <c r="G293" s="57" t="str">
        <f>VLOOKUP(B293,[2]Sheet8!E:K,7,0)</f>
        <v>MANICHANA HALLI MNL</v>
      </c>
      <c r="H293" s="57">
        <v>247</v>
      </c>
      <c r="I293" s="57">
        <v>247</v>
      </c>
      <c r="J293" s="57">
        <f t="shared" si="15"/>
        <v>0</v>
      </c>
      <c r="K293" s="57">
        <v>-3461</v>
      </c>
      <c r="L293" s="58"/>
      <c r="M293" s="57"/>
      <c r="N293" s="57"/>
      <c r="O293" s="57"/>
      <c r="P293" s="57"/>
      <c r="Q293" s="57"/>
      <c r="R293" s="57"/>
      <c r="S293" s="57"/>
      <c r="T293" s="57"/>
      <c r="U293" s="57"/>
      <c r="V293" s="59"/>
      <c r="W293" s="57"/>
      <c r="X293" s="60" t="e">
        <f>L293+M293+N293+#REF!+P293+O293</f>
        <v>#REF!</v>
      </c>
      <c r="Y293" s="56"/>
    </row>
    <row r="294" spans="1:25" x14ac:dyDescent="0.25">
      <c r="A294" s="73">
        <v>301</v>
      </c>
      <c r="B294" s="79" t="s">
        <v>841</v>
      </c>
      <c r="C294" s="74" t="str">
        <f>VLOOKUP(B294,[2]Sheet8!E:G,3,0)</f>
        <v>LONG DISS</v>
      </c>
      <c r="D294" s="75">
        <f>VLOOKUP(B294,[2]Sheet8!E:L,8,0)</f>
        <v>2</v>
      </c>
      <c r="E294" s="57" t="s">
        <v>455</v>
      </c>
      <c r="F294" s="75" t="str">
        <f>VLOOKUP(B294,[2]Sheet8!E:I,5,0)</f>
        <v>K M KUMARI</v>
      </c>
      <c r="G294" s="57" t="str">
        <f>VLOOKUP(B294,[2]Sheet8!E:K,7,0)</f>
        <v>MANICHANA HALLI MNL</v>
      </c>
      <c r="H294" s="57">
        <v>262</v>
      </c>
      <c r="I294" s="57">
        <v>262</v>
      </c>
      <c r="J294" s="57">
        <f t="shared" si="15"/>
        <v>0</v>
      </c>
      <c r="K294" s="57"/>
      <c r="L294" s="58"/>
      <c r="M294" s="57"/>
      <c r="N294" s="57"/>
      <c r="O294" s="57"/>
      <c r="P294" s="57"/>
      <c r="Q294" s="57"/>
      <c r="R294" s="57"/>
      <c r="S294" s="57"/>
      <c r="T294" s="57"/>
      <c r="U294" s="59"/>
      <c r="V294" s="59"/>
      <c r="W294" s="57"/>
      <c r="X294" s="60">
        <v>-2987</v>
      </c>
      <c r="Y294" s="56"/>
    </row>
    <row r="295" spans="1:25" x14ac:dyDescent="0.25">
      <c r="A295" s="73">
        <v>302</v>
      </c>
      <c r="B295" s="79" t="s">
        <v>842</v>
      </c>
      <c r="C295" s="74" t="str">
        <f>VLOOKUP(B295,[2]Sheet8!E:G,3,0)</f>
        <v>LONG DISS</v>
      </c>
      <c r="D295" s="75">
        <f>VLOOKUP(B295,[2]Sheet8!E:L,8,0)</f>
        <v>1</v>
      </c>
      <c r="E295" s="57" t="s">
        <v>455</v>
      </c>
      <c r="F295" s="75" t="str">
        <f>VLOOKUP(B295,[2]Sheet8!E:I,5,0)</f>
        <v>CHANDRIKA</v>
      </c>
      <c r="G295" s="57" t="str">
        <f>VLOOKUP(B295,[2]Sheet8!E:K,7,0)</f>
        <v>0</v>
      </c>
      <c r="H295" s="57">
        <v>422</v>
      </c>
      <c r="I295" s="57">
        <v>422</v>
      </c>
      <c r="J295" s="57">
        <f t="shared" si="15"/>
        <v>0</v>
      </c>
      <c r="K295" s="57"/>
      <c r="L295" s="58"/>
      <c r="M295" s="57"/>
      <c r="N295" s="57"/>
      <c r="O295" s="57"/>
      <c r="P295" s="57"/>
      <c r="Q295" s="57"/>
      <c r="R295" s="57"/>
      <c r="S295" s="57"/>
      <c r="T295" s="57"/>
      <c r="U295" s="59"/>
      <c r="V295" s="59"/>
      <c r="W295" s="57"/>
      <c r="X295" s="60">
        <v>-49</v>
      </c>
      <c r="Y295" s="56"/>
    </row>
    <row r="296" spans="1:25" x14ac:dyDescent="0.25">
      <c r="A296" s="73">
        <v>45</v>
      </c>
      <c r="B296" s="79" t="s">
        <v>456</v>
      </c>
      <c r="C296" s="74" t="str">
        <f>VLOOKUP(B296,[2]Sheet8!E:G,3,0)</f>
        <v>BILL STOP</v>
      </c>
      <c r="D296" s="75">
        <f>VLOOKUP(B296,[2]Sheet8!E:L,8,0)</f>
        <v>2</v>
      </c>
      <c r="E296" s="57" t="s">
        <v>457</v>
      </c>
      <c r="F296" s="75" t="str">
        <f>VLOOKUP(B296,[2]Sheet8!E:I,5,0)</f>
        <v>NAGARAJU M</v>
      </c>
      <c r="G296" s="57" t="str">
        <f>VLOOKUP(B296,[2]Sheet8!E:K,7,0)</f>
        <v>KALLEKERE HUSURU</v>
      </c>
      <c r="H296" s="57">
        <v>5641</v>
      </c>
      <c r="I296" s="57">
        <v>5641</v>
      </c>
      <c r="J296" s="57">
        <f t="shared" si="15"/>
        <v>0</v>
      </c>
      <c r="K296" s="57"/>
      <c r="L296" s="58"/>
      <c r="M296" s="57"/>
      <c r="N296" s="57"/>
      <c r="O296" s="57"/>
      <c r="P296" s="57"/>
      <c r="Q296" s="57"/>
      <c r="R296" s="57"/>
      <c r="S296" s="57"/>
      <c r="T296" s="57"/>
      <c r="U296" s="59"/>
      <c r="V296" s="59"/>
      <c r="W296" s="57"/>
      <c r="X296" s="60">
        <v>3265</v>
      </c>
      <c r="Y296" s="56"/>
    </row>
    <row r="297" spans="1:25" x14ac:dyDescent="0.25">
      <c r="A297" s="73">
        <v>46</v>
      </c>
      <c r="B297" s="57" t="s">
        <v>458</v>
      </c>
      <c r="C297" s="74" t="str">
        <f>VLOOKUP(B297,[2]Sheet8!E:G,3,0)</f>
        <v>BILL STOP</v>
      </c>
      <c r="D297" s="75">
        <f>VLOOKUP(B297,[2]Sheet8!E:L,8,0)</f>
        <v>2</v>
      </c>
      <c r="E297" s="57" t="s">
        <v>457</v>
      </c>
      <c r="F297" s="75" t="str">
        <f>VLOOKUP(B297,[2]Sheet8!E:I,5,0)</f>
        <v>GOWRAMMA</v>
      </c>
      <c r="G297" s="57" t="str">
        <f>VLOOKUP(B297,[2]Sheet8!E:K,7,0)</f>
        <v>DEVARAYAPATTANA</v>
      </c>
      <c r="H297" s="57">
        <v>627</v>
      </c>
      <c r="I297" s="57">
        <v>627</v>
      </c>
      <c r="J297" s="57">
        <f t="shared" si="15"/>
        <v>0</v>
      </c>
      <c r="K297" s="57">
        <v>-7802</v>
      </c>
      <c r="L297" s="58"/>
      <c r="M297" s="57"/>
      <c r="N297" s="57"/>
      <c r="O297" s="57"/>
      <c r="P297" s="57"/>
      <c r="Q297" s="57"/>
      <c r="R297" s="57"/>
      <c r="S297" s="57"/>
      <c r="T297" s="57"/>
      <c r="U297" s="57"/>
      <c r="V297" s="59"/>
      <c r="W297" s="57"/>
      <c r="X297" s="60">
        <v>-8229</v>
      </c>
      <c r="Y297" s="56"/>
    </row>
    <row r="298" spans="1:25" x14ac:dyDescent="0.25">
      <c r="A298" s="73">
        <v>303</v>
      </c>
      <c r="B298" s="79" t="s">
        <v>843</v>
      </c>
      <c r="C298" s="74" t="str">
        <f>VLOOKUP(B298,[2]Sheet8!E:G,3,0)</f>
        <v>LONG DISS</v>
      </c>
      <c r="D298" s="75">
        <f>VLOOKUP(B298,[2]Sheet8!E:L,8,0)</f>
        <v>2</v>
      </c>
      <c r="E298" s="57" t="s">
        <v>457</v>
      </c>
      <c r="F298" s="75" t="str">
        <f>VLOOKUP(B298,[2]Sheet8!E:I,5,0)</f>
        <v xml:space="preserve">RAMESH H R </v>
      </c>
      <c r="G298" s="57" t="str">
        <f>VLOOKUP(B298,[2]Sheet8!E:K,7,0)</f>
        <v>BASAVESHVARA NAGARA</v>
      </c>
      <c r="H298" s="57">
        <v>45</v>
      </c>
      <c r="I298" s="57">
        <v>45</v>
      </c>
      <c r="J298" s="57">
        <f t="shared" si="15"/>
        <v>0</v>
      </c>
      <c r="K298" s="57"/>
      <c r="L298" s="58"/>
      <c r="M298" s="57"/>
      <c r="N298" s="57"/>
      <c r="O298" s="57"/>
      <c r="P298" s="57"/>
      <c r="Q298" s="57"/>
      <c r="R298" s="57"/>
      <c r="S298" s="57"/>
      <c r="T298" s="57"/>
      <c r="U298" s="59"/>
      <c r="V298" s="59"/>
      <c r="W298" s="57"/>
      <c r="X298" s="60">
        <v>-1874</v>
      </c>
      <c r="Y298" s="56"/>
    </row>
    <row r="299" spans="1:25" x14ac:dyDescent="0.25">
      <c r="A299" s="73">
        <v>304</v>
      </c>
      <c r="B299" s="79" t="s">
        <v>844</v>
      </c>
      <c r="C299" s="74" t="str">
        <f>VLOOKUP(B299,[2]Sheet8!E:G,3,0)</f>
        <v>LONG DISS</v>
      </c>
      <c r="D299" s="75">
        <f>VLOOKUP(B299,[2]Sheet8!E:L,8,0)</f>
        <v>2</v>
      </c>
      <c r="E299" s="57" t="s">
        <v>457</v>
      </c>
      <c r="F299" s="75" t="str">
        <f>VLOOKUP(B299,[2]Sheet8!E:I,5,0)</f>
        <v xml:space="preserve">H V RAMANARAJU </v>
      </c>
      <c r="G299" s="57" t="str">
        <f>VLOOKUP(B299,[2]Sheet8!E:K,7,0)</f>
        <v>BASAVESHVARA NAGARA</v>
      </c>
      <c r="H299" s="57">
        <v>25</v>
      </c>
      <c r="I299" s="57">
        <v>25</v>
      </c>
      <c r="J299" s="57">
        <f t="shared" si="15"/>
        <v>0</v>
      </c>
      <c r="K299" s="57"/>
      <c r="L299" s="58"/>
      <c r="M299" s="57"/>
      <c r="N299" s="57"/>
      <c r="O299" s="57"/>
      <c r="P299" s="57"/>
      <c r="Q299" s="57"/>
      <c r="R299" s="57"/>
      <c r="S299" s="57"/>
      <c r="T299" s="57"/>
      <c r="U299" s="59"/>
      <c r="V299" s="59"/>
      <c r="W299" s="57"/>
      <c r="X299" s="60">
        <v>-3157</v>
      </c>
      <c r="Y299" s="56"/>
    </row>
    <row r="300" spans="1:25" x14ac:dyDescent="0.25">
      <c r="A300" s="97"/>
      <c r="B300" s="98" t="s">
        <v>1876</v>
      </c>
      <c r="C300" s="58" t="s">
        <v>2592</v>
      </c>
      <c r="D300" s="98">
        <v>1</v>
      </c>
      <c r="E300" s="58"/>
      <c r="F300" s="98" t="s">
        <v>1877</v>
      </c>
      <c r="G300" s="98" t="s">
        <v>1878</v>
      </c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62"/>
    </row>
    <row r="301" spans="1:25" x14ac:dyDescent="0.25">
      <c r="A301" s="73">
        <v>47</v>
      </c>
      <c r="B301" s="79" t="s">
        <v>459</v>
      </c>
      <c r="C301" s="74" t="str">
        <f>VLOOKUP(B301,[2]Sheet8!E:G,3,0)</f>
        <v>BILL STOP</v>
      </c>
      <c r="D301" s="75">
        <f>VLOOKUP(B301,[2]Sheet8!E:L,8,0)</f>
        <v>2</v>
      </c>
      <c r="E301" s="57" t="s">
        <v>460</v>
      </c>
      <c r="F301" s="75" t="str">
        <f>VLOOKUP(B301,[2]Sheet8!E:I,5,0)</f>
        <v>PADHMINI</v>
      </c>
      <c r="G301" s="57" t="str">
        <f>VLOOKUP(B301,[2]Sheet8!E:K,7,0)</f>
        <v>GUDDENAHALLI</v>
      </c>
      <c r="H301" s="57">
        <v>2280</v>
      </c>
      <c r="I301" s="57">
        <v>2280</v>
      </c>
      <c r="J301" s="57">
        <f t="shared" ref="J301:J311" si="16">I301-H301</f>
        <v>0</v>
      </c>
      <c r="K301" s="57"/>
      <c r="L301" s="58"/>
      <c r="M301" s="57"/>
      <c r="N301" s="57"/>
      <c r="O301" s="57"/>
      <c r="P301" s="57"/>
      <c r="Q301" s="57"/>
      <c r="R301" s="57"/>
      <c r="S301" s="57"/>
      <c r="T301" s="57"/>
      <c r="U301" s="59"/>
      <c r="V301" s="59"/>
      <c r="W301" s="57"/>
      <c r="X301" s="60">
        <v>-6449</v>
      </c>
      <c r="Y301" s="56"/>
    </row>
    <row r="302" spans="1:25" ht="30" x14ac:dyDescent="0.25">
      <c r="A302" s="73">
        <v>48</v>
      </c>
      <c r="B302" s="57" t="s">
        <v>461</v>
      </c>
      <c r="C302" s="74" t="str">
        <f>VLOOKUP(B302,[2]Sheet8!E:G,3,0)</f>
        <v>BILL STOP</v>
      </c>
      <c r="D302" s="75">
        <f>VLOOKUP(B302,[2]Sheet8!E:L,8,0)</f>
        <v>2</v>
      </c>
      <c r="E302" s="57" t="s">
        <v>462</v>
      </c>
      <c r="F302" s="75" t="str">
        <f>VLOOKUP(B302,[2]Sheet8!E:I,5,0)</f>
        <v>H N VISHWANATH NANJUNDSHETTY</v>
      </c>
      <c r="G302" s="57" t="str">
        <f>VLOOKUP(B302,[2]Sheet8!E:K,7,0)</f>
        <v>0</v>
      </c>
      <c r="H302" s="57">
        <v>3478</v>
      </c>
      <c r="I302" s="57">
        <v>3478</v>
      </c>
      <c r="J302" s="57">
        <f t="shared" si="16"/>
        <v>0</v>
      </c>
      <c r="K302" s="57">
        <v>-7802</v>
      </c>
      <c r="L302" s="58"/>
      <c r="M302" s="57"/>
      <c r="N302" s="57"/>
      <c r="O302" s="57"/>
      <c r="P302" s="57"/>
      <c r="Q302" s="57"/>
      <c r="R302" s="57"/>
      <c r="S302" s="57"/>
      <c r="T302" s="57"/>
      <c r="U302" s="57"/>
      <c r="V302" s="59"/>
      <c r="W302" s="57"/>
      <c r="X302" s="60" t="e">
        <f>L302+M302+N302+#REF!+P302+O302</f>
        <v>#REF!</v>
      </c>
      <c r="Y302" s="56"/>
    </row>
    <row r="303" spans="1:25" s="56" customFormat="1" ht="45" x14ac:dyDescent="0.25">
      <c r="A303" s="73">
        <v>305</v>
      </c>
      <c r="B303" s="79" t="s">
        <v>845</v>
      </c>
      <c r="C303" s="74" t="str">
        <f>VLOOKUP(B303,[2]Sheet8!E:G,3,0)</f>
        <v>LONG DISS</v>
      </c>
      <c r="D303" s="75">
        <f>VLOOKUP(B303,[2]Sheet8!E:L,8,0)</f>
        <v>1</v>
      </c>
      <c r="E303" s="57" t="s">
        <v>462</v>
      </c>
      <c r="F303" s="75" t="str">
        <f>VLOOKUP(B303,[2]Sheet8!E:I,5,0)</f>
        <v>H C SATHISH CHANDRASHEKHARA</v>
      </c>
      <c r="G303" s="57" t="str">
        <f>VLOOKUP(B303,[2]Sheet8!E:K,7,0)</f>
        <v>0</v>
      </c>
      <c r="H303" s="57">
        <v>168</v>
      </c>
      <c r="I303" s="57">
        <v>168</v>
      </c>
      <c r="J303" s="57">
        <f t="shared" si="16"/>
        <v>0</v>
      </c>
      <c r="K303" s="57"/>
      <c r="L303" s="58"/>
      <c r="M303" s="57"/>
      <c r="N303" s="57"/>
      <c r="O303" s="57"/>
      <c r="P303" s="57"/>
      <c r="Q303" s="57"/>
      <c r="R303" s="57"/>
      <c r="S303" s="57"/>
      <c r="T303" s="57"/>
      <c r="U303" s="59"/>
      <c r="V303" s="59"/>
      <c r="W303" s="57"/>
      <c r="X303" s="60">
        <v>-2450</v>
      </c>
    </row>
    <row r="304" spans="1:25" ht="30" x14ac:dyDescent="0.25">
      <c r="A304" s="73">
        <v>306</v>
      </c>
      <c r="B304" s="79" t="s">
        <v>846</v>
      </c>
      <c r="C304" s="74" t="str">
        <f>VLOOKUP(B304,[2]Sheet8!E:G,3,0)</f>
        <v>LONG DISS</v>
      </c>
      <c r="D304" s="75">
        <f>VLOOKUP(B304,[2]Sheet8!E:L,8,0)</f>
        <v>2</v>
      </c>
      <c r="E304" s="57" t="s">
        <v>847</v>
      </c>
      <c r="F304" s="75" t="str">
        <f>VLOOKUP(B304,[2]Sheet8!E:I,5,0)</f>
        <v>M K RANGEGOWDA KRISHNEGOWDA</v>
      </c>
      <c r="G304" s="57" t="str">
        <f>VLOOKUP(B304,[2]Sheet8!E:K,7,0)</f>
        <v>0</v>
      </c>
      <c r="H304" s="57">
        <v>1057</v>
      </c>
      <c r="I304" s="57">
        <v>1057</v>
      </c>
      <c r="J304" s="57">
        <f t="shared" si="16"/>
        <v>0</v>
      </c>
      <c r="K304" s="57"/>
      <c r="L304" s="58"/>
      <c r="M304" s="57"/>
      <c r="N304" s="57"/>
      <c r="O304" s="57"/>
      <c r="P304" s="57"/>
      <c r="Q304" s="57"/>
      <c r="R304" s="57"/>
      <c r="S304" s="57"/>
      <c r="T304" s="57"/>
      <c r="U304" s="59"/>
      <c r="V304" s="59"/>
      <c r="W304" s="57"/>
      <c r="X304" s="60">
        <v>-638</v>
      </c>
      <c r="Y304" s="56"/>
    </row>
    <row r="305" spans="1:25" s="56" customFormat="1" ht="30" x14ac:dyDescent="0.25">
      <c r="A305" s="73">
        <v>49</v>
      </c>
      <c r="B305" s="79" t="s">
        <v>463</v>
      </c>
      <c r="C305" s="74" t="str">
        <f>VLOOKUP(B305,[2]Sheet8!E:G,3,0)</f>
        <v>BILL STOP</v>
      </c>
      <c r="D305" s="75">
        <f>VLOOKUP(B305,[2]Sheet8!E:L,8,0)</f>
        <v>1</v>
      </c>
      <c r="E305" s="57" t="s">
        <v>464</v>
      </c>
      <c r="F305" s="75" t="str">
        <f>VLOOKUP(B305,[2]Sheet8!E:I,5,0)</f>
        <v>T P MANJEGOWDA PAPEGOWDA</v>
      </c>
      <c r="G305" s="57" t="str">
        <f>VLOOKUP(B305,[2]Sheet8!E:K,7,0)</f>
        <v>0</v>
      </c>
      <c r="H305" s="57">
        <v>236</v>
      </c>
      <c r="I305" s="57">
        <v>236</v>
      </c>
      <c r="J305" s="57">
        <f t="shared" si="16"/>
        <v>0</v>
      </c>
      <c r="K305" s="57"/>
      <c r="L305" s="58"/>
      <c r="M305" s="57"/>
      <c r="N305" s="57"/>
      <c r="O305" s="57"/>
      <c r="P305" s="57"/>
      <c r="Q305" s="57"/>
      <c r="R305" s="57"/>
      <c r="S305" s="57"/>
      <c r="T305" s="57"/>
      <c r="U305" s="59"/>
      <c r="V305" s="59"/>
      <c r="W305" s="57"/>
      <c r="X305" s="60">
        <v>0</v>
      </c>
    </row>
    <row r="306" spans="1:25" x14ac:dyDescent="0.25">
      <c r="A306" s="73">
        <v>50</v>
      </c>
      <c r="B306" s="57" t="s">
        <v>465</v>
      </c>
      <c r="C306" s="74" t="str">
        <f>VLOOKUP(B306,[2]Sheet8!E:G,3,0)</f>
        <v>BILL STOP</v>
      </c>
      <c r="D306" s="75">
        <f>VLOOKUP(B306,[2]Sheet8!E:L,8,0)</f>
        <v>2</v>
      </c>
      <c r="E306" s="57" t="s">
        <v>466</v>
      </c>
      <c r="F306" s="75" t="str">
        <f>VLOOKUP(B306,[2]Sheet8!E:I,5,0)</f>
        <v xml:space="preserve">RANI R </v>
      </c>
      <c r="G306" s="57" t="str">
        <f>VLOOKUP(B306,[2]Sheet8!E:K,7,0)</f>
        <v>0</v>
      </c>
      <c r="H306" s="57">
        <v>604</v>
      </c>
      <c r="I306" s="57">
        <v>604</v>
      </c>
      <c r="J306" s="57">
        <f t="shared" si="16"/>
        <v>0</v>
      </c>
      <c r="K306" s="57"/>
      <c r="L306" s="58"/>
      <c r="M306" s="57"/>
      <c r="N306" s="57"/>
      <c r="O306" s="57"/>
      <c r="P306" s="57"/>
      <c r="Q306" s="57"/>
      <c r="R306" s="57"/>
      <c r="S306" s="57"/>
      <c r="T306" s="57"/>
      <c r="U306" s="57"/>
      <c r="V306" s="59"/>
      <c r="W306" s="57"/>
      <c r="X306" s="60">
        <v>-5928</v>
      </c>
      <c r="Y306" s="56"/>
    </row>
    <row r="307" spans="1:25" x14ac:dyDescent="0.25">
      <c r="A307" s="73">
        <v>51</v>
      </c>
      <c r="B307" s="57" t="s">
        <v>465</v>
      </c>
      <c r="C307" s="74" t="str">
        <f>VLOOKUP(B307,[2]Sheet8!E:G,3,0)</f>
        <v>BILL STOP</v>
      </c>
      <c r="D307" s="75">
        <f>VLOOKUP(B307,[2]Sheet8!E:L,8,0)</f>
        <v>2</v>
      </c>
      <c r="E307" s="57" t="s">
        <v>466</v>
      </c>
      <c r="F307" s="75" t="str">
        <f>VLOOKUP(B307,[2]Sheet8!E:I,5,0)</f>
        <v xml:space="preserve">RANI R </v>
      </c>
      <c r="G307" s="57" t="str">
        <f>VLOOKUP(B307,[2]Sheet8!E:K,7,0)</f>
        <v>0</v>
      </c>
      <c r="H307" s="57">
        <v>672</v>
      </c>
      <c r="I307" s="57">
        <v>672</v>
      </c>
      <c r="J307" s="57">
        <f t="shared" si="16"/>
        <v>0</v>
      </c>
      <c r="K307" s="57">
        <v>-7802</v>
      </c>
      <c r="L307" s="58"/>
      <c r="M307" s="57"/>
      <c r="N307" s="57"/>
      <c r="O307" s="57"/>
      <c r="P307" s="57"/>
      <c r="Q307" s="57"/>
      <c r="R307" s="57"/>
      <c r="S307" s="57"/>
      <c r="T307" s="57"/>
      <c r="U307" s="57"/>
      <c r="V307" s="59"/>
      <c r="W307" s="57"/>
      <c r="X307" s="60">
        <v>-5105</v>
      </c>
      <c r="Y307" s="56"/>
    </row>
    <row r="308" spans="1:25" x14ac:dyDescent="0.25">
      <c r="A308" s="73">
        <v>52</v>
      </c>
      <c r="B308" s="57" t="s">
        <v>467</v>
      </c>
      <c r="C308" s="74" t="str">
        <f>VLOOKUP(B308,[2]Sheet8!E:G,3,0)</f>
        <v>BILL STOP</v>
      </c>
      <c r="D308" s="75">
        <f>VLOOKUP(B308,[2]Sheet8!E:L,8,0)</f>
        <v>2</v>
      </c>
      <c r="E308" s="57" t="s">
        <v>468</v>
      </c>
      <c r="F308" s="75" t="str">
        <f>VLOOKUP(B308,[2]Sheet8!E:I,5,0)</f>
        <v>L MANJEGOWDA</v>
      </c>
      <c r="G308" s="57" t="str">
        <f>VLOOKUP(B308,[2]Sheet8!E:K,7,0)</f>
        <v>0</v>
      </c>
      <c r="H308" s="57">
        <v>323</v>
      </c>
      <c r="I308" s="57">
        <v>323</v>
      </c>
      <c r="J308" s="57">
        <f t="shared" si="16"/>
        <v>0</v>
      </c>
      <c r="K308" s="57">
        <v>-7802</v>
      </c>
      <c r="L308" s="58"/>
      <c r="M308" s="57"/>
      <c r="N308" s="57"/>
      <c r="O308" s="57"/>
      <c r="P308" s="57"/>
      <c r="Q308" s="57"/>
      <c r="R308" s="57"/>
      <c r="S308" s="57"/>
      <c r="T308" s="57"/>
      <c r="U308" s="57"/>
      <c r="V308" s="59"/>
      <c r="W308" s="57"/>
      <c r="X308" s="60">
        <v>-5710</v>
      </c>
      <c r="Y308" s="56"/>
    </row>
    <row r="309" spans="1:25" s="56" customFormat="1" x14ac:dyDescent="0.25">
      <c r="A309" s="73">
        <v>53</v>
      </c>
      <c r="B309" s="79" t="s">
        <v>469</v>
      </c>
      <c r="C309" s="74" t="str">
        <f>VLOOKUP(B309,[2]Sheet8!E:G,3,0)</f>
        <v>BILL STOP</v>
      </c>
      <c r="D309" s="75">
        <f>VLOOKUP(B309,[2]Sheet8!E:L,8,0)</f>
        <v>2</v>
      </c>
      <c r="E309" s="57" t="s">
        <v>470</v>
      </c>
      <c r="F309" s="75" t="str">
        <f>VLOOKUP(B309,[2]Sheet8!E:I,5,0)</f>
        <v xml:space="preserve">G C ASHOKA </v>
      </c>
      <c r="G309" s="57" t="str">
        <f>VLOOKUP(B309,[2]Sheet8!E:K,7,0)</f>
        <v>0</v>
      </c>
      <c r="H309" s="57">
        <v>1330</v>
      </c>
      <c r="I309" s="57">
        <v>1330</v>
      </c>
      <c r="J309" s="57">
        <f t="shared" si="16"/>
        <v>0</v>
      </c>
      <c r="K309" s="57"/>
      <c r="L309" s="58"/>
      <c r="M309" s="57"/>
      <c r="N309" s="57"/>
      <c r="O309" s="57"/>
      <c r="P309" s="57"/>
      <c r="Q309" s="57"/>
      <c r="R309" s="57"/>
      <c r="S309" s="57"/>
      <c r="T309" s="57"/>
      <c r="U309" s="59"/>
      <c r="V309" s="59"/>
      <c r="W309" s="57"/>
      <c r="X309" s="60">
        <v>0</v>
      </c>
    </row>
    <row r="310" spans="1:25" x14ac:dyDescent="0.25">
      <c r="A310" s="73">
        <v>54</v>
      </c>
      <c r="B310" s="57" t="s">
        <v>471</v>
      </c>
      <c r="C310" s="74" t="str">
        <f>VLOOKUP(B310,[2]Sheet8!E:G,3,0)</f>
        <v>BILL STOP</v>
      </c>
      <c r="D310" s="75">
        <f>VLOOKUP(B310,[2]Sheet8!E:L,8,0)</f>
        <v>1</v>
      </c>
      <c r="E310" s="57" t="s">
        <v>472</v>
      </c>
      <c r="F310" s="75" t="str">
        <f>VLOOKUP(B310,[2]Sheet8!E:I,5,0)</f>
        <v xml:space="preserve">NANDISHA C M </v>
      </c>
      <c r="G310" s="57" t="str">
        <f>VLOOKUP(B310,[2]Sheet8!E:K,7,0)</f>
        <v>0</v>
      </c>
      <c r="H310" s="57">
        <v>739</v>
      </c>
      <c r="I310" s="57">
        <v>739</v>
      </c>
      <c r="J310" s="57">
        <f t="shared" si="16"/>
        <v>0</v>
      </c>
      <c r="K310" s="57">
        <v>-3901</v>
      </c>
      <c r="L310" s="58"/>
      <c r="M310" s="57"/>
      <c r="N310" s="57"/>
      <c r="O310" s="57"/>
      <c r="P310" s="57"/>
      <c r="Q310" s="57"/>
      <c r="R310" s="57"/>
      <c r="S310" s="57"/>
      <c r="T310" s="57"/>
      <c r="U310" s="57"/>
      <c r="V310" s="59"/>
      <c r="W310" s="57"/>
      <c r="X310" s="60" t="e">
        <f>L310+M310+N310+#REF!+P310+O310</f>
        <v>#REF!</v>
      </c>
      <c r="Y310" s="56"/>
    </row>
    <row r="311" spans="1:25" x14ac:dyDescent="0.25">
      <c r="A311" s="73">
        <v>307</v>
      </c>
      <c r="B311" s="79" t="s">
        <v>848</v>
      </c>
      <c r="C311" s="74" t="str">
        <f>VLOOKUP(B311,[2]Sheet8!E:G,3,0)</f>
        <v>LONG DISS</v>
      </c>
      <c r="D311" s="75">
        <f>VLOOKUP(B311,[2]Sheet8!E:L,8,0)</f>
        <v>2</v>
      </c>
      <c r="E311" s="57" t="s">
        <v>472</v>
      </c>
      <c r="F311" s="75" t="str">
        <f>VLOOKUP(B311,[2]Sheet8!E:I,5,0)</f>
        <v>R CHANDRASHEKER</v>
      </c>
      <c r="G311" s="57" t="str">
        <f>VLOOKUP(B311,[2]Sheet8!E:K,7,0)</f>
        <v>0</v>
      </c>
      <c r="H311" s="57">
        <v>10123</v>
      </c>
      <c r="I311" s="57">
        <v>10123</v>
      </c>
      <c r="J311" s="57">
        <f t="shared" si="16"/>
        <v>0</v>
      </c>
      <c r="K311" s="57"/>
      <c r="L311" s="58"/>
      <c r="M311" s="57"/>
      <c r="N311" s="57"/>
      <c r="O311" s="57"/>
      <c r="P311" s="57"/>
      <c r="Q311" s="57"/>
      <c r="R311" s="57"/>
      <c r="S311" s="57"/>
      <c r="T311" s="57"/>
      <c r="U311" s="59"/>
      <c r="V311" s="59"/>
      <c r="W311" s="57"/>
      <c r="X311" s="60">
        <v>-5367</v>
      </c>
      <c r="Y311" s="56"/>
    </row>
    <row r="312" spans="1:25" s="56" customFormat="1" x14ac:dyDescent="0.25">
      <c r="A312" s="97"/>
      <c r="B312" s="98" t="s">
        <v>1909</v>
      </c>
      <c r="C312" s="58" t="s">
        <v>2592</v>
      </c>
      <c r="D312" s="98">
        <v>1</v>
      </c>
      <c r="E312" s="58"/>
      <c r="F312" s="98" t="s">
        <v>1910</v>
      </c>
      <c r="G312" s="98" t="s">
        <v>1911</v>
      </c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62"/>
      <c r="Y312" s="55"/>
    </row>
    <row r="313" spans="1:25" x14ac:dyDescent="0.25">
      <c r="A313" s="73">
        <v>55</v>
      </c>
      <c r="B313" s="57" t="s">
        <v>473</v>
      </c>
      <c r="C313" s="74" t="str">
        <f>VLOOKUP(B313,[2]Sheet8!E:G,3,0)</f>
        <v>BILL STOP</v>
      </c>
      <c r="D313" s="75">
        <f>VLOOKUP(B313,[2]Sheet8!E:L,8,0)</f>
        <v>1</v>
      </c>
      <c r="E313" s="57" t="s">
        <v>474</v>
      </c>
      <c r="F313" s="75" t="str">
        <f>VLOOKUP(B313,[2]Sheet8!E:I,5,0)</f>
        <v xml:space="preserve">PARAMESH </v>
      </c>
      <c r="G313" s="57" t="str">
        <f>VLOOKUP(B313,[2]Sheet8!E:K,7,0)</f>
        <v>0</v>
      </c>
      <c r="H313" s="57">
        <v>1293</v>
      </c>
      <c r="I313" s="57">
        <v>1293</v>
      </c>
      <c r="J313" s="57">
        <f t="shared" ref="J313:J322" si="17">I313-H313</f>
        <v>0</v>
      </c>
      <c r="K313" s="57">
        <v>-3901</v>
      </c>
      <c r="L313" s="58"/>
      <c r="M313" s="57"/>
      <c r="N313" s="57"/>
      <c r="O313" s="57"/>
      <c r="P313" s="57"/>
      <c r="Q313" s="57"/>
      <c r="R313" s="57"/>
      <c r="S313" s="57"/>
      <c r="T313" s="57"/>
      <c r="U313" s="57"/>
      <c r="V313" s="59"/>
      <c r="W313" s="57"/>
      <c r="X313" s="60" t="e">
        <f>L313+M313+N313+#REF!+P313+O313</f>
        <v>#REF!</v>
      </c>
      <c r="Y313" s="56"/>
    </row>
    <row r="314" spans="1:25" ht="30" x14ac:dyDescent="0.25">
      <c r="A314" s="73">
        <v>56</v>
      </c>
      <c r="B314" s="79" t="s">
        <v>475</v>
      </c>
      <c r="C314" s="74" t="str">
        <f>VLOOKUP(B314,[2]Sheet8!E:G,3,0)</f>
        <v>BILL STOP</v>
      </c>
      <c r="D314" s="75">
        <f>VLOOKUP(B314,[2]Sheet8!E:L,8,0)</f>
        <v>2</v>
      </c>
      <c r="E314" s="57" t="s">
        <v>474</v>
      </c>
      <c r="F314" s="75" t="str">
        <f>VLOOKUP(B314,[2]Sheet8!E:I,5,0)</f>
        <v>S P ASHOKA PUTTEGOWDA</v>
      </c>
      <c r="G314" s="57" t="str">
        <f>VLOOKUP(B314,[2]Sheet8!E:K,7,0)</f>
        <v>0</v>
      </c>
      <c r="H314" s="57">
        <v>525</v>
      </c>
      <c r="I314" s="57">
        <v>525</v>
      </c>
      <c r="J314" s="57">
        <f t="shared" si="17"/>
        <v>0</v>
      </c>
      <c r="K314" s="57"/>
      <c r="L314" s="58"/>
      <c r="M314" s="57"/>
      <c r="N314" s="57"/>
      <c r="O314" s="57"/>
      <c r="P314" s="57"/>
      <c r="Q314" s="57"/>
      <c r="R314" s="57"/>
      <c r="S314" s="57"/>
      <c r="T314" s="57"/>
      <c r="U314" s="59"/>
      <c r="V314" s="59"/>
      <c r="W314" s="57"/>
      <c r="X314" s="60">
        <v>0</v>
      </c>
      <c r="Y314" s="56"/>
    </row>
    <row r="315" spans="1:25" s="56" customFormat="1" ht="30" x14ac:dyDescent="0.25">
      <c r="A315" s="73">
        <v>308</v>
      </c>
      <c r="B315" s="79" t="s">
        <v>849</v>
      </c>
      <c r="C315" s="74" t="str">
        <f>VLOOKUP(B315,[2]Sheet8!E:G,3,0)</f>
        <v>LONG DISS</v>
      </c>
      <c r="D315" s="75">
        <f>VLOOKUP(B315,[2]Sheet8!E:L,8,0)</f>
        <v>1</v>
      </c>
      <c r="E315" s="57" t="s">
        <v>477</v>
      </c>
      <c r="F315" s="75" t="str">
        <f>VLOOKUP(B315,[2]Sheet8!E:I,5,0)</f>
        <v>GANGEGOWDA CHALUVEGOWDA</v>
      </c>
      <c r="G315" s="57" t="str">
        <f>VLOOKUP(B315,[2]Sheet8!E:K,7,0)</f>
        <v>0</v>
      </c>
      <c r="H315" s="57">
        <v>558</v>
      </c>
      <c r="I315" s="57">
        <v>558</v>
      </c>
      <c r="J315" s="57">
        <f t="shared" si="17"/>
        <v>0</v>
      </c>
      <c r="K315" s="57"/>
      <c r="L315" s="58"/>
      <c r="M315" s="57"/>
      <c r="N315" s="57"/>
      <c r="O315" s="57"/>
      <c r="P315" s="57"/>
      <c r="Q315" s="57"/>
      <c r="R315" s="57"/>
      <c r="S315" s="57"/>
      <c r="T315" s="57"/>
      <c r="U315" s="59"/>
      <c r="V315" s="59"/>
      <c r="W315" s="57"/>
      <c r="X315" s="60">
        <v>-1770</v>
      </c>
    </row>
    <row r="316" spans="1:25" ht="45" x14ac:dyDescent="0.25">
      <c r="A316" s="73">
        <v>57</v>
      </c>
      <c r="B316" s="79" t="s">
        <v>476</v>
      </c>
      <c r="C316" s="74" t="str">
        <f>VLOOKUP(B316,[2]Sheet8!E:G,3,0)</f>
        <v>BILL STOP</v>
      </c>
      <c r="D316" s="75">
        <f>VLOOKUP(B316,[2]Sheet8!E:L,8,0)</f>
        <v>2</v>
      </c>
      <c r="E316" s="57" t="s">
        <v>477</v>
      </c>
      <c r="F316" s="75" t="str">
        <f>VLOOKUP(B316,[2]Sheet8!E:I,5,0)</f>
        <v>H V RAMANARAJU S/O VENKATESH MURTHY</v>
      </c>
      <c r="G316" s="57" t="str">
        <f>VLOOKUP(B316,[2]Sheet8!E:K,7,0)</f>
        <v>0</v>
      </c>
      <c r="H316" s="57">
        <v>286</v>
      </c>
      <c r="I316" s="57">
        <v>286</v>
      </c>
      <c r="J316" s="57">
        <f t="shared" si="17"/>
        <v>0</v>
      </c>
      <c r="K316" s="57"/>
      <c r="L316" s="58"/>
      <c r="M316" s="57"/>
      <c r="N316" s="57"/>
      <c r="O316" s="57"/>
      <c r="P316" s="57"/>
      <c r="Q316" s="57"/>
      <c r="R316" s="57"/>
      <c r="S316" s="57"/>
      <c r="T316" s="57"/>
      <c r="U316" s="59"/>
      <c r="V316" s="59"/>
      <c r="W316" s="57"/>
      <c r="X316" s="60">
        <v>-7342</v>
      </c>
      <c r="Y316" s="56"/>
    </row>
    <row r="317" spans="1:25" ht="30" x14ac:dyDescent="0.25">
      <c r="A317" s="73">
        <v>309</v>
      </c>
      <c r="B317" s="79" t="s">
        <v>850</v>
      </c>
      <c r="C317" s="74" t="str">
        <f>VLOOKUP(B317,[2]Sheet8!E:G,3,0)</f>
        <v>LONG DISS</v>
      </c>
      <c r="D317" s="75">
        <f>VLOOKUP(B317,[2]Sheet8!E:L,8,0)</f>
        <v>2</v>
      </c>
      <c r="E317" s="57" t="s">
        <v>477</v>
      </c>
      <c r="F317" s="75" t="str">
        <f>VLOOKUP(B317,[2]Sheet8!E:I,5,0)</f>
        <v>MANJULA JAYALAKSHAMA</v>
      </c>
      <c r="G317" s="57" t="str">
        <f>VLOOKUP(B317,[2]Sheet8!E:K,7,0)</f>
        <v>0</v>
      </c>
      <c r="H317" s="57">
        <v>1032</v>
      </c>
      <c r="I317" s="57">
        <v>1032</v>
      </c>
      <c r="J317" s="57">
        <f t="shared" si="17"/>
        <v>0</v>
      </c>
      <c r="K317" s="57"/>
      <c r="L317" s="58"/>
      <c r="M317" s="57"/>
      <c r="N317" s="57"/>
      <c r="O317" s="57"/>
      <c r="P317" s="57"/>
      <c r="Q317" s="57"/>
      <c r="R317" s="57"/>
      <c r="S317" s="57"/>
      <c r="T317" s="57"/>
      <c r="U317" s="59"/>
      <c r="V317" s="59"/>
      <c r="W317" s="57"/>
      <c r="X317" s="60">
        <v>-4122</v>
      </c>
      <c r="Y317" s="56"/>
    </row>
    <row r="318" spans="1:25" s="56" customFormat="1" ht="30" x14ac:dyDescent="0.25">
      <c r="A318" s="73">
        <v>58</v>
      </c>
      <c r="B318" s="57" t="s">
        <v>478</v>
      </c>
      <c r="C318" s="74" t="str">
        <f>VLOOKUP(B318,[2]Sheet8!E:G,3,0)</f>
        <v>BILL STOP</v>
      </c>
      <c r="D318" s="75">
        <f>VLOOKUP(B318,[2]Sheet8!E:L,8,0)</f>
        <v>2</v>
      </c>
      <c r="E318" s="57" t="s">
        <v>479</v>
      </c>
      <c r="F318" s="75" t="str">
        <f>VLOOKUP(B318,[2]Sheet8!E:I,5,0)</f>
        <v>G KAVITHA DR H R NARAYANASWAMY</v>
      </c>
      <c r="G318" s="57" t="str">
        <f>VLOOKUP(B318,[2]Sheet8!E:K,7,0)</f>
        <v>0</v>
      </c>
      <c r="H318" s="57">
        <v>1932</v>
      </c>
      <c r="I318" s="57">
        <v>1932</v>
      </c>
      <c r="J318" s="57">
        <f t="shared" si="17"/>
        <v>0</v>
      </c>
      <c r="K318" s="57">
        <v>-1858</v>
      </c>
      <c r="L318" s="58">
        <v>0</v>
      </c>
      <c r="M318" s="57"/>
      <c r="N318" s="57"/>
      <c r="O318" s="57"/>
      <c r="P318" s="57"/>
      <c r="Q318" s="57"/>
      <c r="R318" s="57"/>
      <c r="S318" s="57"/>
      <c r="T318" s="57"/>
      <c r="U318" s="57"/>
      <c r="V318" s="59"/>
      <c r="W318" s="57"/>
      <c r="X318" s="60" t="e">
        <f>L318+M318+N318+#REF!+P318+O318</f>
        <v>#REF!</v>
      </c>
    </row>
    <row r="319" spans="1:25" ht="30" x14ac:dyDescent="0.25">
      <c r="A319" s="73">
        <v>59</v>
      </c>
      <c r="B319" s="57" t="s">
        <v>480</v>
      </c>
      <c r="C319" s="74" t="str">
        <f>VLOOKUP(B319,[2]Sheet8!E:G,3,0)</f>
        <v>BILL STOP</v>
      </c>
      <c r="D319" s="75">
        <f>VLOOKUP(B319,[2]Sheet8!E:L,8,0)</f>
        <v>2</v>
      </c>
      <c r="E319" s="57" t="s">
        <v>481</v>
      </c>
      <c r="F319" s="75" t="str">
        <f>VLOOKUP(B319,[2]Sheet8!E:I,5,0)</f>
        <v>GIDDAMMA LATE VENKATEGOWDA</v>
      </c>
      <c r="G319" s="57" t="str">
        <f>VLOOKUP(B319,[2]Sheet8!E:K,7,0)</f>
        <v>0</v>
      </c>
      <c r="H319" s="57">
        <v>1304</v>
      </c>
      <c r="I319" s="57">
        <v>1304</v>
      </c>
      <c r="J319" s="57">
        <f t="shared" si="17"/>
        <v>0</v>
      </c>
      <c r="K319" s="57">
        <v>0</v>
      </c>
      <c r="L319" s="58">
        <v>0</v>
      </c>
      <c r="M319" s="57"/>
      <c r="N319" s="57"/>
      <c r="O319" s="57"/>
      <c r="P319" s="57"/>
      <c r="Q319" s="57"/>
      <c r="R319" s="57"/>
      <c r="S319" s="57"/>
      <c r="T319" s="57"/>
      <c r="U319" s="57"/>
      <c r="V319" s="59"/>
      <c r="W319" s="57"/>
      <c r="X319" s="60">
        <v>0</v>
      </c>
      <c r="Y319" s="56"/>
    </row>
    <row r="320" spans="1:25" ht="30" x14ac:dyDescent="0.25">
      <c r="A320" s="73">
        <v>60</v>
      </c>
      <c r="B320" s="57" t="s">
        <v>482</v>
      </c>
      <c r="C320" s="74" t="str">
        <f>VLOOKUP(B320,[2]Sheet8!E:G,3,0)</f>
        <v>BILL STOP</v>
      </c>
      <c r="D320" s="75">
        <f>VLOOKUP(B320,[2]Sheet8!E:L,8,0)</f>
        <v>1</v>
      </c>
      <c r="E320" s="57" t="s">
        <v>481</v>
      </c>
      <c r="F320" s="75" t="str">
        <f>VLOOKUP(B320,[2]Sheet8!E:I,5,0)</f>
        <v>GIDDAMMA LATE VENKATEGOWDA</v>
      </c>
      <c r="G320" s="57" t="str">
        <f>VLOOKUP(B320,[2]Sheet8!E:K,7,0)</f>
        <v>0</v>
      </c>
      <c r="H320" s="57">
        <v>755</v>
      </c>
      <c r="I320" s="57">
        <v>755</v>
      </c>
      <c r="J320" s="57">
        <f t="shared" si="17"/>
        <v>0</v>
      </c>
      <c r="K320" s="57">
        <v>0</v>
      </c>
      <c r="L320" s="58">
        <v>0</v>
      </c>
      <c r="M320" s="57"/>
      <c r="N320" s="57"/>
      <c r="O320" s="57"/>
      <c r="P320" s="57"/>
      <c r="Q320" s="57"/>
      <c r="R320" s="57"/>
      <c r="S320" s="57"/>
      <c r="T320" s="57"/>
      <c r="U320" s="57"/>
      <c r="V320" s="59"/>
      <c r="W320" s="57"/>
      <c r="X320" s="60" t="e">
        <f>L320+M320+N320+#REF!+P320</f>
        <v>#REF!</v>
      </c>
      <c r="Y320" s="56"/>
    </row>
    <row r="321" spans="1:25" ht="30" x14ac:dyDescent="0.25">
      <c r="A321" s="73">
        <v>61</v>
      </c>
      <c r="B321" s="57" t="s">
        <v>483</v>
      </c>
      <c r="C321" s="74" t="str">
        <f>VLOOKUP(B321,[2]Sheet8!E:G,3,0)</f>
        <v>BILL STOP</v>
      </c>
      <c r="D321" s="75">
        <f>VLOOKUP(B321,[2]Sheet8!E:L,8,0)</f>
        <v>1</v>
      </c>
      <c r="E321" s="57" t="s">
        <v>484</v>
      </c>
      <c r="F321" s="75" t="str">
        <f>VLOOKUP(B321,[2]Sheet8!E:I,5,0)</f>
        <v>BHARTHI NINGARAJU</v>
      </c>
      <c r="G321" s="57" t="str">
        <f>VLOOKUP(B321,[2]Sheet8!E:K,7,0)</f>
        <v>0</v>
      </c>
      <c r="H321" s="57">
        <v>324</v>
      </c>
      <c r="I321" s="57">
        <v>324</v>
      </c>
      <c r="J321" s="57">
        <f t="shared" si="17"/>
        <v>0</v>
      </c>
      <c r="K321" s="57">
        <v>-678</v>
      </c>
      <c r="L321" s="58">
        <v>0</v>
      </c>
      <c r="M321" s="57"/>
      <c r="N321" s="57"/>
      <c r="O321" s="57"/>
      <c r="P321" s="57"/>
      <c r="Q321" s="57"/>
      <c r="R321" s="57"/>
      <c r="S321" s="57"/>
      <c r="T321" s="57"/>
      <c r="U321" s="57"/>
      <c r="V321" s="59"/>
      <c r="W321" s="57"/>
      <c r="X321" s="60">
        <v>-603</v>
      </c>
      <c r="Y321" s="56"/>
    </row>
    <row r="322" spans="1:25" ht="30" x14ac:dyDescent="0.25">
      <c r="A322" s="73">
        <v>62</v>
      </c>
      <c r="B322" s="79" t="s">
        <v>485</v>
      </c>
      <c r="C322" s="74" t="str">
        <f>VLOOKUP(B322,[2]Sheet8!E:G,3,0)</f>
        <v>BILL STOP</v>
      </c>
      <c r="D322" s="75">
        <f>VLOOKUP(B322,[2]Sheet8!E:L,8,0)</f>
        <v>2</v>
      </c>
      <c r="E322" s="57" t="s">
        <v>484</v>
      </c>
      <c r="F322" s="75" t="str">
        <f>VLOOKUP(B322,[2]Sheet8!E:I,5,0)</f>
        <v>H L SURESH C B LINGARAJU</v>
      </c>
      <c r="G322" s="57" t="str">
        <f>VLOOKUP(B322,[2]Sheet8!E:K,7,0)</f>
        <v>0</v>
      </c>
      <c r="H322" s="57">
        <v>734</v>
      </c>
      <c r="I322" s="57">
        <v>734</v>
      </c>
      <c r="J322" s="57">
        <f t="shared" si="17"/>
        <v>0</v>
      </c>
      <c r="K322" s="57">
        <v>-6517</v>
      </c>
      <c r="L322" s="58">
        <v>0</v>
      </c>
      <c r="M322" s="57"/>
      <c r="N322" s="57"/>
      <c r="O322" s="57"/>
      <c r="P322" s="57"/>
      <c r="Q322" s="57"/>
      <c r="R322" s="57"/>
      <c r="S322" s="57"/>
      <c r="T322" s="57"/>
      <c r="U322" s="59"/>
      <c r="V322" s="59"/>
      <c r="W322" s="57"/>
      <c r="X322" s="60">
        <v>-6517</v>
      </c>
      <c r="Y322" s="56"/>
    </row>
    <row r="323" spans="1:25" x14ac:dyDescent="0.25">
      <c r="A323" s="97"/>
      <c r="B323" s="98" t="s">
        <v>1937</v>
      </c>
      <c r="C323" s="58" t="s">
        <v>2592</v>
      </c>
      <c r="D323" s="98">
        <v>1</v>
      </c>
      <c r="E323" s="58"/>
      <c r="F323" s="98" t="s">
        <v>1938</v>
      </c>
      <c r="G323" s="98" t="s">
        <v>1939</v>
      </c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62"/>
    </row>
    <row r="324" spans="1:25" ht="30" x14ac:dyDescent="0.25">
      <c r="A324" s="73">
        <v>310</v>
      </c>
      <c r="B324" s="79" t="s">
        <v>851</v>
      </c>
      <c r="C324" s="74" t="str">
        <f>VLOOKUP(B324,[2]Sheet8!E:G,3,0)</f>
        <v>LONG DISS</v>
      </c>
      <c r="D324" s="75">
        <f>VLOOKUP(B324,[2]Sheet8!E:L,8,0)</f>
        <v>2</v>
      </c>
      <c r="E324" s="57" t="s">
        <v>487</v>
      </c>
      <c r="F324" s="75" t="str">
        <f>VLOOKUP(B324,[2]Sheet8!E:I,5,0)</f>
        <v>C M PUSHAPA PUTTARAJU</v>
      </c>
      <c r="G324" s="57" t="str">
        <f>VLOOKUP(B324,[2]Sheet8!E:K,7,0)</f>
        <v>0</v>
      </c>
      <c r="H324" s="57">
        <v>2973</v>
      </c>
      <c r="I324" s="57">
        <v>2973</v>
      </c>
      <c r="J324" s="57">
        <f t="shared" ref="J324:J333" si="18">I324-H324</f>
        <v>0</v>
      </c>
      <c r="K324" s="57">
        <v>0</v>
      </c>
      <c r="L324" s="58">
        <v>0</v>
      </c>
      <c r="M324" s="57"/>
      <c r="N324" s="57"/>
      <c r="O324" s="57"/>
      <c r="P324" s="57"/>
      <c r="Q324" s="57"/>
      <c r="R324" s="57"/>
      <c r="S324" s="57"/>
      <c r="T324" s="57"/>
      <c r="U324" s="59"/>
      <c r="V324" s="59"/>
      <c r="W324" s="57"/>
      <c r="X324" s="60">
        <v>0</v>
      </c>
      <c r="Y324" s="56"/>
    </row>
    <row r="325" spans="1:25" x14ac:dyDescent="0.25">
      <c r="A325" s="73">
        <v>63</v>
      </c>
      <c r="B325" s="79" t="s">
        <v>486</v>
      </c>
      <c r="C325" s="74" t="str">
        <f>VLOOKUP(B325,[2]Sheet8!E:G,3,0)</f>
        <v>BILL STOP</v>
      </c>
      <c r="D325" s="75">
        <f>VLOOKUP(B325,[2]Sheet8!E:L,8,0)</f>
        <v>1</v>
      </c>
      <c r="E325" s="57" t="s">
        <v>487</v>
      </c>
      <c r="F325" s="75" t="str">
        <f>VLOOKUP(B325,[2]Sheet8!E:I,5,0)</f>
        <v>RENUKA RAJESH D P</v>
      </c>
      <c r="G325" s="57" t="str">
        <f>VLOOKUP(B325,[2]Sheet8!E:K,7,0)</f>
        <v>0</v>
      </c>
      <c r="H325" s="57">
        <v>189</v>
      </c>
      <c r="I325" s="57">
        <v>189</v>
      </c>
      <c r="J325" s="57">
        <f t="shared" si="18"/>
        <v>0</v>
      </c>
      <c r="K325" s="57">
        <v>0</v>
      </c>
      <c r="L325" s="58">
        <v>0</v>
      </c>
      <c r="M325" s="57"/>
      <c r="N325" s="57"/>
      <c r="O325" s="57"/>
      <c r="P325" s="57"/>
      <c r="Q325" s="57"/>
      <c r="R325" s="57"/>
      <c r="S325" s="57"/>
      <c r="T325" s="57"/>
      <c r="U325" s="59"/>
      <c r="V325" s="59"/>
      <c r="W325" s="57"/>
      <c r="X325" s="60">
        <v>0</v>
      </c>
      <c r="Y325" s="56"/>
    </row>
    <row r="326" spans="1:25" ht="30" x14ac:dyDescent="0.25">
      <c r="A326" s="73">
        <v>311</v>
      </c>
      <c r="B326" s="79" t="s">
        <v>852</v>
      </c>
      <c r="C326" s="74" t="str">
        <f>VLOOKUP(B326,[2]Sheet8!E:G,3,0)</f>
        <v>LONG DISS</v>
      </c>
      <c r="D326" s="75">
        <f>VLOOKUP(B326,[2]Sheet8!E:L,8,0)</f>
        <v>2</v>
      </c>
      <c r="E326" s="57" t="s">
        <v>853</v>
      </c>
      <c r="F326" s="75" t="str">
        <f>VLOOKUP(B326,[2]Sheet8!E:I,5,0)</f>
        <v>MURTHY JAYANNAGOWDA</v>
      </c>
      <c r="G326" s="57" t="str">
        <f>VLOOKUP(B326,[2]Sheet8!E:K,7,0)</f>
        <v>0</v>
      </c>
      <c r="H326" s="57">
        <v>302</v>
      </c>
      <c r="I326" s="57">
        <v>302</v>
      </c>
      <c r="J326" s="57">
        <f t="shared" si="18"/>
        <v>0</v>
      </c>
      <c r="K326" s="57">
        <v>-6586</v>
      </c>
      <c r="L326" s="58">
        <v>0</v>
      </c>
      <c r="M326" s="57"/>
      <c r="N326" s="57"/>
      <c r="O326" s="57"/>
      <c r="P326" s="57"/>
      <c r="Q326" s="57"/>
      <c r="R326" s="57"/>
      <c r="S326" s="57"/>
      <c r="T326" s="57"/>
      <c r="U326" s="59"/>
      <c r="V326" s="59"/>
      <c r="W326" s="57"/>
      <c r="X326" s="60">
        <v>-6586</v>
      </c>
      <c r="Y326" s="56"/>
    </row>
    <row r="327" spans="1:25" ht="30" x14ac:dyDescent="0.25">
      <c r="A327" s="73">
        <v>312</v>
      </c>
      <c r="B327" s="79" t="s">
        <v>854</v>
      </c>
      <c r="C327" s="74" t="str">
        <f>VLOOKUP(B327,[2]Sheet8!E:G,3,0)</f>
        <v>LONG DISS</v>
      </c>
      <c r="D327" s="75">
        <f>VLOOKUP(B327,[2]Sheet8!E:L,8,0)</f>
        <v>1</v>
      </c>
      <c r="E327" s="57" t="s">
        <v>853</v>
      </c>
      <c r="F327" s="75" t="str">
        <f>VLOOKUP(B327,[2]Sheet8!E:I,5,0)</f>
        <v>CHANDREGOWDA RAMEGOWDA</v>
      </c>
      <c r="G327" s="57" t="str">
        <f>VLOOKUP(B327,[2]Sheet8!E:K,7,0)</f>
        <v>0</v>
      </c>
      <c r="H327" s="57">
        <v>58</v>
      </c>
      <c r="I327" s="57">
        <v>58</v>
      </c>
      <c r="J327" s="57">
        <f t="shared" si="18"/>
        <v>0</v>
      </c>
      <c r="K327" s="57">
        <v>-2345</v>
      </c>
      <c r="L327" s="58">
        <v>0</v>
      </c>
      <c r="M327" s="57"/>
      <c r="N327" s="57"/>
      <c r="O327" s="57"/>
      <c r="P327" s="57"/>
      <c r="Q327" s="57"/>
      <c r="R327" s="57"/>
      <c r="S327" s="57"/>
      <c r="T327" s="57"/>
      <c r="U327" s="59"/>
      <c r="V327" s="59"/>
      <c r="W327" s="57"/>
      <c r="X327" s="60">
        <v>-2345</v>
      </c>
      <c r="Y327" s="56"/>
    </row>
    <row r="328" spans="1:25" ht="30" x14ac:dyDescent="0.25">
      <c r="A328" s="73">
        <v>313</v>
      </c>
      <c r="B328" s="79" t="s">
        <v>855</v>
      </c>
      <c r="C328" s="74" t="str">
        <f>VLOOKUP(B328,[2]Sheet8!E:G,3,0)</f>
        <v>LONG DISS</v>
      </c>
      <c r="D328" s="75">
        <f>VLOOKUP(B328,[2]Sheet8!E:L,8,0)</f>
        <v>3</v>
      </c>
      <c r="E328" s="80">
        <v>44156</v>
      </c>
      <c r="F328" s="75" t="str">
        <f>VLOOKUP(B328,[2]Sheet8!E:I,5,0)</f>
        <v>SUMANGALA N S ASHOKA</v>
      </c>
      <c r="G328" s="57" t="str">
        <f>VLOOKUP(B328,[2]Sheet8!E:K,7,0)</f>
        <v>0</v>
      </c>
      <c r="H328" s="57">
        <v>262</v>
      </c>
      <c r="I328" s="57">
        <v>262</v>
      </c>
      <c r="J328" s="57">
        <f t="shared" si="18"/>
        <v>0</v>
      </c>
      <c r="K328" s="57">
        <v>0</v>
      </c>
      <c r="L328" s="58">
        <v>79</v>
      </c>
      <c r="M328" s="57"/>
      <c r="N328" s="57"/>
      <c r="O328" s="57"/>
      <c r="P328" s="57"/>
      <c r="Q328" s="57"/>
      <c r="R328" s="57"/>
      <c r="S328" s="57"/>
      <c r="T328" s="57"/>
      <c r="U328" s="59"/>
      <c r="V328" s="59"/>
      <c r="W328" s="57"/>
      <c r="X328" s="60">
        <v>76</v>
      </c>
      <c r="Y328" s="56"/>
    </row>
    <row r="329" spans="1:25" s="110" customFormat="1" ht="30" x14ac:dyDescent="0.25">
      <c r="A329" s="109">
        <v>64</v>
      </c>
      <c r="B329" s="79" t="s">
        <v>488</v>
      </c>
      <c r="C329" s="74" t="str">
        <f>VLOOKUP(B329,[2]Sheet8!E:G,3,0)</f>
        <v>BILL STOP</v>
      </c>
      <c r="D329" s="75">
        <f>VLOOKUP(B329,[2]Sheet8!E:L,8,0)</f>
        <v>2</v>
      </c>
      <c r="E329" s="80">
        <v>44159</v>
      </c>
      <c r="F329" s="75" t="str">
        <f>VLOOKUP(B329,[2]Sheet8!E:I,5,0)</f>
        <v>K V SUDHA P SHIVANNA</v>
      </c>
      <c r="G329" s="57" t="str">
        <f>VLOOKUP(B329,[2]Sheet8!E:K,7,0)</f>
        <v>0</v>
      </c>
      <c r="H329" s="57">
        <v>413</v>
      </c>
      <c r="I329" s="57">
        <v>413</v>
      </c>
      <c r="J329" s="57">
        <f t="shared" si="18"/>
        <v>0</v>
      </c>
      <c r="K329" s="59">
        <v>-3960</v>
      </c>
      <c r="L329" s="59">
        <v>3836</v>
      </c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88">
        <v>-3966</v>
      </c>
    </row>
    <row r="330" spans="1:25" s="61" customFormat="1" ht="30" x14ac:dyDescent="0.25">
      <c r="A330" s="105">
        <v>352</v>
      </c>
      <c r="B330" s="107" t="s">
        <v>10</v>
      </c>
      <c r="C330" s="106" t="s">
        <v>358</v>
      </c>
      <c r="D330" s="86">
        <f>VLOOKUP(B330,[2]Sheet8!E:L,8,0)</f>
        <v>2</v>
      </c>
      <c r="E330" s="87">
        <v>44162</v>
      </c>
      <c r="F330" s="86" t="str">
        <f>VLOOKUP(B330,[2]Sheet8!E:I,5,0)</f>
        <v>H R RAMESH RANGEGOWDA</v>
      </c>
      <c r="G330" s="58" t="str">
        <f>VLOOKUP(B330,[2]Sheet8!E:K,7,0)</f>
        <v>0</v>
      </c>
      <c r="H330" s="58">
        <v>699</v>
      </c>
      <c r="I330" s="58">
        <v>710</v>
      </c>
      <c r="J330" s="57">
        <f t="shared" si="18"/>
        <v>11</v>
      </c>
      <c r="K330" s="107">
        <v>-7800</v>
      </c>
      <c r="L330" s="107">
        <v>3641</v>
      </c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8" t="e">
        <f>L330+M330+N330+#REF!+P330+O330</f>
        <v>#REF!</v>
      </c>
    </row>
    <row r="331" spans="1:25" ht="45" x14ac:dyDescent="0.25">
      <c r="A331" s="73">
        <v>65</v>
      </c>
      <c r="B331" s="57" t="s">
        <v>489</v>
      </c>
      <c r="C331" s="74" t="str">
        <f>VLOOKUP(B331,[2]Sheet8!E:G,3,0)</f>
        <v>BILL STOP</v>
      </c>
      <c r="D331" s="75">
        <f>VLOOKUP(B331,[2]Sheet8!E:L,8,0)</f>
        <v>2</v>
      </c>
      <c r="E331" s="80">
        <v>44169</v>
      </c>
      <c r="F331" s="75" t="str">
        <f>VLOOKUP(B331,[2]Sheet8!E:I,5,0)</f>
        <v>RUDRESH  K P PANCHAKSHARAIAH</v>
      </c>
      <c r="G331" s="57" t="str">
        <f>VLOOKUP(B331,[2]Sheet8!E:K,7,0)</f>
        <v>0</v>
      </c>
      <c r="H331" s="57">
        <v>1140</v>
      </c>
      <c r="I331" s="57">
        <v>1140</v>
      </c>
      <c r="J331" s="57">
        <f t="shared" si="18"/>
        <v>0</v>
      </c>
      <c r="K331" s="57">
        <v>-4987</v>
      </c>
      <c r="L331" s="58">
        <v>0</v>
      </c>
      <c r="M331" s="57">
        <v>0</v>
      </c>
      <c r="N331" s="57"/>
      <c r="O331" s="57"/>
      <c r="P331" s="57"/>
      <c r="Q331" s="57"/>
      <c r="R331" s="57"/>
      <c r="S331" s="57"/>
      <c r="T331" s="57"/>
      <c r="U331" s="57"/>
      <c r="V331" s="59"/>
      <c r="W331" s="57"/>
      <c r="X331" s="60" t="e">
        <f>L331+M331+N331+#REF!+P331+O331</f>
        <v>#REF!</v>
      </c>
      <c r="Y331" s="56"/>
    </row>
    <row r="332" spans="1:25" ht="30" x14ac:dyDescent="0.25">
      <c r="A332" s="73">
        <v>314</v>
      </c>
      <c r="B332" s="79" t="s">
        <v>856</v>
      </c>
      <c r="C332" s="74" t="str">
        <f>VLOOKUP(B332,[2]Sheet8!E:G,3,0)</f>
        <v>LONG DISS</v>
      </c>
      <c r="D332" s="75">
        <f>VLOOKUP(B332,[2]Sheet8!E:L,8,0)</f>
        <v>1</v>
      </c>
      <c r="E332" s="80">
        <v>44172</v>
      </c>
      <c r="F332" s="75" t="str">
        <f>VLOOKUP(B332,[2]Sheet8!E:I,5,0)</f>
        <v>NAVEEN BV VENKATESH BH</v>
      </c>
      <c r="G332" s="57" t="str">
        <f>VLOOKUP(B332,[2]Sheet8!E:K,7,0)</f>
        <v>BASAVESHWARANAGARA</v>
      </c>
      <c r="H332" s="57">
        <v>6368</v>
      </c>
      <c r="I332" s="57">
        <v>6368</v>
      </c>
      <c r="J332" s="57">
        <f t="shared" si="18"/>
        <v>0</v>
      </c>
      <c r="K332" s="57">
        <v>0</v>
      </c>
      <c r="L332" s="58">
        <v>3901</v>
      </c>
      <c r="M332" s="57"/>
      <c r="N332" s="57"/>
      <c r="O332" s="57"/>
      <c r="P332" s="57"/>
      <c r="Q332" s="57"/>
      <c r="R332" s="57"/>
      <c r="S332" s="57"/>
      <c r="T332" s="57"/>
      <c r="U332" s="59"/>
      <c r="V332" s="59"/>
      <c r="W332" s="57"/>
      <c r="X332" s="60">
        <v>0</v>
      </c>
      <c r="Y332" s="56"/>
    </row>
    <row r="333" spans="1:25" ht="24.75" customHeight="1" x14ac:dyDescent="0.25">
      <c r="A333" s="73">
        <v>66</v>
      </c>
      <c r="B333" s="79" t="s">
        <v>490</v>
      </c>
      <c r="C333" s="74" t="str">
        <f>VLOOKUP(B333,[2]Sheet8!E:G,3,0)</f>
        <v>BILL STOP</v>
      </c>
      <c r="D333" s="75">
        <f>VLOOKUP(B333,[2]Sheet8!E:L,8,0)</f>
        <v>1</v>
      </c>
      <c r="E333" s="80">
        <v>44170</v>
      </c>
      <c r="F333" s="75" t="str">
        <f>VLOOKUP(B333,[2]Sheet8!E:I,5,0)</f>
        <v>T M SEEMA KASEPA</v>
      </c>
      <c r="G333" s="57" t="str">
        <f>VLOOKUP(B333,[2]Sheet8!E:K,7,0)</f>
        <v>0</v>
      </c>
      <c r="H333" s="57">
        <v>2475</v>
      </c>
      <c r="I333" s="57">
        <v>2475</v>
      </c>
      <c r="J333" s="57">
        <f t="shared" si="18"/>
        <v>0</v>
      </c>
      <c r="K333" s="57">
        <v>0</v>
      </c>
      <c r="L333" s="58">
        <v>0</v>
      </c>
      <c r="M333" s="57"/>
      <c r="N333" s="57"/>
      <c r="O333" s="57"/>
      <c r="P333" s="57"/>
      <c r="Q333" s="57"/>
      <c r="R333" s="57"/>
      <c r="S333" s="57"/>
      <c r="T333" s="57"/>
      <c r="U333" s="59"/>
      <c r="V333" s="59"/>
      <c r="W333" s="57"/>
      <c r="X333" s="60">
        <v>0</v>
      </c>
      <c r="Y333" s="56"/>
    </row>
    <row r="334" spans="1:25" ht="20.25" customHeight="1" x14ac:dyDescent="0.25">
      <c r="A334" s="97"/>
      <c r="B334" s="98" t="s">
        <v>1963</v>
      </c>
      <c r="C334" s="58" t="s">
        <v>2592</v>
      </c>
      <c r="D334" s="98">
        <v>1</v>
      </c>
      <c r="E334" s="58"/>
      <c r="F334" s="98" t="s">
        <v>1964</v>
      </c>
      <c r="G334" s="98" t="s">
        <v>1965</v>
      </c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62"/>
    </row>
    <row r="335" spans="1:25" ht="30" x14ac:dyDescent="0.25">
      <c r="A335" s="73">
        <v>67</v>
      </c>
      <c r="B335" s="79" t="s">
        <v>491</v>
      </c>
      <c r="C335" s="74" t="str">
        <f>VLOOKUP(B335,[2]Sheet8!E:G,3,0)</f>
        <v>BILL STOP</v>
      </c>
      <c r="D335" s="75">
        <f>VLOOKUP(B335,[2]Sheet8!E:L,8,0)</f>
        <v>2</v>
      </c>
      <c r="E335" s="80">
        <v>44170</v>
      </c>
      <c r="F335" s="75" t="str">
        <f>VLOOKUP(B335,[2]Sheet8!E:I,5,0)</f>
        <v>PRAKSHA K R RANGEGOWDA</v>
      </c>
      <c r="G335" s="57" t="str">
        <f>VLOOKUP(B335,[2]Sheet8!E:K,7,0)</f>
        <v>0</v>
      </c>
      <c r="H335" s="57">
        <v>794</v>
      </c>
      <c r="I335" s="57">
        <v>794</v>
      </c>
      <c r="J335" s="57">
        <f t="shared" ref="J335:J344" si="19">I335-H335</f>
        <v>0</v>
      </c>
      <c r="K335" s="57">
        <v>0</v>
      </c>
      <c r="L335" s="58">
        <v>0</v>
      </c>
      <c r="M335" s="57"/>
      <c r="N335" s="57"/>
      <c r="O335" s="57"/>
      <c r="P335" s="57"/>
      <c r="Q335" s="57"/>
      <c r="R335" s="57"/>
      <c r="S335" s="57"/>
      <c r="T335" s="57"/>
      <c r="U335" s="59"/>
      <c r="V335" s="59"/>
      <c r="W335" s="57"/>
      <c r="X335" s="60">
        <v>0</v>
      </c>
      <c r="Y335" s="56"/>
    </row>
    <row r="336" spans="1:25" ht="30" x14ac:dyDescent="0.25">
      <c r="A336" s="73">
        <v>353</v>
      </c>
      <c r="B336" s="58" t="s">
        <v>13</v>
      </c>
      <c r="C336" s="85" t="str">
        <f>VLOOKUP(B336,[2]Sheet8!E:G,3,0)</f>
        <v>LIVE</v>
      </c>
      <c r="D336" s="86">
        <f>VLOOKUP(B336,[2]Sheet8!E:L,8,0)</f>
        <v>2</v>
      </c>
      <c r="E336" s="87">
        <v>44170</v>
      </c>
      <c r="F336" s="86" t="str">
        <f>VLOOKUP(B336,[2]Sheet8!E:I,5,0)</f>
        <v>CHANDRASHEKHAR KRISHNEGOWDA</v>
      </c>
      <c r="G336" s="58" t="str">
        <f>VLOOKUP(B336,[2]Sheet8!E:K,7,0)</f>
        <v>0</v>
      </c>
      <c r="H336" s="58">
        <v>1207</v>
      </c>
      <c r="I336" s="58">
        <v>1299</v>
      </c>
      <c r="J336" s="57">
        <f t="shared" si="19"/>
        <v>92</v>
      </c>
      <c r="K336" s="58">
        <v>-7802</v>
      </c>
      <c r="L336" s="58">
        <v>3289</v>
      </c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62" t="e">
        <f>L336+M336+N336+#REF!+P336+O336</f>
        <v>#REF!</v>
      </c>
    </row>
    <row r="337" spans="1:25" s="56" customFormat="1" ht="30" x14ac:dyDescent="0.25">
      <c r="A337" s="73">
        <v>68</v>
      </c>
      <c r="B337" s="57" t="s">
        <v>492</v>
      </c>
      <c r="C337" s="74" t="str">
        <f>VLOOKUP(B337,[2]Sheet8!E:G,3,0)</f>
        <v>BILL STOP</v>
      </c>
      <c r="D337" s="75">
        <f>VLOOKUP(B337,[2]Sheet8!E:L,8,0)</f>
        <v>2</v>
      </c>
      <c r="E337" s="57">
        <v>44176</v>
      </c>
      <c r="F337" s="75" t="str">
        <f>VLOOKUP(B337,[2]Sheet8!E:I,5,0)</f>
        <v>SAVITHA S V MANJUNATH B S</v>
      </c>
      <c r="G337" s="57" t="str">
        <f>VLOOKUP(B337,[2]Sheet8!E:K,7,0)</f>
        <v>0</v>
      </c>
      <c r="H337" s="57">
        <v>772</v>
      </c>
      <c r="I337" s="57">
        <v>772</v>
      </c>
      <c r="J337" s="57">
        <f t="shared" si="19"/>
        <v>0</v>
      </c>
      <c r="K337" s="57">
        <v>0</v>
      </c>
      <c r="L337" s="58">
        <v>0</v>
      </c>
      <c r="M337" s="57"/>
      <c r="N337" s="57"/>
      <c r="O337" s="57"/>
      <c r="P337" s="57"/>
      <c r="Q337" s="57"/>
      <c r="R337" s="57"/>
      <c r="S337" s="57"/>
      <c r="T337" s="57"/>
      <c r="U337" s="57"/>
      <c r="V337" s="59"/>
      <c r="W337" s="57"/>
      <c r="X337" s="60">
        <v>0</v>
      </c>
    </row>
    <row r="338" spans="1:25" ht="30" x14ac:dyDescent="0.25">
      <c r="A338" s="73">
        <v>69</v>
      </c>
      <c r="B338" s="57" t="s">
        <v>493</v>
      </c>
      <c r="C338" s="74" t="str">
        <f>VLOOKUP(B338,[2]Sheet8!E:G,3,0)</f>
        <v>BILL STOP</v>
      </c>
      <c r="D338" s="75">
        <f>VLOOKUP(B338,[2]Sheet8!E:L,8,0)</f>
        <v>2</v>
      </c>
      <c r="E338" s="57">
        <v>44176</v>
      </c>
      <c r="F338" s="75" t="str">
        <f>VLOOKUP(B338,[2]Sheet8!E:I,5,0)</f>
        <v>B L BASAVARAJU LAKKEGOWDA</v>
      </c>
      <c r="G338" s="57" t="str">
        <f>VLOOKUP(B338,[2]Sheet8!E:K,7,0)</f>
        <v>0</v>
      </c>
      <c r="H338" s="57">
        <v>552</v>
      </c>
      <c r="I338" s="57">
        <v>552</v>
      </c>
      <c r="J338" s="57">
        <f t="shared" si="19"/>
        <v>0</v>
      </c>
      <c r="K338" s="57">
        <v>-4490</v>
      </c>
      <c r="L338" s="58">
        <v>0</v>
      </c>
      <c r="M338" s="57"/>
      <c r="N338" s="57"/>
      <c r="O338" s="57"/>
      <c r="P338" s="57"/>
      <c r="Q338" s="57"/>
      <c r="R338" s="57"/>
      <c r="S338" s="57"/>
      <c r="T338" s="57"/>
      <c r="U338" s="57"/>
      <c r="V338" s="59"/>
      <c r="W338" s="57"/>
      <c r="X338" s="60" t="e">
        <f>L338+M338+N338+#REF!+P338</f>
        <v>#REF!</v>
      </c>
      <c r="Y338" s="56"/>
    </row>
    <row r="339" spans="1:25" ht="30" x14ac:dyDescent="0.25">
      <c r="A339" s="73">
        <v>315</v>
      </c>
      <c r="B339" s="79" t="s">
        <v>857</v>
      </c>
      <c r="C339" s="74" t="str">
        <f>VLOOKUP(B339,[2]Sheet8!E:G,3,0)</f>
        <v>LONG DISS</v>
      </c>
      <c r="D339" s="75">
        <f>VLOOKUP(B339,[2]Sheet8!E:L,8,0)</f>
        <v>1</v>
      </c>
      <c r="E339" s="80">
        <v>44176</v>
      </c>
      <c r="F339" s="75" t="str">
        <f>VLOOKUP(B339,[2]Sheet8!E:I,5,0)</f>
        <v>YOGEGOWDA A V VENKATEGOWDA</v>
      </c>
      <c r="G339" s="57" t="str">
        <f>VLOOKUP(B339,[2]Sheet8!E:K,7,0)</f>
        <v>0</v>
      </c>
      <c r="H339" s="57">
        <v>221</v>
      </c>
      <c r="I339" s="57">
        <v>221</v>
      </c>
      <c r="J339" s="57">
        <f t="shared" si="19"/>
        <v>0</v>
      </c>
      <c r="K339" s="57">
        <v>-39</v>
      </c>
      <c r="L339" s="58">
        <v>0</v>
      </c>
      <c r="M339" s="57"/>
      <c r="N339" s="57"/>
      <c r="O339" s="57"/>
      <c r="P339" s="57"/>
      <c r="Q339" s="57"/>
      <c r="R339" s="57"/>
      <c r="S339" s="57"/>
      <c r="T339" s="57"/>
      <c r="U339" s="59"/>
      <c r="V339" s="59"/>
      <c r="W339" s="57"/>
      <c r="X339" s="60">
        <v>-39</v>
      </c>
      <c r="Y339" s="56"/>
    </row>
    <row r="340" spans="1:25" ht="30" x14ac:dyDescent="0.25">
      <c r="A340" s="73">
        <v>70</v>
      </c>
      <c r="B340" s="79" t="s">
        <v>494</v>
      </c>
      <c r="C340" s="74" t="str">
        <f>VLOOKUP(B340,[2]Sheet8!E:G,3,0)</f>
        <v>BILL STOP</v>
      </c>
      <c r="D340" s="75">
        <f>VLOOKUP(B340,[2]Sheet8!E:L,8,0)</f>
        <v>1</v>
      </c>
      <c r="E340" s="80">
        <v>44176</v>
      </c>
      <c r="F340" s="75" t="str">
        <f>VLOOKUP(B340,[2]Sheet8!E:I,5,0)</f>
        <v>MADHUGOWDA RANGEGOWDA</v>
      </c>
      <c r="G340" s="57" t="str">
        <f>VLOOKUP(B340,[2]Sheet8!E:K,7,0)</f>
        <v>0</v>
      </c>
      <c r="H340" s="57">
        <v>473</v>
      </c>
      <c r="I340" s="57">
        <v>473</v>
      </c>
      <c r="J340" s="57">
        <f t="shared" si="19"/>
        <v>0</v>
      </c>
      <c r="K340" s="57">
        <v>-937</v>
      </c>
      <c r="L340" s="58">
        <v>0</v>
      </c>
      <c r="M340" s="57"/>
      <c r="N340" s="57"/>
      <c r="O340" s="57"/>
      <c r="P340" s="57"/>
      <c r="Q340" s="57"/>
      <c r="R340" s="57"/>
      <c r="S340" s="57"/>
      <c r="T340" s="57"/>
      <c r="U340" s="59"/>
      <c r="V340" s="59"/>
      <c r="W340" s="57"/>
      <c r="X340" s="60">
        <v>-937</v>
      </c>
      <c r="Y340" s="56"/>
    </row>
    <row r="341" spans="1:25" ht="30" x14ac:dyDescent="0.25">
      <c r="A341" s="73">
        <v>354</v>
      </c>
      <c r="B341" s="58" t="s">
        <v>15</v>
      </c>
      <c r="C341" s="85" t="str">
        <f>VLOOKUP(B341,[2]Sheet8!E:G,3,0)</f>
        <v>LIVE</v>
      </c>
      <c r="D341" s="86">
        <f>VLOOKUP(B341,[2]Sheet8!E:L,8,0)</f>
        <v>2</v>
      </c>
      <c r="E341" s="87">
        <v>44179</v>
      </c>
      <c r="F341" s="86" t="str">
        <f>VLOOKUP(B341,[2]Sheet8!E:I,5,0)</f>
        <v>THANU K L LOHITHAKSHA</v>
      </c>
      <c r="G341" s="58" t="str">
        <f>VLOOKUP(B341,[2]Sheet8!E:K,7,0)</f>
        <v>0</v>
      </c>
      <c r="H341" s="58">
        <v>1906</v>
      </c>
      <c r="I341" s="58">
        <v>2130</v>
      </c>
      <c r="J341" s="57">
        <f t="shared" si="19"/>
        <v>224</v>
      </c>
      <c r="K341" s="58">
        <v>-7802</v>
      </c>
      <c r="L341" s="58">
        <v>2301</v>
      </c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62" t="e">
        <f>L341+M341+N341+#REF!+P341+O341</f>
        <v>#REF!</v>
      </c>
    </row>
    <row r="342" spans="1:25" s="56" customFormat="1" ht="30" x14ac:dyDescent="0.25">
      <c r="A342" s="73">
        <v>71</v>
      </c>
      <c r="B342" s="79" t="s">
        <v>495</v>
      </c>
      <c r="C342" s="74" t="str">
        <f>VLOOKUP(B342,[2]Sheet8!E:G,3,0)</f>
        <v>BILL STOP</v>
      </c>
      <c r="D342" s="75">
        <f>VLOOKUP(B342,[2]Sheet8!E:L,8,0)</f>
        <v>1</v>
      </c>
      <c r="E342" s="80">
        <v>44182</v>
      </c>
      <c r="F342" s="75" t="str">
        <f>VLOOKUP(B342,[2]Sheet8!E:I,5,0)</f>
        <v>RATHNA D C PARAMESHA</v>
      </c>
      <c r="G342" s="57" t="str">
        <f>VLOOKUP(B342,[2]Sheet8!E:K,7,0)</f>
        <v>0</v>
      </c>
      <c r="H342" s="57">
        <v>102</v>
      </c>
      <c r="I342" s="57">
        <v>102</v>
      </c>
      <c r="J342" s="57">
        <f t="shared" si="19"/>
        <v>0</v>
      </c>
      <c r="K342" s="57">
        <v>-1668</v>
      </c>
      <c r="L342" s="58">
        <v>0</v>
      </c>
      <c r="M342" s="57"/>
      <c r="N342" s="57"/>
      <c r="O342" s="57"/>
      <c r="P342" s="57"/>
      <c r="Q342" s="57"/>
      <c r="R342" s="57"/>
      <c r="S342" s="57"/>
      <c r="T342" s="57"/>
      <c r="U342" s="59"/>
      <c r="V342" s="59"/>
      <c r="W342" s="57"/>
      <c r="X342" s="60">
        <v>-1668</v>
      </c>
    </row>
    <row r="343" spans="1:25" ht="60" x14ac:dyDescent="0.25">
      <c r="A343" s="73">
        <v>72</v>
      </c>
      <c r="B343" s="79" t="s">
        <v>496</v>
      </c>
      <c r="C343" s="74" t="str">
        <f>VLOOKUP(B343,[2]Sheet8!E:G,3,0)</f>
        <v>BILL STOP</v>
      </c>
      <c r="D343" s="75">
        <f>VLOOKUP(B343,[2]Sheet8!E:L,8,0)</f>
        <v>2</v>
      </c>
      <c r="E343" s="80">
        <v>44182</v>
      </c>
      <c r="F343" s="75" t="str">
        <f>VLOOKUP(B343,[2]Sheet8!E:I,5,0)</f>
        <v>K J CHANDREGOWDA THIMMARAYIGOWDA</v>
      </c>
      <c r="G343" s="57" t="str">
        <f>VLOOKUP(B343,[2]Sheet8!E:K,7,0)</f>
        <v>0</v>
      </c>
      <c r="H343" s="57">
        <v>634</v>
      </c>
      <c r="I343" s="57">
        <v>634</v>
      </c>
      <c r="J343" s="57">
        <f t="shared" si="19"/>
        <v>0</v>
      </c>
      <c r="K343" s="57">
        <v>0</v>
      </c>
      <c r="L343" s="58">
        <v>0</v>
      </c>
      <c r="M343" s="57"/>
      <c r="N343" s="57"/>
      <c r="O343" s="57"/>
      <c r="P343" s="57"/>
      <c r="Q343" s="57"/>
      <c r="R343" s="57"/>
      <c r="S343" s="57"/>
      <c r="T343" s="57"/>
      <c r="U343" s="59"/>
      <c r="V343" s="59"/>
      <c r="W343" s="57"/>
      <c r="X343" s="60">
        <v>-6403</v>
      </c>
      <c r="Y343" s="56"/>
    </row>
    <row r="344" spans="1:25" s="56" customFormat="1" ht="30" x14ac:dyDescent="0.25">
      <c r="A344" s="73">
        <v>73</v>
      </c>
      <c r="B344" s="79" t="s">
        <v>497</v>
      </c>
      <c r="C344" s="74" t="str">
        <f>VLOOKUP(B344,[2]Sheet8!E:G,3,0)</f>
        <v>BILL STOP</v>
      </c>
      <c r="D344" s="75">
        <f>VLOOKUP(B344,[2]Sheet8!E:L,8,0)</f>
        <v>2</v>
      </c>
      <c r="E344" s="80">
        <v>44183</v>
      </c>
      <c r="F344" s="75" t="str">
        <f>VLOOKUP(B344,[2]Sheet8!E:I,5,0)</f>
        <v>Y C MOHAN CHIKKEGOWDA</v>
      </c>
      <c r="G344" s="57" t="str">
        <f>VLOOKUP(B344,[2]Sheet8!E:K,7,0)</f>
        <v>0</v>
      </c>
      <c r="H344" s="57">
        <v>626</v>
      </c>
      <c r="I344" s="57">
        <v>626</v>
      </c>
      <c r="J344" s="57">
        <f t="shared" si="19"/>
        <v>0</v>
      </c>
      <c r="K344" s="57">
        <v>0</v>
      </c>
      <c r="L344" s="58">
        <v>0</v>
      </c>
      <c r="M344" s="57"/>
      <c r="N344" s="57"/>
      <c r="O344" s="57"/>
      <c r="P344" s="57"/>
      <c r="Q344" s="57"/>
      <c r="R344" s="57"/>
      <c r="S344" s="57"/>
      <c r="T344" s="57"/>
      <c r="U344" s="59"/>
      <c r="V344" s="59"/>
      <c r="W344" s="57"/>
      <c r="X344" s="60">
        <v>-2141</v>
      </c>
    </row>
    <row r="345" spans="1:25" x14ac:dyDescent="0.25">
      <c r="A345" s="97"/>
      <c r="B345" s="98" t="s">
        <v>1992</v>
      </c>
      <c r="C345" s="58" t="s">
        <v>2592</v>
      </c>
      <c r="D345" s="98">
        <v>6</v>
      </c>
      <c r="E345" s="58"/>
      <c r="F345" s="98" t="s">
        <v>1993</v>
      </c>
      <c r="G345" s="98" t="s">
        <v>1994</v>
      </c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62"/>
    </row>
    <row r="346" spans="1:25" ht="45" x14ac:dyDescent="0.25">
      <c r="A346" s="73">
        <v>74</v>
      </c>
      <c r="B346" s="57" t="s">
        <v>498</v>
      </c>
      <c r="C346" s="74" t="str">
        <f>VLOOKUP(B346,[2]Sheet8!E:G,3,0)</f>
        <v>BILL STOP</v>
      </c>
      <c r="D346" s="75">
        <f>VLOOKUP(B346,[2]Sheet8!E:L,8,0)</f>
        <v>2</v>
      </c>
      <c r="E346" s="80">
        <v>44184</v>
      </c>
      <c r="F346" s="75" t="str">
        <f>VLOOKUP(B346,[2]Sheet8!E:I,5,0)</f>
        <v>M M PURUSHOTHAMA MANJEGOWDA</v>
      </c>
      <c r="G346" s="57" t="str">
        <f>VLOOKUP(B346,[2]Sheet8!E:K,7,0)</f>
        <v>0</v>
      </c>
      <c r="H346" s="57">
        <v>428</v>
      </c>
      <c r="I346" s="57">
        <v>428</v>
      </c>
      <c r="J346" s="57">
        <f t="shared" ref="J346:J355" si="20">I346-H346</f>
        <v>0</v>
      </c>
      <c r="K346" s="57">
        <v>0</v>
      </c>
      <c r="L346" s="58">
        <v>0</v>
      </c>
      <c r="M346" s="57"/>
      <c r="N346" s="57"/>
      <c r="O346" s="57"/>
      <c r="P346" s="57"/>
      <c r="Q346" s="57"/>
      <c r="R346" s="57"/>
      <c r="S346" s="57"/>
      <c r="T346" s="57"/>
      <c r="U346" s="57"/>
      <c r="V346" s="59"/>
      <c r="W346" s="57"/>
      <c r="X346" s="60" t="e">
        <f>L346+M346+N346+#REF!+P346</f>
        <v>#REF!</v>
      </c>
      <c r="Y346" s="56"/>
    </row>
    <row r="347" spans="1:25" ht="45" x14ac:dyDescent="0.25">
      <c r="A347" s="73">
        <v>75</v>
      </c>
      <c r="B347" s="57" t="s">
        <v>499</v>
      </c>
      <c r="C347" s="74" t="str">
        <f>VLOOKUP(B347,[2]Sheet8!E:G,3,0)</f>
        <v>BILL STOP</v>
      </c>
      <c r="D347" s="75">
        <f>VLOOKUP(B347,[2]Sheet8!E:L,8,0)</f>
        <v>2</v>
      </c>
      <c r="E347" s="57">
        <v>44184</v>
      </c>
      <c r="F347" s="75" t="str">
        <f>VLOOKUP(B347,[2]Sheet8!E:I,5,0)</f>
        <v>K C PALAKSHA CHANNABASAVAIAH</v>
      </c>
      <c r="G347" s="57" t="str">
        <f>VLOOKUP(B347,[2]Sheet8!E:K,7,0)</f>
        <v>0</v>
      </c>
      <c r="H347" s="57">
        <v>1027</v>
      </c>
      <c r="I347" s="57">
        <v>1027</v>
      </c>
      <c r="J347" s="57">
        <f t="shared" si="20"/>
        <v>0</v>
      </c>
      <c r="K347" s="57">
        <v>-1558</v>
      </c>
      <c r="L347" s="58">
        <v>0</v>
      </c>
      <c r="M347" s="57"/>
      <c r="N347" s="57"/>
      <c r="O347" s="57"/>
      <c r="P347" s="57"/>
      <c r="Q347" s="57"/>
      <c r="R347" s="57"/>
      <c r="S347" s="57"/>
      <c r="T347" s="57"/>
      <c r="U347" s="57"/>
      <c r="V347" s="59"/>
      <c r="W347" s="57"/>
      <c r="X347" s="60" t="e">
        <f>L347+M347+N347+#REF!+P347</f>
        <v>#REF!</v>
      </c>
      <c r="Y347" s="56"/>
    </row>
    <row r="348" spans="1:25" ht="60" x14ac:dyDescent="0.25">
      <c r="A348" s="73">
        <v>76</v>
      </c>
      <c r="B348" s="57" t="s">
        <v>500</v>
      </c>
      <c r="C348" s="74" t="str">
        <f>VLOOKUP(B348,[2]Sheet8!E:G,3,0)</f>
        <v>BILL STOP</v>
      </c>
      <c r="D348" s="75">
        <f>VLOOKUP(B348,[2]Sheet8!E:L,8,0)</f>
        <v>2</v>
      </c>
      <c r="E348" s="57">
        <v>44184</v>
      </c>
      <c r="F348" s="75" t="str">
        <f>VLOOKUP(B348,[2]Sheet8!E:I,5,0)</f>
        <v>H P JAYAPRAKSH H D PUTTASWAMIGOWDA</v>
      </c>
      <c r="G348" s="57" t="str">
        <f>VLOOKUP(B348,[2]Sheet8!E:K,7,0)</f>
        <v>0</v>
      </c>
      <c r="H348" s="57">
        <v>860</v>
      </c>
      <c r="I348" s="57">
        <v>860</v>
      </c>
      <c r="J348" s="57">
        <f t="shared" si="20"/>
        <v>0</v>
      </c>
      <c r="K348" s="57">
        <v>-6685</v>
      </c>
      <c r="L348" s="58">
        <v>0</v>
      </c>
      <c r="M348" s="57"/>
      <c r="N348" s="57"/>
      <c r="O348" s="57"/>
      <c r="P348" s="57"/>
      <c r="Q348" s="57"/>
      <c r="R348" s="57"/>
      <c r="S348" s="57"/>
      <c r="T348" s="57"/>
      <c r="U348" s="57"/>
      <c r="V348" s="59"/>
      <c r="W348" s="57"/>
      <c r="X348" s="60">
        <v>-6685</v>
      </c>
      <c r="Y348" s="56"/>
    </row>
    <row r="349" spans="1:25" ht="30" x14ac:dyDescent="0.25">
      <c r="A349" s="73">
        <v>77</v>
      </c>
      <c r="B349" s="79" t="s">
        <v>501</v>
      </c>
      <c r="C349" s="74" t="str">
        <f>VLOOKUP(B349,[2]Sheet8!E:G,3,0)</f>
        <v>BILL STOP</v>
      </c>
      <c r="D349" s="75">
        <f>VLOOKUP(B349,[2]Sheet8!E:L,8,0)</f>
        <v>1</v>
      </c>
      <c r="E349" s="80">
        <v>44188</v>
      </c>
      <c r="F349" s="75" t="str">
        <f>VLOOKUP(B349,[2]Sheet8!E:I,5,0)</f>
        <v>M S VIJAYAKUMAR MANJUNATHA</v>
      </c>
      <c r="G349" s="57" t="str">
        <f>VLOOKUP(B349,[2]Sheet8!E:K,7,0)</f>
        <v>0</v>
      </c>
      <c r="H349" s="57">
        <v>575</v>
      </c>
      <c r="I349" s="57">
        <v>575</v>
      </c>
      <c r="J349" s="57">
        <f t="shared" si="20"/>
        <v>0</v>
      </c>
      <c r="K349" s="57">
        <v>0</v>
      </c>
      <c r="L349" s="58">
        <v>0</v>
      </c>
      <c r="M349" s="57"/>
      <c r="N349" s="57"/>
      <c r="O349" s="57"/>
      <c r="P349" s="57"/>
      <c r="Q349" s="57"/>
      <c r="R349" s="57"/>
      <c r="S349" s="57"/>
      <c r="T349" s="57"/>
      <c r="U349" s="59"/>
      <c r="V349" s="59"/>
      <c r="W349" s="57"/>
      <c r="X349" s="60">
        <v>0</v>
      </c>
      <c r="Y349" s="56"/>
    </row>
    <row r="350" spans="1:25" ht="60" x14ac:dyDescent="0.25">
      <c r="A350" s="73">
        <v>78</v>
      </c>
      <c r="B350" s="79" t="s">
        <v>502</v>
      </c>
      <c r="C350" s="74" t="str">
        <f>VLOOKUP(B350,[2]Sheet8!E:G,3,0)</f>
        <v>BILL STOP</v>
      </c>
      <c r="D350" s="75">
        <f>VLOOKUP(B350,[2]Sheet8!E:L,8,0)</f>
        <v>1</v>
      </c>
      <c r="E350" s="80">
        <v>44189</v>
      </c>
      <c r="F350" s="75" t="str">
        <f>VLOOKUP(B350,[2]Sheet8!E:I,5,0)</f>
        <v>B G VISHWANATHASHETTY GOVINDASHETTY</v>
      </c>
      <c r="G350" s="57" t="str">
        <f>VLOOKUP(B350,[2]Sheet8!E:K,7,0)</f>
        <v>0</v>
      </c>
      <c r="H350" s="57">
        <v>2008</v>
      </c>
      <c r="I350" s="57">
        <v>2008</v>
      </c>
      <c r="J350" s="57">
        <f t="shared" si="20"/>
        <v>0</v>
      </c>
      <c r="K350" s="57">
        <v>-2350</v>
      </c>
      <c r="L350" s="58">
        <v>0</v>
      </c>
      <c r="M350" s="57"/>
      <c r="N350" s="57"/>
      <c r="O350" s="57"/>
      <c r="P350" s="57"/>
      <c r="Q350" s="57"/>
      <c r="R350" s="57"/>
      <c r="S350" s="57"/>
      <c r="T350" s="57"/>
      <c r="U350" s="59"/>
      <c r="V350" s="59"/>
      <c r="W350" s="57"/>
      <c r="X350" s="60">
        <v>0</v>
      </c>
      <c r="Y350" s="56"/>
    </row>
    <row r="351" spans="1:25" ht="30" x14ac:dyDescent="0.25">
      <c r="A351" s="73">
        <v>79</v>
      </c>
      <c r="B351" s="57" t="s">
        <v>503</v>
      </c>
      <c r="C351" s="74" t="str">
        <f>VLOOKUP(B351,[2]Sheet8!E:G,3,0)</f>
        <v>BILL STOP</v>
      </c>
      <c r="D351" s="75">
        <f>VLOOKUP(B351,[2]Sheet8!E:L,8,0)</f>
        <v>2</v>
      </c>
      <c r="E351" s="57">
        <v>44189</v>
      </c>
      <c r="F351" s="75" t="str">
        <f>VLOOKUP(B351,[2]Sheet8!E:I,5,0)</f>
        <v>MANJULA NAGARAJU R T</v>
      </c>
      <c r="G351" s="57" t="str">
        <f>VLOOKUP(B351,[2]Sheet8!E:K,7,0)</f>
        <v>0</v>
      </c>
      <c r="H351" s="57">
        <v>343</v>
      </c>
      <c r="I351" s="57">
        <v>343</v>
      </c>
      <c r="J351" s="57">
        <f t="shared" si="20"/>
        <v>0</v>
      </c>
      <c r="K351" s="57">
        <v>-1792</v>
      </c>
      <c r="L351" s="58">
        <v>0</v>
      </c>
      <c r="M351" s="57"/>
      <c r="N351" s="57"/>
      <c r="O351" s="57"/>
      <c r="P351" s="57"/>
      <c r="Q351" s="57"/>
      <c r="R351" s="57"/>
      <c r="S351" s="57"/>
      <c r="T351" s="57"/>
      <c r="U351" s="57"/>
      <c r="V351" s="59"/>
      <c r="W351" s="57"/>
      <c r="X351" s="60">
        <v>-1792</v>
      </c>
      <c r="Y351" s="56"/>
    </row>
    <row r="352" spans="1:25" ht="30" x14ac:dyDescent="0.25">
      <c r="A352" s="73">
        <v>80</v>
      </c>
      <c r="B352" s="57" t="s">
        <v>504</v>
      </c>
      <c r="C352" s="74" t="str">
        <f>VLOOKUP(B352,[2]Sheet8!E:G,3,0)</f>
        <v>BILL STOP</v>
      </c>
      <c r="D352" s="75">
        <f>VLOOKUP(B352,[2]Sheet8!E:L,8,0)</f>
        <v>2</v>
      </c>
      <c r="E352" s="80">
        <v>44193</v>
      </c>
      <c r="F352" s="75" t="str">
        <f>VLOOKUP(B352,[2]Sheet8!E:I,5,0)</f>
        <v>UMA CHANDREGOWDA</v>
      </c>
      <c r="G352" s="57" t="str">
        <f>VLOOKUP(B352,[2]Sheet8!E:K,7,0)</f>
        <v>0</v>
      </c>
      <c r="H352" s="57">
        <v>759</v>
      </c>
      <c r="I352" s="57">
        <v>759</v>
      </c>
      <c r="J352" s="57">
        <f t="shared" si="20"/>
        <v>0</v>
      </c>
      <c r="K352" s="57">
        <v>-3927</v>
      </c>
      <c r="L352" s="58">
        <v>0</v>
      </c>
      <c r="M352" s="57"/>
      <c r="N352" s="57"/>
      <c r="O352" s="57"/>
      <c r="P352" s="57"/>
      <c r="Q352" s="57"/>
      <c r="R352" s="57"/>
      <c r="S352" s="57"/>
      <c r="T352" s="57"/>
      <c r="U352" s="57"/>
      <c r="V352" s="59"/>
      <c r="W352" s="57"/>
      <c r="X352" s="60" t="e">
        <f>L352+M352+N352+#REF!+P352</f>
        <v>#REF!</v>
      </c>
      <c r="Y352" s="56"/>
    </row>
    <row r="353" spans="1:25" ht="30" x14ac:dyDescent="0.25">
      <c r="A353" s="73">
        <v>316</v>
      </c>
      <c r="B353" s="79" t="s">
        <v>858</v>
      </c>
      <c r="C353" s="74" t="str">
        <f>VLOOKUP(B353,[2]Sheet8!E:G,3,0)</f>
        <v>LONG DISS</v>
      </c>
      <c r="D353" s="75">
        <f>VLOOKUP(B353,[2]Sheet8!E:L,8,0)</f>
        <v>1</v>
      </c>
      <c r="E353" s="80">
        <v>44193</v>
      </c>
      <c r="F353" s="75" t="str">
        <f>VLOOKUP(B353,[2]Sheet8!E:I,5,0)</f>
        <v>KARIGOWDA KENCHEGOWDA</v>
      </c>
      <c r="G353" s="57" t="str">
        <f>VLOOKUP(B353,[2]Sheet8!E:K,7,0)</f>
        <v>0</v>
      </c>
      <c r="H353" s="57">
        <v>115</v>
      </c>
      <c r="I353" s="57">
        <v>115</v>
      </c>
      <c r="J353" s="57">
        <f t="shared" si="20"/>
        <v>0</v>
      </c>
      <c r="K353" s="57">
        <v>-1965</v>
      </c>
      <c r="L353" s="58">
        <v>0</v>
      </c>
      <c r="M353" s="57"/>
      <c r="N353" s="57"/>
      <c r="O353" s="57"/>
      <c r="P353" s="57"/>
      <c r="Q353" s="57"/>
      <c r="R353" s="57"/>
      <c r="S353" s="57"/>
      <c r="T353" s="57"/>
      <c r="U353" s="59"/>
      <c r="V353" s="59"/>
      <c r="W353" s="57"/>
      <c r="X353" s="60">
        <v>-1965</v>
      </c>
      <c r="Y353" s="56"/>
    </row>
    <row r="354" spans="1:25" s="56" customFormat="1" ht="30" x14ac:dyDescent="0.25">
      <c r="A354" s="73">
        <v>81</v>
      </c>
      <c r="B354" s="79" t="s">
        <v>505</v>
      </c>
      <c r="C354" s="74" t="str">
        <f>VLOOKUP(B354,[2]Sheet8!E:G,3,0)</f>
        <v>BILL STOP</v>
      </c>
      <c r="D354" s="75">
        <f>VLOOKUP(B354,[2]Sheet8!E:L,8,0)</f>
        <v>2</v>
      </c>
      <c r="E354" s="80">
        <v>44193</v>
      </c>
      <c r="F354" s="75" t="str">
        <f>VLOOKUP(B354,[2]Sheet8!E:I,5,0)</f>
        <v>H C VEDAMURTHY C B CHANDRASHEKAR</v>
      </c>
      <c r="G354" s="57" t="str">
        <f>VLOOKUP(B354,[2]Sheet8!E:K,7,0)</f>
        <v>0</v>
      </c>
      <c r="H354" s="57">
        <v>297</v>
      </c>
      <c r="I354" s="57">
        <v>297</v>
      </c>
      <c r="J354" s="57">
        <f t="shared" si="20"/>
        <v>0</v>
      </c>
      <c r="K354" s="57">
        <v>-8220</v>
      </c>
      <c r="L354" s="58">
        <v>0</v>
      </c>
      <c r="M354" s="57"/>
      <c r="N354" s="57"/>
      <c r="O354" s="57"/>
      <c r="P354" s="57"/>
      <c r="Q354" s="57"/>
      <c r="R354" s="57"/>
      <c r="S354" s="57"/>
      <c r="T354" s="57"/>
      <c r="U354" s="59"/>
      <c r="V354" s="59"/>
      <c r="W354" s="57"/>
      <c r="X354" s="60">
        <v>-8220</v>
      </c>
    </row>
    <row r="355" spans="1:25" s="56" customFormat="1" ht="45" x14ac:dyDescent="0.25">
      <c r="A355" s="73">
        <v>82</v>
      </c>
      <c r="B355" s="57" t="s">
        <v>506</v>
      </c>
      <c r="C355" s="74" t="str">
        <f>VLOOKUP(B355,[2]Sheet8!E:G,3,0)</f>
        <v>BILL STOP</v>
      </c>
      <c r="D355" s="75">
        <f>VLOOKUP(B355,[2]Sheet8!E:L,8,0)</f>
        <v>2</v>
      </c>
      <c r="E355" s="57">
        <v>44195</v>
      </c>
      <c r="F355" s="75" t="str">
        <f>VLOOKUP(B355,[2]Sheet8!E:I,5,0)</f>
        <v>HARISHA GARAJEGOWDA URFA NAGANNA</v>
      </c>
      <c r="G355" s="57" t="str">
        <f>VLOOKUP(B355,[2]Sheet8!E:K,7,0)</f>
        <v>0</v>
      </c>
      <c r="H355" s="57">
        <v>549</v>
      </c>
      <c r="I355" s="57">
        <v>549</v>
      </c>
      <c r="J355" s="57">
        <f t="shared" si="20"/>
        <v>0</v>
      </c>
      <c r="K355" s="57">
        <v>-4864</v>
      </c>
      <c r="L355" s="58">
        <v>0</v>
      </c>
      <c r="M355" s="57"/>
      <c r="N355" s="57"/>
      <c r="O355" s="57"/>
      <c r="P355" s="57"/>
      <c r="Q355" s="57"/>
      <c r="R355" s="57"/>
      <c r="S355" s="57"/>
      <c r="T355" s="57"/>
      <c r="U355" s="57"/>
      <c r="V355" s="59"/>
      <c r="W355" s="57"/>
      <c r="X355" s="60">
        <v>-4864</v>
      </c>
    </row>
    <row r="356" spans="1:25" s="56" customFormat="1" x14ac:dyDescent="0.25">
      <c r="A356" s="97"/>
      <c r="B356" s="98" t="s">
        <v>2017</v>
      </c>
      <c r="C356" s="58" t="s">
        <v>2592</v>
      </c>
      <c r="D356" s="98">
        <v>1</v>
      </c>
      <c r="E356" s="58"/>
      <c r="F356" s="98" t="s">
        <v>2018</v>
      </c>
      <c r="G356" s="98" t="s">
        <v>2019</v>
      </c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62"/>
      <c r="Y356" s="55"/>
    </row>
    <row r="357" spans="1:25" s="56" customFormat="1" x14ac:dyDescent="0.25">
      <c r="A357" s="97"/>
      <c r="B357" s="98" t="s">
        <v>2021</v>
      </c>
      <c r="C357" s="58" t="s">
        <v>2592</v>
      </c>
      <c r="D357" s="98">
        <v>1</v>
      </c>
      <c r="E357" s="58"/>
      <c r="F357" s="98" t="s">
        <v>2022</v>
      </c>
      <c r="G357" s="98" t="s">
        <v>2023</v>
      </c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62"/>
      <c r="Y357" s="55"/>
    </row>
    <row r="358" spans="1:25" s="56" customFormat="1" x14ac:dyDescent="0.25">
      <c r="A358" s="73">
        <v>83</v>
      </c>
      <c r="B358" s="57" t="s">
        <v>507</v>
      </c>
      <c r="C358" s="74" t="str">
        <f>VLOOKUP(B358,[2]Sheet8!E:G,3,0)</f>
        <v>BILL STOP</v>
      </c>
      <c r="D358" s="75">
        <f>VLOOKUP(B358,[2]Sheet8!E:L,8,0)</f>
        <v>2</v>
      </c>
      <c r="E358" s="57">
        <v>44200</v>
      </c>
      <c r="F358" s="75" t="str">
        <f>VLOOKUP(B358,[2]Sheet8!E:I,5,0)</f>
        <v>RENUKA K K RAVI</v>
      </c>
      <c r="G358" s="57" t="str">
        <f>VLOOKUP(B358,[2]Sheet8!E:K,7,0)</f>
        <v>0</v>
      </c>
      <c r="H358" s="57">
        <v>438</v>
      </c>
      <c r="I358" s="57">
        <v>438</v>
      </c>
      <c r="J358" s="57">
        <f t="shared" ref="J358:J367" si="21">I358-H358</f>
        <v>0</v>
      </c>
      <c r="K358" s="57">
        <v>0</v>
      </c>
      <c r="L358" s="58">
        <v>0</v>
      </c>
      <c r="M358" s="57"/>
      <c r="N358" s="57"/>
      <c r="O358" s="57"/>
      <c r="P358" s="57"/>
      <c r="Q358" s="57"/>
      <c r="R358" s="57"/>
      <c r="S358" s="57"/>
      <c r="T358" s="57"/>
      <c r="U358" s="57"/>
      <c r="V358" s="59"/>
      <c r="W358" s="57"/>
      <c r="X358" s="60">
        <v>-6912</v>
      </c>
    </row>
    <row r="359" spans="1:25" s="56" customFormat="1" ht="30" x14ac:dyDescent="0.25">
      <c r="A359" s="73">
        <v>84</v>
      </c>
      <c r="B359" s="57" t="s">
        <v>508</v>
      </c>
      <c r="C359" s="74" t="str">
        <f>VLOOKUP(B359,[2]Sheet8!E:G,3,0)</f>
        <v>BILL STOP</v>
      </c>
      <c r="D359" s="75">
        <f>VLOOKUP(B359,[2]Sheet8!E:L,8,0)</f>
        <v>2</v>
      </c>
      <c r="E359" s="57" t="s">
        <v>509</v>
      </c>
      <c r="F359" s="75" t="str">
        <f>VLOOKUP(B359,[2]Sheet8!E:I,5,0)</f>
        <v>THIMMEGOWDA S/O RANGEGOWDA</v>
      </c>
      <c r="G359" s="57" t="str">
        <f>VLOOKUP(B359,[2]Sheet8!E:K,7,0)</f>
        <v>BASAVESHWARA NAGARA MANCHANAHALLI</v>
      </c>
      <c r="H359" s="57">
        <v>685</v>
      </c>
      <c r="I359" s="57">
        <v>685</v>
      </c>
      <c r="J359" s="57">
        <f t="shared" si="21"/>
        <v>0</v>
      </c>
      <c r="K359" s="57">
        <v>0</v>
      </c>
      <c r="L359" s="58">
        <v>8120</v>
      </c>
      <c r="M359" s="57"/>
      <c r="N359" s="57"/>
      <c r="O359" s="57"/>
      <c r="P359" s="57"/>
      <c r="Q359" s="57"/>
      <c r="R359" s="57"/>
      <c r="S359" s="57"/>
      <c r="T359" s="57"/>
      <c r="U359" s="57"/>
      <c r="V359" s="59"/>
      <c r="W359" s="57"/>
      <c r="X359" s="60" t="e">
        <f>L359+M359+N359+#REF!+P359</f>
        <v>#REF!</v>
      </c>
    </row>
    <row r="360" spans="1:25" s="56" customFormat="1" ht="30" x14ac:dyDescent="0.25">
      <c r="A360" s="73">
        <v>85</v>
      </c>
      <c r="B360" s="57" t="s">
        <v>510</v>
      </c>
      <c r="C360" s="74" t="str">
        <f>VLOOKUP(B360,[2]Sheet8!E:G,3,0)</f>
        <v>BILL STOP</v>
      </c>
      <c r="D360" s="75">
        <f>VLOOKUP(B360,[2]Sheet8!E:L,8,0)</f>
        <v>3</v>
      </c>
      <c r="E360" s="57" t="s">
        <v>511</v>
      </c>
      <c r="F360" s="75" t="str">
        <f>VLOOKUP(B360,[2]Sheet8!E:I,5,0)</f>
        <v>PUTTASWAMY J P PUTTAIAHA</v>
      </c>
      <c r="G360" s="57" t="str">
        <f>VLOOKUP(B360,[2]Sheet8!E:K,7,0)</f>
        <v>BASAVESHWARA EXTENSION</v>
      </c>
      <c r="H360" s="57">
        <v>531</v>
      </c>
      <c r="I360" s="57">
        <v>531</v>
      </c>
      <c r="J360" s="57">
        <f t="shared" si="21"/>
        <v>0</v>
      </c>
      <c r="K360" s="57">
        <v>-6928</v>
      </c>
      <c r="L360" s="58">
        <v>4060</v>
      </c>
      <c r="M360" s="57"/>
      <c r="N360" s="57"/>
      <c r="O360" s="57"/>
      <c r="P360" s="57"/>
      <c r="Q360" s="57"/>
      <c r="R360" s="57"/>
      <c r="S360" s="57"/>
      <c r="T360" s="57"/>
      <c r="U360" s="57"/>
      <c r="V360" s="59"/>
      <c r="W360" s="57"/>
      <c r="X360" s="60" t="e">
        <f>L360+M360+N360+#REF!+P360</f>
        <v>#REF!</v>
      </c>
    </row>
    <row r="361" spans="1:25" s="56" customFormat="1" ht="30" x14ac:dyDescent="0.25">
      <c r="A361" s="73">
        <v>86</v>
      </c>
      <c r="B361" s="57" t="s">
        <v>512</v>
      </c>
      <c r="C361" s="74" t="str">
        <f>VLOOKUP(B361,[2]Sheet8!E:G,3,0)</f>
        <v>BILL STOP</v>
      </c>
      <c r="D361" s="75">
        <f>VLOOKUP(B361,[2]Sheet8!E:L,8,0)</f>
        <v>2</v>
      </c>
      <c r="E361" s="57" t="s">
        <v>511</v>
      </c>
      <c r="F361" s="75" t="str">
        <f>VLOOKUP(B361,[2]Sheet8!E:I,5,0)</f>
        <v>ASHOK G B S/O BASAVARAJAPPA</v>
      </c>
      <c r="G361" s="57" t="str">
        <f>VLOOKUP(B361,[2]Sheet8!E:K,7,0)</f>
        <v>BASAVESHWARA NAGARA</v>
      </c>
      <c r="H361" s="57">
        <v>872</v>
      </c>
      <c r="I361" s="57">
        <v>872</v>
      </c>
      <c r="J361" s="57">
        <f t="shared" si="21"/>
        <v>0</v>
      </c>
      <c r="K361" s="57">
        <v>-1176</v>
      </c>
      <c r="L361" s="58">
        <v>0</v>
      </c>
      <c r="M361" s="57"/>
      <c r="N361" s="57"/>
      <c r="O361" s="57"/>
      <c r="P361" s="57"/>
      <c r="Q361" s="57"/>
      <c r="R361" s="57"/>
      <c r="S361" s="57"/>
      <c r="T361" s="57"/>
      <c r="U361" s="57"/>
      <c r="V361" s="59"/>
      <c r="W361" s="57"/>
      <c r="X361" s="60" t="e">
        <f>L361+M361+N361+#REF!+P361</f>
        <v>#REF!</v>
      </c>
    </row>
    <row r="362" spans="1:25" s="56" customFormat="1" ht="30" x14ac:dyDescent="0.25">
      <c r="A362" s="73">
        <v>87</v>
      </c>
      <c r="B362" s="57" t="s">
        <v>513</v>
      </c>
      <c r="C362" s="74" t="str">
        <f>VLOOKUP(B362,[2]Sheet8!E:G,3,0)</f>
        <v>BILL STOP</v>
      </c>
      <c r="D362" s="75">
        <f>VLOOKUP(B362,[2]Sheet8!E:L,8,0)</f>
        <v>2</v>
      </c>
      <c r="E362" s="57" t="s">
        <v>514</v>
      </c>
      <c r="F362" s="75" t="str">
        <f>VLOOKUP(B362,[2]Sheet8!E:I,5,0)</f>
        <v>PRATHIBHA H G W/O NAGESH C T</v>
      </c>
      <c r="G362" s="57" t="str">
        <f>VLOOKUP(B362,[2]Sheet8!E:K,7,0)</f>
        <v>DEVARAYAPATTANA</v>
      </c>
      <c r="H362" s="57">
        <v>272</v>
      </c>
      <c r="I362" s="57">
        <v>272</v>
      </c>
      <c r="J362" s="57">
        <f t="shared" si="21"/>
        <v>0</v>
      </c>
      <c r="K362" s="57">
        <v>-3735</v>
      </c>
      <c r="L362" s="58">
        <v>0</v>
      </c>
      <c r="M362" s="57"/>
      <c r="N362" s="57"/>
      <c r="O362" s="57"/>
      <c r="P362" s="57"/>
      <c r="Q362" s="57"/>
      <c r="R362" s="57"/>
      <c r="S362" s="57"/>
      <c r="T362" s="57"/>
      <c r="U362" s="57"/>
      <c r="V362" s="59"/>
      <c r="W362" s="57"/>
      <c r="X362" s="60">
        <v>-3735.0000000000009</v>
      </c>
    </row>
    <row r="363" spans="1:25" ht="45" x14ac:dyDescent="0.25">
      <c r="A363" s="73">
        <v>88</v>
      </c>
      <c r="B363" s="79" t="s">
        <v>515</v>
      </c>
      <c r="C363" s="74" t="str">
        <f>VLOOKUP(B363,[2]Sheet8!E:G,3,0)</f>
        <v>BILL STOP</v>
      </c>
      <c r="D363" s="75">
        <f>VLOOKUP(B363,[2]Sheet8!E:L,8,0)</f>
        <v>1</v>
      </c>
      <c r="E363" s="57" t="s">
        <v>516</v>
      </c>
      <c r="F363" s="75" t="str">
        <f>VLOOKUP(B363,[2]Sheet8!E:I,5,0)</f>
        <v>ASHOK KUMAR M G S/O LATE M SIDDAPPA</v>
      </c>
      <c r="G363" s="57" t="str">
        <f>VLOOKUP(B363,[2]Sheet8!E:K,7,0)</f>
        <v>BASAVESHWARA NAGARA</v>
      </c>
      <c r="H363" s="57">
        <v>4589</v>
      </c>
      <c r="I363" s="57">
        <v>4589</v>
      </c>
      <c r="J363" s="57">
        <f t="shared" si="21"/>
        <v>0</v>
      </c>
      <c r="K363" s="57">
        <v>-4060</v>
      </c>
      <c r="L363" s="58">
        <v>0</v>
      </c>
      <c r="M363" s="57"/>
      <c r="N363" s="57"/>
      <c r="O363" s="57"/>
      <c r="P363" s="57"/>
      <c r="Q363" s="57"/>
      <c r="R363" s="57"/>
      <c r="S363" s="57"/>
      <c r="T363" s="57"/>
      <c r="U363" s="59"/>
      <c r="V363" s="59"/>
      <c r="W363" s="57"/>
      <c r="X363" s="60">
        <v>0</v>
      </c>
      <c r="Y363" s="56"/>
    </row>
    <row r="364" spans="1:25" ht="30" x14ac:dyDescent="0.25">
      <c r="A364" s="73">
        <v>355</v>
      </c>
      <c r="B364" s="58" t="s">
        <v>17</v>
      </c>
      <c r="C364" s="85" t="str">
        <f>VLOOKUP(B364,[2]Sheet8!E:G,3,0)</f>
        <v>LIVE</v>
      </c>
      <c r="D364" s="86">
        <f>VLOOKUP(B364,[2]Sheet8!E:L,8,0)</f>
        <v>1</v>
      </c>
      <c r="E364" s="58" t="s">
        <v>516</v>
      </c>
      <c r="F364" s="86" t="str">
        <f>VLOOKUP(B364,[2]Sheet8!E:I,5,0)</f>
        <v>PRAKASHA S/O RANGE GOWDA</v>
      </c>
      <c r="G364" s="58" t="str">
        <f>VLOOKUP(B364,[2]Sheet8!E:K,7,0)</f>
        <v>GUDDENAHALLI</v>
      </c>
      <c r="H364" s="58">
        <v>615</v>
      </c>
      <c r="I364" s="58">
        <v>644</v>
      </c>
      <c r="J364" s="57">
        <f t="shared" si="21"/>
        <v>29</v>
      </c>
      <c r="K364" s="58">
        <v>-4060</v>
      </c>
      <c r="L364" s="58">
        <v>513</v>
      </c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62" t="e">
        <f>L364+M364+N364+#REF!+P364+O364</f>
        <v>#REF!</v>
      </c>
    </row>
    <row r="365" spans="1:25" ht="30" x14ac:dyDescent="0.25">
      <c r="A365" s="73">
        <v>356</v>
      </c>
      <c r="B365" s="58" t="s">
        <v>19</v>
      </c>
      <c r="C365" s="85" t="str">
        <f>VLOOKUP(B365,[2]Sheet8!E:G,3,0)</f>
        <v>LIVE</v>
      </c>
      <c r="D365" s="86">
        <f>VLOOKUP(B365,[2]Sheet8!E:L,8,0)</f>
        <v>1</v>
      </c>
      <c r="E365" s="58" t="s">
        <v>518</v>
      </c>
      <c r="F365" s="86" t="str">
        <f>VLOOKUP(B365,[2]Sheet8!E:I,5,0)</f>
        <v>SAVITHIRI W/O MOHAN KUMAR</v>
      </c>
      <c r="G365" s="58" t="str">
        <f>VLOOKUP(B365,[2]Sheet8!E:K,7,0)</f>
        <v>HOOVINAHALLI KAVALU</v>
      </c>
      <c r="H365" s="58">
        <v>1191</v>
      </c>
      <c r="I365" s="58">
        <v>1250</v>
      </c>
      <c r="J365" s="57">
        <f t="shared" si="21"/>
        <v>59</v>
      </c>
      <c r="K365" s="58">
        <v>-4060</v>
      </c>
      <c r="L365" s="58">
        <v>1014</v>
      </c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62" t="e">
        <f>L365+M365+N365+#REF!+P365+O365</f>
        <v>#REF!</v>
      </c>
    </row>
    <row r="366" spans="1:25" ht="30" x14ac:dyDescent="0.25">
      <c r="A366" s="73">
        <v>89</v>
      </c>
      <c r="B366" s="79" t="s">
        <v>517</v>
      </c>
      <c r="C366" s="74" t="str">
        <f>VLOOKUP(B366,[2]Sheet8!E:G,3,0)</f>
        <v>BILL STOP</v>
      </c>
      <c r="D366" s="75">
        <f>VLOOKUP(B366,[2]Sheet8!E:L,8,0)</f>
        <v>2</v>
      </c>
      <c r="E366" s="57" t="s">
        <v>518</v>
      </c>
      <c r="F366" s="75" t="str">
        <f>VLOOKUP(B366,[2]Sheet8!E:I,5,0)</f>
        <v>YOGEGOWDA S/O VENKATEGOWDA</v>
      </c>
      <c r="G366" s="57" t="str">
        <f>VLOOKUP(B366,[2]Sheet8!E:K,7,0)</f>
        <v>GUDDENAHALLI ASHOKA NAGARA</v>
      </c>
      <c r="H366" s="57">
        <v>692</v>
      </c>
      <c r="I366" s="57">
        <v>692</v>
      </c>
      <c r="J366" s="57">
        <f t="shared" si="21"/>
        <v>0</v>
      </c>
      <c r="K366" s="57">
        <v>-8120</v>
      </c>
      <c r="L366" s="58">
        <v>12456</v>
      </c>
      <c r="M366" s="57"/>
      <c r="N366" s="57"/>
      <c r="O366" s="57"/>
      <c r="P366" s="57"/>
      <c r="Q366" s="57"/>
      <c r="R366" s="57"/>
      <c r="S366" s="57"/>
      <c r="T366" s="57"/>
      <c r="U366" s="59"/>
      <c r="V366" s="59"/>
      <c r="W366" s="57"/>
      <c r="X366" s="60">
        <v>12456</v>
      </c>
      <c r="Y366" s="56"/>
    </row>
    <row r="367" spans="1:25" ht="30" x14ac:dyDescent="0.25">
      <c r="A367" s="73">
        <v>90</v>
      </c>
      <c r="B367" s="57" t="s">
        <v>519</v>
      </c>
      <c r="C367" s="74" t="str">
        <f>VLOOKUP(B367,[2]Sheet8!E:G,3,0)</f>
        <v>BILL STOP</v>
      </c>
      <c r="D367" s="75">
        <f>VLOOKUP(B367,[2]Sheet8!E:L,8,0)</f>
        <v>2</v>
      </c>
      <c r="E367" s="57" t="s">
        <v>518</v>
      </c>
      <c r="F367" s="75" t="str">
        <f>VLOOKUP(B367,[2]Sheet8!E:I,5,0)</f>
        <v>KOMALA W/O VEERASHETTY</v>
      </c>
      <c r="G367" s="57" t="str">
        <f>VLOOKUP(B367,[2]Sheet8!E:K,7,0)</f>
        <v>BASAVESHHWARA NAGARA MANACHANAHALLI</v>
      </c>
      <c r="H367" s="57">
        <v>768</v>
      </c>
      <c r="I367" s="57">
        <v>768</v>
      </c>
      <c r="J367" s="57">
        <f t="shared" si="21"/>
        <v>0</v>
      </c>
      <c r="K367" s="57">
        <v>0</v>
      </c>
      <c r="L367" s="58">
        <v>201</v>
      </c>
      <c r="M367" s="57"/>
      <c r="N367" s="57"/>
      <c r="O367" s="57"/>
      <c r="P367" s="57"/>
      <c r="Q367" s="57"/>
      <c r="R367" s="57"/>
      <c r="S367" s="57"/>
      <c r="T367" s="57"/>
      <c r="U367" s="57"/>
      <c r="V367" s="59"/>
      <c r="W367" s="57"/>
      <c r="X367" s="60">
        <v>201</v>
      </c>
      <c r="Y367" s="56"/>
    </row>
    <row r="368" spans="1:25" x14ac:dyDescent="0.25">
      <c r="A368" s="97"/>
      <c r="B368" s="98" t="s">
        <v>2054</v>
      </c>
      <c r="C368" s="58" t="s">
        <v>2592</v>
      </c>
      <c r="D368" s="98">
        <v>1</v>
      </c>
      <c r="E368" s="58"/>
      <c r="F368" s="98" t="s">
        <v>2055</v>
      </c>
      <c r="G368" s="98" t="s">
        <v>2056</v>
      </c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62"/>
    </row>
    <row r="369" spans="1:25" s="56" customFormat="1" ht="30" x14ac:dyDescent="0.25">
      <c r="A369" s="73">
        <v>91</v>
      </c>
      <c r="B369" s="57" t="s">
        <v>520</v>
      </c>
      <c r="C369" s="74" t="str">
        <f>VLOOKUP(B369,[2]Sheet8!E:G,3,0)</f>
        <v>BILL STOP</v>
      </c>
      <c r="D369" s="75">
        <f>VLOOKUP(B369,[2]Sheet8!E:L,8,0)</f>
        <v>2</v>
      </c>
      <c r="E369" s="57" t="s">
        <v>518</v>
      </c>
      <c r="F369" s="75" t="str">
        <f>VLOOKUP(B369,[2]Sheet8!E:I,5,0)</f>
        <v>PALAKSHA S/O PAPEGOWDA</v>
      </c>
      <c r="G369" s="57" t="str">
        <f>VLOOKUP(B369,[2]Sheet8!E:K,7,0)</f>
        <v>GUDDENAHALLI</v>
      </c>
      <c r="H369" s="57">
        <v>1017</v>
      </c>
      <c r="I369" s="57">
        <v>1017</v>
      </c>
      <c r="J369" s="57">
        <f t="shared" ref="J369:J378" si="22">I369-H369</f>
        <v>0</v>
      </c>
      <c r="K369" s="57">
        <v>-6835</v>
      </c>
      <c r="L369" s="58">
        <v>0</v>
      </c>
      <c r="M369" s="57"/>
      <c r="N369" s="57"/>
      <c r="O369" s="57"/>
      <c r="P369" s="57"/>
      <c r="Q369" s="57"/>
      <c r="R369" s="57"/>
      <c r="S369" s="57"/>
      <c r="T369" s="57"/>
      <c r="U369" s="57"/>
      <c r="V369" s="59"/>
      <c r="W369" s="57"/>
      <c r="X369" s="60" t="e">
        <f>L369+M369+N369+#REF!+P369+O369</f>
        <v>#REF!</v>
      </c>
    </row>
    <row r="370" spans="1:25" s="56" customFormat="1" ht="30" x14ac:dyDescent="0.25">
      <c r="A370" s="73">
        <v>92</v>
      </c>
      <c r="B370" s="57" t="s">
        <v>521</v>
      </c>
      <c r="C370" s="74" t="str">
        <f>VLOOKUP(B370,[2]Sheet8!E:G,3,0)</f>
        <v>BILL STOP</v>
      </c>
      <c r="D370" s="75">
        <f>VLOOKUP(B370,[2]Sheet8!E:L,8,0)</f>
        <v>2</v>
      </c>
      <c r="E370" s="57" t="s">
        <v>518</v>
      </c>
      <c r="F370" s="75" t="str">
        <f>VLOOKUP(B370,[2]Sheet8!E:I,5,0)</f>
        <v>P SAVITHA W/O H V NAGESH</v>
      </c>
      <c r="G370" s="57" t="str">
        <f>VLOOKUP(B370,[2]Sheet8!E:K,7,0)</f>
        <v>BASAVAESHWARA NAGARA</v>
      </c>
      <c r="H370" s="57">
        <v>681</v>
      </c>
      <c r="I370" s="57">
        <v>681</v>
      </c>
      <c r="J370" s="57">
        <f t="shared" si="22"/>
        <v>0</v>
      </c>
      <c r="K370" s="57">
        <v>0</v>
      </c>
      <c r="L370" s="58">
        <v>0</v>
      </c>
      <c r="M370" s="57"/>
      <c r="N370" s="57"/>
      <c r="O370" s="57"/>
      <c r="P370" s="57"/>
      <c r="Q370" s="57"/>
      <c r="R370" s="57"/>
      <c r="S370" s="57"/>
      <c r="T370" s="57"/>
      <c r="U370" s="57"/>
      <c r="V370" s="59"/>
      <c r="W370" s="57"/>
      <c r="X370" s="60" t="e">
        <f>L370+M370+N370+#REF!+P370</f>
        <v>#REF!</v>
      </c>
    </row>
    <row r="371" spans="1:25" s="56" customFormat="1" ht="30" x14ac:dyDescent="0.25">
      <c r="A371" s="73">
        <v>93</v>
      </c>
      <c r="B371" s="57" t="s">
        <v>522</v>
      </c>
      <c r="C371" s="74" t="str">
        <f>VLOOKUP(B371,[2]Sheet8!E:G,3,0)</f>
        <v>BILL STOP</v>
      </c>
      <c r="D371" s="75">
        <f>VLOOKUP(B371,[2]Sheet8!E:L,8,0)</f>
        <v>2</v>
      </c>
      <c r="E371" s="57" t="s">
        <v>518</v>
      </c>
      <c r="F371" s="75" t="str">
        <f>VLOOKUP(B371,[2]Sheet8!E:I,5,0)</f>
        <v>PRAVEEN  H R S/O RATHANARAJU H P</v>
      </c>
      <c r="G371" s="57" t="str">
        <f>VLOOKUP(B371,[2]Sheet8!E:K,7,0)</f>
        <v>MANACHANAHALLI</v>
      </c>
      <c r="H371" s="57">
        <v>356</v>
      </c>
      <c r="I371" s="57">
        <v>356</v>
      </c>
      <c r="J371" s="57">
        <f t="shared" si="22"/>
        <v>0</v>
      </c>
      <c r="K371" s="57">
        <v>0</v>
      </c>
      <c r="L371" s="58">
        <v>0</v>
      </c>
      <c r="M371" s="57"/>
      <c r="N371" s="57"/>
      <c r="O371" s="57"/>
      <c r="P371" s="57"/>
      <c r="Q371" s="57"/>
      <c r="R371" s="57"/>
      <c r="S371" s="57"/>
      <c r="T371" s="57"/>
      <c r="U371" s="57"/>
      <c r="V371" s="59"/>
      <c r="W371" s="57"/>
      <c r="X371" s="60">
        <v>-5254</v>
      </c>
    </row>
    <row r="372" spans="1:25" s="56" customFormat="1" ht="30" x14ac:dyDescent="0.25">
      <c r="A372" s="73">
        <v>94</v>
      </c>
      <c r="B372" s="57" t="s">
        <v>523</v>
      </c>
      <c r="C372" s="74" t="str">
        <f>VLOOKUP(B372,[2]Sheet8!E:G,3,0)</f>
        <v>BILL STOP</v>
      </c>
      <c r="D372" s="75">
        <f>VLOOKUP(B372,[2]Sheet8!E:L,8,0)</f>
        <v>2</v>
      </c>
      <c r="E372" s="57" t="s">
        <v>524</v>
      </c>
      <c r="F372" s="75" t="str">
        <f>VLOOKUP(B372,[2]Sheet8!E:I,5,0)</f>
        <v>NAGESHA M S S/O SHANMUKHAYYA</v>
      </c>
      <c r="G372" s="57" t="str">
        <f>VLOOKUP(B372,[2]Sheet8!E:K,7,0)</f>
        <v>MANACHANAHALLI BASAVESHWARA NAGARA HASSAN</v>
      </c>
      <c r="H372" s="57">
        <v>625</v>
      </c>
      <c r="I372" s="57">
        <v>625</v>
      </c>
      <c r="J372" s="57">
        <f t="shared" si="22"/>
        <v>0</v>
      </c>
      <c r="K372" s="57">
        <v>-596</v>
      </c>
      <c r="L372" s="58">
        <v>0</v>
      </c>
      <c r="M372" s="57"/>
      <c r="N372" s="57"/>
      <c r="O372" s="57"/>
      <c r="P372" s="57"/>
      <c r="Q372" s="57"/>
      <c r="R372" s="57"/>
      <c r="S372" s="57"/>
      <c r="T372" s="57"/>
      <c r="U372" s="57"/>
      <c r="V372" s="59"/>
      <c r="W372" s="57"/>
      <c r="X372" s="60" t="e">
        <f>L372+M372+N372+#REF!+P372</f>
        <v>#REF!</v>
      </c>
    </row>
    <row r="373" spans="1:25" s="56" customFormat="1" ht="45" x14ac:dyDescent="0.25">
      <c r="A373" s="73">
        <v>95</v>
      </c>
      <c r="B373" s="57" t="s">
        <v>525</v>
      </c>
      <c r="C373" s="74" t="str">
        <f>VLOOKUP(B373,[2]Sheet8!E:G,3,0)</f>
        <v>BILL STOP</v>
      </c>
      <c r="D373" s="75">
        <f>VLOOKUP(B373,[2]Sheet8!E:L,8,0)</f>
        <v>1</v>
      </c>
      <c r="E373" s="57" t="s">
        <v>524</v>
      </c>
      <c r="F373" s="75" t="str">
        <f>VLOOKUP(B373,[2]Sheet8!E:I,5,0)</f>
        <v>H K RAMESH S/O LATE H R KRISHNAMURTHY</v>
      </c>
      <c r="G373" s="57" t="str">
        <f>VLOOKUP(B373,[2]Sheet8!E:K,7,0)</f>
        <v>HANDINAKERE MANACHANAHALLI</v>
      </c>
      <c r="H373" s="57">
        <v>201</v>
      </c>
      <c r="I373" s="57">
        <v>201</v>
      </c>
      <c r="J373" s="57">
        <f t="shared" si="22"/>
        <v>0</v>
      </c>
      <c r="K373" s="57">
        <v>0</v>
      </c>
      <c r="L373" s="58">
        <v>76</v>
      </c>
      <c r="M373" s="57"/>
      <c r="N373" s="57"/>
      <c r="O373" s="57"/>
      <c r="P373" s="57"/>
      <c r="Q373" s="57"/>
      <c r="R373" s="57"/>
      <c r="S373" s="57"/>
      <c r="T373" s="57"/>
      <c r="U373" s="57"/>
      <c r="V373" s="59"/>
      <c r="W373" s="57"/>
      <c r="X373" s="60">
        <v>3204</v>
      </c>
    </row>
    <row r="374" spans="1:25" s="56" customFormat="1" ht="30" x14ac:dyDescent="0.25">
      <c r="A374" s="73">
        <v>96</v>
      </c>
      <c r="B374" s="57" t="s">
        <v>526</v>
      </c>
      <c r="C374" s="74" t="str">
        <f>VLOOKUP(B374,[2]Sheet8!E:G,3,0)</f>
        <v>BILL STOP</v>
      </c>
      <c r="D374" s="75">
        <f>VLOOKUP(B374,[2]Sheet8!E:L,8,0)</f>
        <v>1</v>
      </c>
      <c r="E374" s="57" t="s">
        <v>524</v>
      </c>
      <c r="F374" s="75" t="str">
        <f>VLOOKUP(B374,[2]Sheet8!E:I,5,0)</f>
        <v>DEVEGOWDA S/O THIMMEGOWDA</v>
      </c>
      <c r="G374" s="57" t="str">
        <f>VLOOKUP(B374,[2]Sheet8!E:K,7,0)</f>
        <v>UDDURU</v>
      </c>
      <c r="H374" s="57">
        <v>175</v>
      </c>
      <c r="I374" s="57">
        <v>175</v>
      </c>
      <c r="J374" s="57">
        <f t="shared" si="22"/>
        <v>0</v>
      </c>
      <c r="K374" s="57">
        <v>0</v>
      </c>
      <c r="L374" s="58">
        <v>0</v>
      </c>
      <c r="M374" s="57"/>
      <c r="N374" s="57"/>
      <c r="O374" s="57"/>
      <c r="P374" s="57"/>
      <c r="Q374" s="57"/>
      <c r="R374" s="57"/>
      <c r="S374" s="57"/>
      <c r="T374" s="57"/>
      <c r="U374" s="57"/>
      <c r="V374" s="59"/>
      <c r="W374" s="57"/>
      <c r="X374" s="60">
        <v>1575</v>
      </c>
    </row>
    <row r="375" spans="1:25" s="56" customFormat="1" ht="30" x14ac:dyDescent="0.25">
      <c r="A375" s="73">
        <v>97</v>
      </c>
      <c r="B375" s="57" t="s">
        <v>527</v>
      </c>
      <c r="C375" s="74" t="str">
        <f>VLOOKUP(B375,[2]Sheet8!E:G,3,0)</f>
        <v>BILL STOP</v>
      </c>
      <c r="D375" s="75">
        <f>VLOOKUP(B375,[2]Sheet8!E:L,8,0)</f>
        <v>2</v>
      </c>
      <c r="E375" s="57" t="s">
        <v>528</v>
      </c>
      <c r="F375" s="75" t="str">
        <f>VLOOKUP(B375,[2]Sheet8!E:I,5,0)</f>
        <v>MALATHI A W/O RAVIKUMAR</v>
      </c>
      <c r="G375" s="57" t="str">
        <f>VLOOKUP(B375,[2]Sheet8!E:K,7,0)</f>
        <v>HOOVINAHALLIKAVALU</v>
      </c>
      <c r="H375" s="57">
        <v>1422</v>
      </c>
      <c r="I375" s="57">
        <v>1422</v>
      </c>
      <c r="J375" s="57">
        <f t="shared" si="22"/>
        <v>0</v>
      </c>
      <c r="K375" s="57">
        <v>-7473</v>
      </c>
      <c r="L375" s="58">
        <v>0</v>
      </c>
      <c r="M375" s="57"/>
      <c r="N375" s="57"/>
      <c r="O375" s="57"/>
      <c r="P375" s="57"/>
      <c r="Q375" s="57"/>
      <c r="R375" s="57"/>
      <c r="S375" s="57"/>
      <c r="T375" s="57"/>
      <c r="U375" s="57"/>
      <c r="V375" s="59"/>
      <c r="W375" s="57"/>
      <c r="X375" s="60" t="e">
        <f>L375+M375+N375+#REF!+P375+O375</f>
        <v>#REF!</v>
      </c>
    </row>
    <row r="376" spans="1:25" s="56" customFormat="1" ht="30" x14ac:dyDescent="0.25">
      <c r="A376" s="73">
        <v>357</v>
      </c>
      <c r="B376" s="58" t="s">
        <v>20</v>
      </c>
      <c r="C376" s="85" t="str">
        <f>VLOOKUP(B376,[2]Sheet8!E:G,3,0)</f>
        <v>LIVE</v>
      </c>
      <c r="D376" s="86">
        <f>VLOOKUP(B376,[2]Sheet8!E:L,8,0)</f>
        <v>2</v>
      </c>
      <c r="E376" s="58" t="s">
        <v>915</v>
      </c>
      <c r="F376" s="86" t="str">
        <f>VLOOKUP(B376,[2]Sheet8!E:I,5,0)</f>
        <v>B B SHIVANNA S/O BOREGOWDA</v>
      </c>
      <c r="G376" s="58" t="str">
        <f>VLOOKUP(B376,[2]Sheet8!E:K,7,0)</f>
        <v>ASHOKANAGARA</v>
      </c>
      <c r="H376" s="58">
        <v>424</v>
      </c>
      <c r="I376" s="58">
        <v>572</v>
      </c>
      <c r="J376" s="57">
        <f t="shared" si="22"/>
        <v>148</v>
      </c>
      <c r="K376" s="58">
        <v>-8120</v>
      </c>
      <c r="L376" s="58">
        <v>-825</v>
      </c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62" t="e">
        <f>L376+M376+N376+#REF!+P376+O376</f>
        <v>#REF!</v>
      </c>
      <c r="Y376" s="55"/>
    </row>
    <row r="377" spans="1:25" s="56" customFormat="1" ht="30" x14ac:dyDescent="0.25">
      <c r="A377" s="73">
        <v>358</v>
      </c>
      <c r="B377" s="58" t="s">
        <v>22</v>
      </c>
      <c r="C377" s="85" t="str">
        <f>VLOOKUP(B377,[2]Sheet8!E:G,3,0)</f>
        <v>LIVE</v>
      </c>
      <c r="D377" s="86">
        <f>VLOOKUP(B377,[2]Sheet8!E:L,8,0)</f>
        <v>3</v>
      </c>
      <c r="E377" s="58" t="s">
        <v>916</v>
      </c>
      <c r="F377" s="86" t="str">
        <f>VLOOKUP(B377,[2]Sheet8!E:I,5,0)</f>
        <v>H D HARSHA S/O H R DODDAIAH</v>
      </c>
      <c r="G377" s="58" t="str">
        <f>VLOOKUP(B377,[2]Sheet8!E:K,7,0)</f>
        <v>BASAWESHVARANAGARA</v>
      </c>
      <c r="H377" s="58">
        <v>4632</v>
      </c>
      <c r="I377" s="58">
        <v>5174</v>
      </c>
      <c r="J377" s="57">
        <f t="shared" si="22"/>
        <v>542</v>
      </c>
      <c r="K377" s="58">
        <v>-12180</v>
      </c>
      <c r="L377" s="58">
        <v>5442</v>
      </c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62" t="e">
        <f>L377+M377+N377+#REF!+P377+O377</f>
        <v>#REF!</v>
      </c>
      <c r="Y377" s="55"/>
    </row>
    <row r="378" spans="1:25" s="56" customFormat="1" ht="30" x14ac:dyDescent="0.25">
      <c r="A378" s="73">
        <v>98</v>
      </c>
      <c r="B378" s="79" t="s">
        <v>529</v>
      </c>
      <c r="C378" s="74" t="str">
        <f>VLOOKUP(B378,[2]Sheet8!E:G,3,0)</f>
        <v>BILL STOP</v>
      </c>
      <c r="D378" s="75">
        <f>VLOOKUP(B378,[2]Sheet8!E:L,8,0)</f>
        <v>2</v>
      </c>
      <c r="E378" s="57" t="s">
        <v>530</v>
      </c>
      <c r="F378" s="75" t="str">
        <f>VLOOKUP(B378,[2]Sheet8!E:I,5,0)</f>
        <v>CHINNASWAMY S/O KARIYAYYA</v>
      </c>
      <c r="G378" s="57" t="str">
        <f>VLOOKUP(B378,[2]Sheet8!E:K,7,0)</f>
        <v>BASAWESHWARA NAGARA</v>
      </c>
      <c r="H378" s="57">
        <v>3583</v>
      </c>
      <c r="I378" s="57">
        <v>3583</v>
      </c>
      <c r="J378" s="57">
        <f t="shared" si="22"/>
        <v>0</v>
      </c>
      <c r="K378" s="57">
        <v>0</v>
      </c>
      <c r="L378" s="58">
        <v>0</v>
      </c>
      <c r="M378" s="57"/>
      <c r="N378" s="57"/>
      <c r="O378" s="57"/>
      <c r="P378" s="57"/>
      <c r="Q378" s="57"/>
      <c r="R378" s="57"/>
      <c r="S378" s="57"/>
      <c r="T378" s="57"/>
      <c r="U378" s="59"/>
      <c r="V378" s="59"/>
      <c r="W378" s="57"/>
      <c r="X378" s="60">
        <v>0</v>
      </c>
    </row>
    <row r="379" spans="1:25" s="56" customFormat="1" x14ac:dyDescent="0.25">
      <c r="A379" s="97"/>
      <c r="B379" s="98" t="s">
        <v>2088</v>
      </c>
      <c r="C379" s="58" t="s">
        <v>2592</v>
      </c>
      <c r="D379" s="98">
        <v>1</v>
      </c>
      <c r="E379" s="58"/>
      <c r="F379" s="98" t="s">
        <v>2089</v>
      </c>
      <c r="G379" s="98" t="s">
        <v>2090</v>
      </c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62"/>
      <c r="Y379" s="55"/>
    </row>
    <row r="380" spans="1:25" s="56" customFormat="1" ht="30" x14ac:dyDescent="0.25">
      <c r="A380" s="73">
        <v>99</v>
      </c>
      <c r="B380" s="79" t="s">
        <v>531</v>
      </c>
      <c r="C380" s="74" t="str">
        <f>VLOOKUP(B380,[2]Sheet8!E:G,3,0)</f>
        <v>BILL STOP</v>
      </c>
      <c r="D380" s="75">
        <f>VLOOKUP(B380,[2]Sheet8!E:L,8,0)</f>
        <v>1</v>
      </c>
      <c r="E380" s="57" t="s">
        <v>532</v>
      </c>
      <c r="F380" s="75" t="str">
        <f>VLOOKUP(B380,[2]Sheet8!E:I,5,0)</f>
        <v>MAHESH H S S/O SUBBEGOWDA</v>
      </c>
      <c r="G380" s="57" t="str">
        <f>VLOOKUP(B380,[2]Sheet8!E:K,7,0)</f>
        <v>BASAVESHWARA LYUOT MANACHANAHALLI</v>
      </c>
      <c r="H380" s="57">
        <v>163</v>
      </c>
      <c r="I380" s="57">
        <v>163</v>
      </c>
      <c r="J380" s="57">
        <f t="shared" ref="J380:J389" si="23">I380-H380</f>
        <v>0</v>
      </c>
      <c r="K380" s="57">
        <v>-26</v>
      </c>
      <c r="L380" s="58">
        <v>0</v>
      </c>
      <c r="M380" s="57"/>
      <c r="N380" s="57"/>
      <c r="O380" s="57"/>
      <c r="P380" s="57"/>
      <c r="Q380" s="57"/>
      <c r="R380" s="57"/>
      <c r="S380" s="57"/>
      <c r="T380" s="57"/>
      <c r="U380" s="59"/>
      <c r="V380" s="59"/>
      <c r="W380" s="57"/>
      <c r="X380" s="60">
        <v>-26</v>
      </c>
    </row>
    <row r="381" spans="1:25" s="56" customFormat="1" ht="60" x14ac:dyDescent="0.25">
      <c r="A381" s="73">
        <v>100</v>
      </c>
      <c r="B381" s="57" t="s">
        <v>533</v>
      </c>
      <c r="C381" s="74" t="str">
        <f>VLOOKUP(B381,[2]Sheet8!E:G,3,0)</f>
        <v>BILL STOP</v>
      </c>
      <c r="D381" s="75">
        <f>VLOOKUP(B381,[2]Sheet8!E:L,8,0)</f>
        <v>2</v>
      </c>
      <c r="E381" s="57" t="s">
        <v>532</v>
      </c>
      <c r="F381" s="75" t="str">
        <f>VLOOKUP(B381,[2]Sheet8!E:I,5,0)</f>
        <v>A M CHANDRASHEKAR S/O K R MANJACHARI</v>
      </c>
      <c r="G381" s="57" t="str">
        <f>VLOOKUP(B381,[2]Sheet8!E:K,7,0)</f>
        <v>ASHOKA NAGARA LEOUT GUDDENAHALLI</v>
      </c>
      <c r="H381" s="57">
        <v>411</v>
      </c>
      <c r="I381" s="57">
        <v>411</v>
      </c>
      <c r="J381" s="57">
        <f t="shared" si="23"/>
        <v>0</v>
      </c>
      <c r="K381" s="57">
        <v>-7596</v>
      </c>
      <c r="L381" s="58">
        <v>0</v>
      </c>
      <c r="M381" s="57"/>
      <c r="N381" s="57"/>
      <c r="O381" s="57"/>
      <c r="P381" s="57"/>
      <c r="Q381" s="57"/>
      <c r="R381" s="57"/>
      <c r="S381" s="57"/>
      <c r="T381" s="57"/>
      <c r="U381" s="57"/>
      <c r="V381" s="59"/>
      <c r="W381" s="57"/>
      <c r="X381" s="60" t="e">
        <f>L381+M381+N381+#REF!+P381+O381</f>
        <v>#REF!</v>
      </c>
    </row>
    <row r="382" spans="1:25" s="56" customFormat="1" ht="45" x14ac:dyDescent="0.25">
      <c r="A382" s="73">
        <v>101</v>
      </c>
      <c r="B382" s="57" t="s">
        <v>534</v>
      </c>
      <c r="C382" s="74" t="str">
        <f>VLOOKUP(B382,[2]Sheet8!E:G,3,0)</f>
        <v>BILL STOP</v>
      </c>
      <c r="D382" s="75">
        <f>VLOOKUP(B382,[2]Sheet8!E:L,8,0)</f>
        <v>2</v>
      </c>
      <c r="E382" s="57" t="s">
        <v>535</v>
      </c>
      <c r="F382" s="75" t="str">
        <f>VLOOKUP(B382,[2]Sheet8!E:I,5,0)</f>
        <v>HEMALATHA D B W/OR ANGASWAMY T N</v>
      </c>
      <c r="G382" s="57" t="str">
        <f>VLOOKUP(B382,[2]Sheet8!E:K,7,0)</f>
        <v>GUDDENAHALLI</v>
      </c>
      <c r="H382" s="57">
        <v>780</v>
      </c>
      <c r="I382" s="57">
        <v>780</v>
      </c>
      <c r="J382" s="57">
        <f t="shared" si="23"/>
        <v>0</v>
      </c>
      <c r="K382" s="57">
        <v>-6131</v>
      </c>
      <c r="L382" s="58">
        <v>0</v>
      </c>
      <c r="M382" s="57"/>
      <c r="N382" s="57"/>
      <c r="O382" s="57"/>
      <c r="P382" s="57"/>
      <c r="Q382" s="57"/>
      <c r="R382" s="57"/>
      <c r="S382" s="57"/>
      <c r="T382" s="57"/>
      <c r="U382" s="57"/>
      <c r="V382" s="59"/>
      <c r="W382" s="57"/>
      <c r="X382" s="60" t="e">
        <f>L382+M382+N382+#REF!+P382+O382</f>
        <v>#REF!</v>
      </c>
    </row>
    <row r="383" spans="1:25" s="56" customFormat="1" ht="30" x14ac:dyDescent="0.25">
      <c r="A383" s="73">
        <v>102</v>
      </c>
      <c r="B383" s="57" t="s">
        <v>536</v>
      </c>
      <c r="C383" s="74" t="str">
        <f>VLOOKUP(B383,[2]Sheet8!E:G,3,0)</f>
        <v>BILL STOP</v>
      </c>
      <c r="D383" s="75">
        <f>VLOOKUP(B383,[2]Sheet8!E:L,8,0)</f>
        <v>2</v>
      </c>
      <c r="E383" s="57">
        <v>44293</v>
      </c>
      <c r="F383" s="75" t="str">
        <f>VLOOKUP(B383,[2]Sheet8!E:I,5,0)</f>
        <v>RAVI H S S/O SHIVEGOWDA</v>
      </c>
      <c r="G383" s="57" t="str">
        <f>VLOOKUP(B383,[2]Sheet8!E:K,7,0)</f>
        <v>GUDDENAHALLI</v>
      </c>
      <c r="H383" s="57">
        <v>586</v>
      </c>
      <c r="I383" s="57">
        <v>586</v>
      </c>
      <c r="J383" s="57">
        <f t="shared" si="23"/>
        <v>0</v>
      </c>
      <c r="K383" s="57">
        <v>-7436</v>
      </c>
      <c r="L383" s="58">
        <v>0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9"/>
      <c r="W383" s="57"/>
      <c r="X383" s="60" t="e">
        <f>L383+M383+N383+#REF!+P383+O383</f>
        <v>#REF!</v>
      </c>
    </row>
    <row r="384" spans="1:25" s="56" customFormat="1" ht="30" x14ac:dyDescent="0.25">
      <c r="A384" s="73">
        <v>359</v>
      </c>
      <c r="B384" s="58" t="s">
        <v>24</v>
      </c>
      <c r="C384" s="74" t="s">
        <v>358</v>
      </c>
      <c r="D384" s="86">
        <f>VLOOKUP(B384,[2]Sheet8!E:L,8,0)</f>
        <v>2</v>
      </c>
      <c r="E384" s="58">
        <v>44293</v>
      </c>
      <c r="F384" s="86" t="str">
        <f>VLOOKUP(B384,[2]Sheet8!E:I,5,0)</f>
        <v>C MAHESH S/O CHANNEGOWDA</v>
      </c>
      <c r="G384" s="58" t="str">
        <f>VLOOKUP(B384,[2]Sheet8!E:K,7,0)</f>
        <v>KORAHALLI</v>
      </c>
      <c r="H384" s="58">
        <v>1307</v>
      </c>
      <c r="I384" s="58">
        <v>1307</v>
      </c>
      <c r="J384" s="57">
        <f t="shared" si="23"/>
        <v>0</v>
      </c>
      <c r="K384" s="58">
        <v>0</v>
      </c>
      <c r="L384" s="58">
        <v>12945</v>
      </c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62" t="e">
        <f>L384+M384+N384+#REF!+P384+O384</f>
        <v>#REF!</v>
      </c>
      <c r="Y384" s="55"/>
    </row>
    <row r="385" spans="1:25" s="56" customFormat="1" ht="30" x14ac:dyDescent="0.25">
      <c r="A385" s="73">
        <v>103</v>
      </c>
      <c r="B385" s="79" t="s">
        <v>537</v>
      </c>
      <c r="C385" s="74" t="str">
        <f>VLOOKUP(B385,[2]Sheet8!E:G,3,0)</f>
        <v>BILL STOP</v>
      </c>
      <c r="D385" s="75">
        <f>VLOOKUP(B385,[2]Sheet8!E:L,8,0)</f>
        <v>1</v>
      </c>
      <c r="E385" s="80">
        <v>44293</v>
      </c>
      <c r="F385" s="75" t="str">
        <f>VLOOKUP(B385,[2]Sheet8!E:I,5,0)</f>
        <v>RAJEGOWDA S/O UYALEGOWDA</v>
      </c>
      <c r="G385" s="57" t="str">
        <f>VLOOKUP(B385,[2]Sheet8!E:K,7,0)</f>
        <v>UDDURU</v>
      </c>
      <c r="H385" s="57">
        <v>135</v>
      </c>
      <c r="I385" s="57">
        <v>135</v>
      </c>
      <c r="J385" s="57">
        <f t="shared" si="23"/>
        <v>0</v>
      </c>
      <c r="K385" s="57">
        <v>0</v>
      </c>
      <c r="L385" s="58">
        <v>0</v>
      </c>
      <c r="M385" s="57"/>
      <c r="N385" s="57"/>
      <c r="O385" s="57"/>
      <c r="P385" s="57"/>
      <c r="Q385" s="57"/>
      <c r="R385" s="84"/>
      <c r="S385" s="57"/>
      <c r="T385" s="57"/>
      <c r="U385" s="59"/>
      <c r="V385" s="59"/>
      <c r="W385" s="57"/>
      <c r="X385" s="60">
        <v>4033</v>
      </c>
    </row>
    <row r="386" spans="1:25" s="56" customFormat="1" ht="30" x14ac:dyDescent="0.25">
      <c r="A386" s="73">
        <v>317</v>
      </c>
      <c r="B386" s="79" t="s">
        <v>859</v>
      </c>
      <c r="C386" s="74" t="str">
        <f>VLOOKUP(B386,[2]Sheet8!E:G,3,0)</f>
        <v>LONG DISS</v>
      </c>
      <c r="D386" s="75">
        <f>VLOOKUP(B386,[2]Sheet8!E:L,8,0)</f>
        <v>1</v>
      </c>
      <c r="E386" s="80">
        <v>44293</v>
      </c>
      <c r="F386" s="75" t="str">
        <f>VLOOKUP(B386,[2]Sheet8!E:I,5,0)</f>
        <v>SIDDE GOWDA S/O BORE GOWDA</v>
      </c>
      <c r="G386" s="57" t="str">
        <f>VLOOKUP(B386,[2]Sheet8!E:K,7,0)</f>
        <v>UDDURU</v>
      </c>
      <c r="H386" s="57">
        <v>88</v>
      </c>
      <c r="I386" s="57">
        <v>88</v>
      </c>
      <c r="J386" s="57">
        <f t="shared" si="23"/>
        <v>0</v>
      </c>
      <c r="K386" s="57">
        <v>-1054</v>
      </c>
      <c r="L386" s="58">
        <v>0</v>
      </c>
      <c r="M386" s="57"/>
      <c r="N386" s="57"/>
      <c r="O386" s="57"/>
      <c r="P386" s="57"/>
      <c r="Q386" s="57"/>
      <c r="R386" s="57"/>
      <c r="S386" s="57"/>
      <c r="T386" s="57"/>
      <c r="U386" s="59"/>
      <c r="V386" s="59"/>
      <c r="W386" s="57"/>
      <c r="X386" s="60">
        <v>-1054</v>
      </c>
    </row>
    <row r="387" spans="1:25" s="56" customFormat="1" ht="45" x14ac:dyDescent="0.25">
      <c r="A387" s="73">
        <v>104</v>
      </c>
      <c r="B387" s="79" t="s">
        <v>538</v>
      </c>
      <c r="C387" s="74" t="str">
        <f>VLOOKUP(B387,[2]Sheet8!E:G,3,0)</f>
        <v>BILL STOP</v>
      </c>
      <c r="D387" s="75">
        <f>VLOOKUP(B387,[2]Sheet8!E:L,8,0)</f>
        <v>1</v>
      </c>
      <c r="E387" s="80">
        <v>44293</v>
      </c>
      <c r="F387" s="75" t="str">
        <f>VLOOKUP(B387,[2]Sheet8!E:I,5,0)</f>
        <v>BANASHANKARI W/O H J DRUVAKUMAR</v>
      </c>
      <c r="G387" s="57" t="str">
        <f>VLOOKUP(B387,[2]Sheet8!E:K,7,0)</f>
        <v>BASAVESHWARA NAGARA</v>
      </c>
      <c r="H387" s="57">
        <v>99</v>
      </c>
      <c r="I387" s="57">
        <v>99</v>
      </c>
      <c r="J387" s="57">
        <f t="shared" si="23"/>
        <v>0</v>
      </c>
      <c r="K387" s="57">
        <v>-2712</v>
      </c>
      <c r="L387" s="58">
        <v>1348</v>
      </c>
      <c r="M387" s="57"/>
      <c r="N387" s="57"/>
      <c r="O387" s="57"/>
      <c r="P387" s="57"/>
      <c r="Q387" s="57"/>
      <c r="R387" s="57"/>
      <c r="S387" s="57"/>
      <c r="T387" s="57"/>
      <c r="U387" s="59"/>
      <c r="V387" s="59"/>
      <c r="W387" s="57"/>
      <c r="X387" s="60">
        <v>-2712</v>
      </c>
    </row>
    <row r="388" spans="1:25" s="56" customFormat="1" ht="45" x14ac:dyDescent="0.25">
      <c r="A388" s="73">
        <v>360</v>
      </c>
      <c r="B388" s="58" t="s">
        <v>26</v>
      </c>
      <c r="C388" s="85" t="str">
        <f>VLOOKUP(B388,[2]Sheet8!E:G,3,0)</f>
        <v>LIVE</v>
      </c>
      <c r="D388" s="86">
        <f>VLOOKUP(B388,[2]Sheet8!E:L,8,0)</f>
        <v>2</v>
      </c>
      <c r="E388" s="58" t="s">
        <v>540</v>
      </c>
      <c r="F388" s="86" t="str">
        <f>VLOOKUP(B388,[2]Sheet8!E:I,5,0)</f>
        <v>NAGENDRA H K S/O KRISHNEGOWDA H P</v>
      </c>
      <c r="G388" s="58" t="str">
        <f>VLOOKUP(B388,[2]Sheet8!E:K,7,0)</f>
        <v>DEVARAYAPATTANA</v>
      </c>
      <c r="H388" s="58">
        <v>671</v>
      </c>
      <c r="I388" s="58">
        <v>714</v>
      </c>
      <c r="J388" s="57">
        <f t="shared" si="23"/>
        <v>43</v>
      </c>
      <c r="K388" s="58">
        <v>-8120</v>
      </c>
      <c r="L388" s="58">
        <v>1132</v>
      </c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62" t="e">
        <f>L388+M388+N388+#REF!+P388+O388</f>
        <v>#REF!</v>
      </c>
      <c r="Y388" s="55"/>
    </row>
    <row r="389" spans="1:25" s="56" customFormat="1" ht="30" x14ac:dyDescent="0.25">
      <c r="A389" s="73">
        <v>105</v>
      </c>
      <c r="B389" s="57" t="s">
        <v>539</v>
      </c>
      <c r="C389" s="74" t="str">
        <f>VLOOKUP(B389,[2]Sheet8!E:G,3,0)</f>
        <v>BILL STOP</v>
      </c>
      <c r="D389" s="75">
        <f>VLOOKUP(B389,[2]Sheet8!E:L,8,0)</f>
        <v>2</v>
      </c>
      <c r="E389" s="57" t="s">
        <v>540</v>
      </c>
      <c r="F389" s="75" t="str">
        <f>VLOOKUP(B389,[2]Sheet8!E:I,5,0)</f>
        <v>MADHU B S S/O SANGAPPA</v>
      </c>
      <c r="G389" s="57" t="str">
        <f>VLOOKUP(B389,[2]Sheet8!E:K,7,0)</f>
        <v>MANACHANAHALLI BASAWESHWARA NAGARA</v>
      </c>
      <c r="H389" s="57">
        <v>914</v>
      </c>
      <c r="I389" s="57">
        <v>914</v>
      </c>
      <c r="J389" s="57">
        <f t="shared" si="23"/>
        <v>0</v>
      </c>
      <c r="K389" s="57">
        <v>-3482</v>
      </c>
      <c r="L389" s="58">
        <v>0</v>
      </c>
      <c r="M389" s="57"/>
      <c r="N389" s="57"/>
      <c r="O389" s="57"/>
      <c r="P389" s="57"/>
      <c r="Q389" s="57"/>
      <c r="R389" s="57"/>
      <c r="S389" s="57"/>
      <c r="T389" s="57"/>
      <c r="U389" s="57"/>
      <c r="V389" s="59"/>
      <c r="W389" s="57"/>
      <c r="X389" s="60" t="e">
        <f>L389+M389+N389+#REF!+P389+O389</f>
        <v>#REF!</v>
      </c>
    </row>
    <row r="390" spans="1:25" s="56" customFormat="1" x14ac:dyDescent="0.25">
      <c r="A390" s="97"/>
      <c r="B390" s="98" t="s">
        <v>2120</v>
      </c>
      <c r="C390" s="58" t="s">
        <v>2592</v>
      </c>
      <c r="D390" s="98">
        <v>1</v>
      </c>
      <c r="E390" s="58"/>
      <c r="F390" s="98" t="s">
        <v>2121</v>
      </c>
      <c r="G390" s="98" t="s">
        <v>2122</v>
      </c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62"/>
      <c r="Y390" s="55"/>
    </row>
    <row r="391" spans="1:25" s="56" customFormat="1" ht="45" x14ac:dyDescent="0.25">
      <c r="A391" s="73">
        <v>106</v>
      </c>
      <c r="B391" s="59" t="s">
        <v>541</v>
      </c>
      <c r="C391" s="74" t="str">
        <f>VLOOKUP(B391,[2]Sheet8!E:G,3,0)</f>
        <v>BILL STOP</v>
      </c>
      <c r="D391" s="75">
        <f>VLOOKUP(B391,[2]Sheet8!E:L,8,0)</f>
        <v>2</v>
      </c>
      <c r="E391" s="59" t="s">
        <v>540</v>
      </c>
      <c r="F391" s="75" t="str">
        <f>VLOOKUP(B391,[2]Sheet8!E:I,5,0)</f>
        <v>C V BASAVARAJA S/O VENKATEGOWDA</v>
      </c>
      <c r="G391" s="57" t="str">
        <f>VLOOKUP(B391,[2]Sheet8!E:K,7,0)</f>
        <v>HANDIKERE</v>
      </c>
      <c r="H391" s="59">
        <v>674</v>
      </c>
      <c r="I391" s="57">
        <v>674</v>
      </c>
      <c r="J391" s="57">
        <f t="shared" ref="J391:J400" si="24">I391-H391</f>
        <v>0</v>
      </c>
      <c r="K391" s="59">
        <v>0</v>
      </c>
      <c r="L391" s="58">
        <v>0</v>
      </c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7"/>
      <c r="X391" s="88" t="e">
        <f>L391+M391+N391+#REF!+P391+O391</f>
        <v>#REF!</v>
      </c>
      <c r="Y391" s="61">
        <v>3412</v>
      </c>
    </row>
    <row r="392" spans="1:25" s="56" customFormat="1" ht="45" x14ac:dyDescent="0.25">
      <c r="A392" s="73">
        <v>107</v>
      </c>
      <c r="B392" s="79" t="s">
        <v>542</v>
      </c>
      <c r="C392" s="74" t="str">
        <f>VLOOKUP(B392,[2]Sheet8!E:G,3,0)</f>
        <v>BILL STOP</v>
      </c>
      <c r="D392" s="75">
        <f>VLOOKUP(B392,[2]Sheet8!E:L,8,0)</f>
        <v>1</v>
      </c>
      <c r="E392" s="57" t="s">
        <v>540</v>
      </c>
      <c r="F392" s="75" t="str">
        <f>VLOOKUP(B392,[2]Sheet8!E:I,5,0)</f>
        <v>MANJUNAHA S/O LATE JAVAREGOWDA</v>
      </c>
      <c r="G392" s="57" t="str">
        <f>VLOOKUP(B392,[2]Sheet8!E:K,7,0)</f>
        <v>BASAVESHWARA NAGARA</v>
      </c>
      <c r="H392" s="57">
        <v>7486</v>
      </c>
      <c r="I392" s="57">
        <v>7486</v>
      </c>
      <c r="J392" s="57">
        <f t="shared" si="24"/>
        <v>0</v>
      </c>
      <c r="K392" s="57">
        <v>-126</v>
      </c>
      <c r="L392" s="58">
        <v>0</v>
      </c>
      <c r="M392" s="57"/>
      <c r="N392" s="57"/>
      <c r="O392" s="57"/>
      <c r="P392" s="57"/>
      <c r="Q392" s="57"/>
      <c r="R392" s="57"/>
      <c r="S392" s="57"/>
      <c r="T392" s="57"/>
      <c r="U392" s="59"/>
      <c r="V392" s="59"/>
      <c r="W392" s="57"/>
      <c r="X392" s="60">
        <v>-125.99999999999955</v>
      </c>
    </row>
    <row r="393" spans="1:25" s="56" customFormat="1" ht="30" x14ac:dyDescent="0.25">
      <c r="A393" s="73">
        <v>108</v>
      </c>
      <c r="B393" s="79" t="s">
        <v>543</v>
      </c>
      <c r="C393" s="74" t="str">
        <f>VLOOKUP(B393,[2]Sheet8!E:G,3,0)</f>
        <v>BILL STOP</v>
      </c>
      <c r="D393" s="75">
        <f>VLOOKUP(B393,[2]Sheet8!E:L,8,0)</f>
        <v>2</v>
      </c>
      <c r="E393" s="57"/>
      <c r="F393" s="75" t="str">
        <f>VLOOKUP(B393,[2]Sheet8!E:I,5,0)</f>
        <v>SHOBHA W/O MANJANNA</v>
      </c>
      <c r="G393" s="57" t="str">
        <f>VLOOKUP(B393,[2]Sheet8!E:K,7,0)</f>
        <v>GUDDENAHALLI</v>
      </c>
      <c r="H393" s="57"/>
      <c r="I393" s="57">
        <v>0</v>
      </c>
      <c r="J393" s="57">
        <f t="shared" si="24"/>
        <v>0</v>
      </c>
      <c r="K393" s="57">
        <v>0</v>
      </c>
      <c r="L393" s="58">
        <v>0</v>
      </c>
      <c r="M393" s="57"/>
      <c r="N393" s="57"/>
      <c r="O393" s="57"/>
      <c r="P393" s="57"/>
      <c r="Q393" s="57"/>
      <c r="R393" s="57"/>
      <c r="S393" s="57"/>
      <c r="T393" s="57"/>
      <c r="U393" s="59"/>
      <c r="V393" s="59"/>
      <c r="W393" s="57"/>
      <c r="X393" s="60">
        <v>-634</v>
      </c>
    </row>
    <row r="394" spans="1:25" s="56" customFormat="1" ht="30" x14ac:dyDescent="0.25">
      <c r="A394" s="73">
        <v>361</v>
      </c>
      <c r="B394" s="58" t="s">
        <v>28</v>
      </c>
      <c r="C394" s="85" t="str">
        <f>VLOOKUP(B394,[2]Sheet8!E:G,3,0)</f>
        <v>LIVE</v>
      </c>
      <c r="D394" s="86">
        <f>VLOOKUP(B394,[2]Sheet8!E:L,8,0)</f>
        <v>1</v>
      </c>
      <c r="E394" s="58" t="s">
        <v>917</v>
      </c>
      <c r="F394" s="86" t="str">
        <f>VLOOKUP(B394,[2]Sheet8!E:I,5,0)</f>
        <v>HARSHITHA K W/O KUMAR</v>
      </c>
      <c r="G394" s="58" t="str">
        <f>VLOOKUP(B394,[2]Sheet8!E:K,7,0)</f>
        <v>HOOVINAKALLI KAVALU</v>
      </c>
      <c r="H394" s="58">
        <v>1134</v>
      </c>
      <c r="I394" s="58">
        <v>1221</v>
      </c>
      <c r="J394" s="57">
        <f t="shared" si="24"/>
        <v>87</v>
      </c>
      <c r="K394" s="58">
        <v>-4060</v>
      </c>
      <c r="L394" s="58">
        <v>150</v>
      </c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62" t="e">
        <f>L394+M394+N394+#REF!+P394+O394</f>
        <v>#REF!</v>
      </c>
      <c r="Y394" s="55"/>
    </row>
    <row r="395" spans="1:25" s="56" customFormat="1" ht="30" x14ac:dyDescent="0.25">
      <c r="A395" s="73">
        <v>109</v>
      </c>
      <c r="B395" s="57" t="s">
        <v>544</v>
      </c>
      <c r="C395" s="74" t="str">
        <f>VLOOKUP(B395,[2]Sheet8!E:G,3,0)</f>
        <v>BILL STOP</v>
      </c>
      <c r="D395" s="75">
        <f>VLOOKUP(B395,[2]Sheet8!E:L,8,0)</f>
        <v>2</v>
      </c>
      <c r="E395" s="57" t="s">
        <v>545</v>
      </c>
      <c r="F395" s="75" t="str">
        <f>VLOOKUP(B395,[2]Sheet8!E:I,5,0)</f>
        <v>C S MADHU S/O SWAMY</v>
      </c>
      <c r="G395" s="57" t="str">
        <f>VLOOKUP(B395,[2]Sheet8!E:K,7,0)</f>
        <v>ASHOKA NAGARA NEAR KEB BHAVANA</v>
      </c>
      <c r="H395" s="57">
        <v>674</v>
      </c>
      <c r="I395" s="57">
        <v>674</v>
      </c>
      <c r="J395" s="57">
        <f t="shared" si="24"/>
        <v>0</v>
      </c>
      <c r="K395" s="57">
        <v>-2857</v>
      </c>
      <c r="L395" s="58">
        <v>0</v>
      </c>
      <c r="M395" s="57"/>
      <c r="N395" s="57"/>
      <c r="O395" s="57"/>
      <c r="P395" s="57"/>
      <c r="Q395" s="57"/>
      <c r="R395" s="57"/>
      <c r="S395" s="57"/>
      <c r="T395" s="57"/>
      <c r="U395" s="57"/>
      <c r="V395" s="59"/>
      <c r="W395" s="57"/>
      <c r="X395" s="60" t="e">
        <f>L395+M395+N395+#REF!+P395+O395</f>
        <v>#REF!</v>
      </c>
    </row>
    <row r="396" spans="1:25" s="56" customFormat="1" ht="30" x14ac:dyDescent="0.25">
      <c r="A396" s="73">
        <v>362</v>
      </c>
      <c r="B396" s="58" t="s">
        <v>30</v>
      </c>
      <c r="C396" s="85" t="str">
        <f>VLOOKUP(B396,[2]Sheet8!E:G,3,0)</f>
        <v>LIVE</v>
      </c>
      <c r="D396" s="86">
        <f>VLOOKUP(B396,[2]Sheet8!E:L,8,0)</f>
        <v>2</v>
      </c>
      <c r="E396" s="58" t="s">
        <v>545</v>
      </c>
      <c r="F396" s="86" t="str">
        <f>VLOOKUP(B396,[2]Sheet8!E:I,5,0)</f>
        <v>AKSHATHA W/O GIRISH D S</v>
      </c>
      <c r="G396" s="58" t="str">
        <f>VLOOKUP(B396,[2]Sheet8!E:K,7,0)</f>
        <v>ASHOKANAGARA</v>
      </c>
      <c r="H396" s="58">
        <v>1487</v>
      </c>
      <c r="I396" s="58">
        <v>1616</v>
      </c>
      <c r="J396" s="57">
        <f t="shared" si="24"/>
        <v>129</v>
      </c>
      <c r="K396" s="58">
        <v>-8120</v>
      </c>
      <c r="L396" s="58">
        <v>4452</v>
      </c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62" t="e">
        <f>L396+M396+N396+#REF!+P396+O396</f>
        <v>#REF!</v>
      </c>
      <c r="Y396" s="55"/>
    </row>
    <row r="397" spans="1:25" s="56" customFormat="1" ht="45" x14ac:dyDescent="0.25">
      <c r="A397" s="73">
        <v>110</v>
      </c>
      <c r="B397" s="57" t="s">
        <v>546</v>
      </c>
      <c r="C397" s="74" t="str">
        <f>VLOOKUP(B397,[2]Sheet8!E:G,3,0)</f>
        <v>BILL STOP</v>
      </c>
      <c r="D397" s="75">
        <f>VLOOKUP(B397,[2]Sheet8!E:L,8,0)</f>
        <v>1</v>
      </c>
      <c r="E397" s="57" t="s">
        <v>547</v>
      </c>
      <c r="F397" s="75" t="str">
        <f>VLOOKUP(B397,[2]Sheet8!E:I,5,0)</f>
        <v>D H CHANDAN S/O D S HEGGADEGOWDA</v>
      </c>
      <c r="G397" s="57" t="str">
        <f>VLOOKUP(B397,[2]Sheet8!E:K,7,0)</f>
        <v>BASAVESHWARA NAGARA</v>
      </c>
      <c r="H397" s="57">
        <v>1509</v>
      </c>
      <c r="I397" s="57">
        <v>1509</v>
      </c>
      <c r="J397" s="57">
        <f t="shared" si="24"/>
        <v>0</v>
      </c>
      <c r="K397" s="57">
        <v>-1804</v>
      </c>
      <c r="L397" s="58">
        <v>0</v>
      </c>
      <c r="M397" s="57"/>
      <c r="N397" s="57"/>
      <c r="O397" s="57"/>
      <c r="P397" s="57"/>
      <c r="Q397" s="57"/>
      <c r="R397" s="57"/>
      <c r="S397" s="57"/>
      <c r="T397" s="57"/>
      <c r="U397" s="57"/>
      <c r="V397" s="59"/>
      <c r="W397" s="57"/>
      <c r="X397" s="60">
        <v>2256</v>
      </c>
    </row>
    <row r="398" spans="1:25" s="56" customFormat="1" ht="45" x14ac:dyDescent="0.25">
      <c r="A398" s="73">
        <v>111</v>
      </c>
      <c r="B398" s="57" t="s">
        <v>548</v>
      </c>
      <c r="C398" s="74" t="str">
        <f>VLOOKUP(B398,[2]Sheet8!E:G,3,0)</f>
        <v>BILL STOP</v>
      </c>
      <c r="D398" s="75">
        <f>VLOOKUP(B398,[2]Sheet8!E:L,8,0)</f>
        <v>2</v>
      </c>
      <c r="E398" s="57" t="s">
        <v>549</v>
      </c>
      <c r="F398" s="75" t="str">
        <f>VLOOKUP(B398,[2]Sheet8!E:I,5,0)</f>
        <v>KARI BASAVARAJU A E S/O ESHWARAPPA A C</v>
      </c>
      <c r="G398" s="57" t="str">
        <f>VLOOKUP(B398,[2]Sheet8!E:K,7,0)</f>
        <v>MANACHANAHALLI</v>
      </c>
      <c r="H398" s="57">
        <v>536</v>
      </c>
      <c r="I398" s="57">
        <v>536</v>
      </c>
      <c r="J398" s="57">
        <f t="shared" si="24"/>
        <v>0</v>
      </c>
      <c r="K398" s="57">
        <v>-5163</v>
      </c>
      <c r="L398" s="58">
        <v>0</v>
      </c>
      <c r="M398" s="57"/>
      <c r="N398" s="57"/>
      <c r="O398" s="57"/>
      <c r="P398" s="57"/>
      <c r="Q398" s="57"/>
      <c r="R398" s="57"/>
      <c r="S398" s="57"/>
      <c r="T398" s="57"/>
      <c r="U398" s="57"/>
      <c r="V398" s="59"/>
      <c r="W398" s="57"/>
      <c r="X398" s="60" t="e">
        <f>L398+M398+N398+#REF!+P398+O398</f>
        <v>#REF!</v>
      </c>
    </row>
    <row r="399" spans="1:25" s="56" customFormat="1" ht="45" x14ac:dyDescent="0.25">
      <c r="A399" s="73">
        <v>112</v>
      </c>
      <c r="B399" s="57" t="s">
        <v>550</v>
      </c>
      <c r="C399" s="74" t="str">
        <f>VLOOKUP(B399,[2]Sheet8!E:G,3,0)</f>
        <v>BILL STOP</v>
      </c>
      <c r="D399" s="75">
        <f>VLOOKUP(B399,[2]Sheet8!E:L,8,0)</f>
        <v>2</v>
      </c>
      <c r="E399" s="57" t="s">
        <v>551</v>
      </c>
      <c r="F399" s="75" t="str">
        <f>VLOOKUP(B399,[2]Sheet8!E:I,5,0)</f>
        <v>MANJUNATHA N P  UR MANJAPPA S/O PAPANNA</v>
      </c>
      <c r="G399" s="57" t="str">
        <f>VLOOKUP(B399,[2]Sheet8!E:K,7,0)</f>
        <v>GUDDENAHALLI ASHOKANAGARA</v>
      </c>
      <c r="H399" s="57">
        <v>1037</v>
      </c>
      <c r="I399" s="57">
        <v>1037</v>
      </c>
      <c r="J399" s="57">
        <f t="shared" si="24"/>
        <v>0</v>
      </c>
      <c r="K399" s="57">
        <v>-23304</v>
      </c>
      <c r="L399" s="58">
        <v>0</v>
      </c>
      <c r="M399" s="57"/>
      <c r="N399" s="57"/>
      <c r="O399" s="57"/>
      <c r="P399" s="57"/>
      <c r="Q399" s="57"/>
      <c r="R399" s="57"/>
      <c r="S399" s="57"/>
      <c r="T399" s="57"/>
      <c r="U399" s="57"/>
      <c r="V399" s="59"/>
      <c r="W399" s="57"/>
      <c r="X399" s="60" t="e">
        <f>L399+M399+N399+#REF!+P399+O399</f>
        <v>#REF!</v>
      </c>
    </row>
    <row r="400" spans="1:25" s="56" customFormat="1" ht="30" x14ac:dyDescent="0.25">
      <c r="A400" s="73">
        <v>113</v>
      </c>
      <c r="B400" s="79" t="s">
        <v>552</v>
      </c>
      <c r="C400" s="74" t="str">
        <f>VLOOKUP(B400,[2]Sheet8!E:G,3,0)</f>
        <v>BILL STOP</v>
      </c>
      <c r="D400" s="75">
        <f>VLOOKUP(B400,[2]Sheet8!E:L,8,0)</f>
        <v>2</v>
      </c>
      <c r="E400" s="57" t="s">
        <v>551</v>
      </c>
      <c r="F400" s="75" t="str">
        <f>VLOOKUP(B400,[2]Sheet8!E:I,5,0)</f>
        <v>BASAVARAJU S S/O SHRINIVAS</v>
      </c>
      <c r="G400" s="57" t="str">
        <f>VLOOKUP(B400,[2]Sheet8!E:K,7,0)</f>
        <v>MANACHANAHALLI</v>
      </c>
      <c r="H400" s="57">
        <v>335</v>
      </c>
      <c r="I400" s="57">
        <v>335</v>
      </c>
      <c r="J400" s="57">
        <f t="shared" si="24"/>
        <v>0</v>
      </c>
      <c r="K400" s="57">
        <v>-8120</v>
      </c>
      <c r="L400" s="58">
        <v>0</v>
      </c>
      <c r="M400" s="57"/>
      <c r="N400" s="57"/>
      <c r="O400" s="57"/>
      <c r="P400" s="57"/>
      <c r="Q400" s="57"/>
      <c r="R400" s="57"/>
      <c r="S400" s="57"/>
      <c r="T400" s="57"/>
      <c r="U400" s="59"/>
      <c r="V400" s="59"/>
      <c r="W400" s="57"/>
      <c r="X400" s="60">
        <v>0</v>
      </c>
    </row>
    <row r="401" spans="1:25" s="56" customFormat="1" x14ac:dyDescent="0.25">
      <c r="A401" s="97"/>
      <c r="B401" s="98" t="s">
        <v>2150</v>
      </c>
      <c r="C401" s="58" t="s">
        <v>2592</v>
      </c>
      <c r="D401" s="98">
        <v>1</v>
      </c>
      <c r="E401" s="58"/>
      <c r="F401" s="98" t="s">
        <v>2151</v>
      </c>
      <c r="G401" s="98" t="s">
        <v>2152</v>
      </c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62"/>
      <c r="Y401" s="55"/>
    </row>
    <row r="402" spans="1:25" s="56" customFormat="1" ht="30" x14ac:dyDescent="0.25">
      <c r="A402" s="73">
        <v>114</v>
      </c>
      <c r="B402" s="79" t="s">
        <v>553</v>
      </c>
      <c r="C402" s="74" t="str">
        <f>VLOOKUP(B402,[2]Sheet8!E:G,3,0)</f>
        <v>BILL STOP</v>
      </c>
      <c r="D402" s="75">
        <f>VLOOKUP(B402,[2]Sheet8!E:L,8,0)</f>
        <v>2</v>
      </c>
      <c r="E402" s="57" t="s">
        <v>554</v>
      </c>
      <c r="F402" s="75" t="str">
        <f>VLOOKUP(B402,[2]Sheet8!E:I,5,0)</f>
        <v>CHANDRASHEKAR MN S/O NANJAPPA</v>
      </c>
      <c r="G402" s="57" t="str">
        <f>VLOOKUP(B402,[2]Sheet8!E:K,7,0)</f>
        <v>BASAVESHWARA NAGARA</v>
      </c>
      <c r="H402" s="57">
        <v>3962</v>
      </c>
      <c r="I402" s="57">
        <v>3962</v>
      </c>
      <c r="J402" s="57">
        <f t="shared" ref="J402:J411" si="25">I402-H402</f>
        <v>0</v>
      </c>
      <c r="K402" s="57">
        <v>-5380</v>
      </c>
      <c r="L402" s="58">
        <v>0</v>
      </c>
      <c r="M402" s="57"/>
      <c r="N402" s="57"/>
      <c r="O402" s="57"/>
      <c r="P402" s="57"/>
      <c r="Q402" s="57"/>
      <c r="R402" s="57"/>
      <c r="S402" s="57"/>
      <c r="T402" s="57"/>
      <c r="U402" s="59"/>
      <c r="V402" s="59"/>
      <c r="W402" s="57"/>
      <c r="X402" s="60">
        <v>2740</v>
      </c>
    </row>
    <row r="403" spans="1:25" s="56" customFormat="1" ht="30" x14ac:dyDescent="0.25">
      <c r="A403" s="73">
        <v>115</v>
      </c>
      <c r="B403" s="57" t="s">
        <v>555</v>
      </c>
      <c r="C403" s="74" t="str">
        <f>VLOOKUP(B403,[2]Sheet8!E:G,3,0)</f>
        <v>BILL STOP</v>
      </c>
      <c r="D403" s="75">
        <f>VLOOKUP(B403,[2]Sheet8!E:L,8,0)</f>
        <v>1</v>
      </c>
      <c r="E403" s="57" t="s">
        <v>556</v>
      </c>
      <c r="F403" s="75" t="str">
        <f>VLOOKUP(B403,[2]Sheet8!E:I,5,0)</f>
        <v>SHILPA D ASHOK W/O ASHOKA</v>
      </c>
      <c r="G403" s="57" t="str">
        <f>VLOOKUP(B403,[2]Sheet8!E:K,7,0)</f>
        <v>CHINNENAHALLI</v>
      </c>
      <c r="H403" s="57">
        <v>544</v>
      </c>
      <c r="I403" s="57">
        <v>544</v>
      </c>
      <c r="J403" s="57">
        <f t="shared" si="25"/>
        <v>0</v>
      </c>
      <c r="K403" s="57">
        <v>-277</v>
      </c>
      <c r="L403" s="58">
        <v>0</v>
      </c>
      <c r="M403" s="57"/>
      <c r="N403" s="57"/>
      <c r="O403" s="57"/>
      <c r="P403" s="57"/>
      <c r="Q403" s="57"/>
      <c r="R403" s="57"/>
      <c r="S403" s="57"/>
      <c r="T403" s="57"/>
      <c r="U403" s="57"/>
      <c r="V403" s="59"/>
      <c r="W403" s="57"/>
      <c r="X403" s="60" t="e">
        <f>L403+M403+N403+#REF!+P403</f>
        <v>#REF!</v>
      </c>
    </row>
    <row r="404" spans="1:25" s="56" customFormat="1" ht="30" x14ac:dyDescent="0.25">
      <c r="A404" s="73">
        <v>116</v>
      </c>
      <c r="B404" s="57" t="s">
        <v>557</v>
      </c>
      <c r="C404" s="74" t="str">
        <f>VLOOKUP(B404,[2]Sheet8!E:G,3,0)</f>
        <v>BILL STOP</v>
      </c>
      <c r="D404" s="75">
        <f>VLOOKUP(B404,[2]Sheet8!E:L,8,0)</f>
        <v>2</v>
      </c>
      <c r="E404" s="57" t="s">
        <v>556</v>
      </c>
      <c r="F404" s="75" t="str">
        <f>VLOOKUP(B404,[2]Sheet8!E:I,5,0)</f>
        <v>ACHUTHA H C S/O CHALUVE GOWDA</v>
      </c>
      <c r="G404" s="57" t="str">
        <f>VLOOKUP(B404,[2]Sheet8!E:K,7,0)</f>
        <v>ASHOKANAGARA</v>
      </c>
      <c r="H404" s="57">
        <v>3728</v>
      </c>
      <c r="I404" s="57">
        <v>3728</v>
      </c>
      <c r="J404" s="57">
        <f t="shared" si="25"/>
        <v>0</v>
      </c>
      <c r="K404" s="57">
        <v>-5161</v>
      </c>
      <c r="L404" s="58">
        <v>0</v>
      </c>
      <c r="M404" s="57"/>
      <c r="N404" s="57"/>
      <c r="O404" s="57"/>
      <c r="P404" s="57"/>
      <c r="Q404" s="57"/>
      <c r="R404" s="57"/>
      <c r="S404" s="57"/>
      <c r="T404" s="57"/>
      <c r="U404" s="57"/>
      <c r="V404" s="59"/>
      <c r="W404" s="57"/>
      <c r="X404" s="60" t="e">
        <f>L404+M404+N404+#REF!+P404+O404</f>
        <v>#REF!</v>
      </c>
    </row>
    <row r="405" spans="1:25" s="56" customFormat="1" ht="30" x14ac:dyDescent="0.25">
      <c r="A405" s="73">
        <v>117</v>
      </c>
      <c r="B405" s="79" t="s">
        <v>558</v>
      </c>
      <c r="C405" s="74" t="str">
        <f>VLOOKUP(B405,[2]Sheet8!E:G,3,0)</f>
        <v>BILL STOP</v>
      </c>
      <c r="D405" s="75">
        <f>VLOOKUP(B405,[2]Sheet8!E:L,8,0)</f>
        <v>1</v>
      </c>
      <c r="E405" s="57" t="s">
        <v>559</v>
      </c>
      <c r="F405" s="75" t="str">
        <f>VLOOKUP(B405,[2]Sheet8!E:I,5,0)</f>
        <v>GIDDEGOWDA S/O GOVINDEGOWDA</v>
      </c>
      <c r="G405" s="57" t="str">
        <f>VLOOKUP(B405,[2]Sheet8!E:K,7,0)</f>
        <v>UDDURU</v>
      </c>
      <c r="H405" s="57">
        <v>68</v>
      </c>
      <c r="I405" s="57">
        <v>68</v>
      </c>
      <c r="J405" s="57">
        <f t="shared" si="25"/>
        <v>0</v>
      </c>
      <c r="K405" s="57">
        <v>-2198</v>
      </c>
      <c r="L405" s="58">
        <v>0</v>
      </c>
      <c r="M405" s="57"/>
      <c r="N405" s="57"/>
      <c r="O405" s="57"/>
      <c r="P405" s="57"/>
      <c r="Q405" s="57"/>
      <c r="R405" s="57"/>
      <c r="S405" s="57"/>
      <c r="T405" s="57"/>
      <c r="U405" s="59"/>
      <c r="V405" s="59"/>
      <c r="W405" s="57"/>
      <c r="X405" s="60">
        <v>1862</v>
      </c>
    </row>
    <row r="406" spans="1:25" s="56" customFormat="1" ht="30" x14ac:dyDescent="0.25">
      <c r="A406" s="73">
        <v>118</v>
      </c>
      <c r="B406" s="79" t="s">
        <v>560</v>
      </c>
      <c r="C406" s="74" t="str">
        <f>VLOOKUP(B406,[2]Sheet8!E:G,3,0)</f>
        <v>BILL STOP</v>
      </c>
      <c r="D406" s="75">
        <f>VLOOKUP(B406,[2]Sheet8!E:L,8,0)</f>
        <v>1</v>
      </c>
      <c r="E406" s="57" t="s">
        <v>561</v>
      </c>
      <c r="F406" s="75" t="str">
        <f>VLOOKUP(B406,[2]Sheet8!E:I,5,0)</f>
        <v>P SURESH S/O PUTTAIAH</v>
      </c>
      <c r="G406" s="57" t="str">
        <f>VLOOKUP(B406,[2]Sheet8!E:K,7,0)</f>
        <v>BASAVESHWARA NAGARA</v>
      </c>
      <c r="H406" s="57">
        <v>1055</v>
      </c>
      <c r="I406" s="57">
        <v>1055</v>
      </c>
      <c r="J406" s="57">
        <f t="shared" si="25"/>
        <v>0</v>
      </c>
      <c r="K406" s="57">
        <v>-4060</v>
      </c>
      <c r="L406" s="58">
        <v>0</v>
      </c>
      <c r="M406" s="57"/>
      <c r="N406" s="57"/>
      <c r="O406" s="57"/>
      <c r="P406" s="57"/>
      <c r="Q406" s="57"/>
      <c r="R406" s="57"/>
      <c r="S406" s="57"/>
      <c r="T406" s="57"/>
      <c r="U406" s="59"/>
      <c r="V406" s="59"/>
      <c r="W406" s="57"/>
      <c r="X406" s="60">
        <v>0</v>
      </c>
    </row>
    <row r="407" spans="1:25" s="56" customFormat="1" ht="45" x14ac:dyDescent="0.25">
      <c r="A407" s="73">
        <v>119</v>
      </c>
      <c r="B407" s="57" t="s">
        <v>562</v>
      </c>
      <c r="C407" s="74" t="str">
        <f>VLOOKUP(B407,[2]Sheet8!E:G,3,0)</f>
        <v>BILL STOP</v>
      </c>
      <c r="D407" s="75">
        <f>VLOOKUP(B407,[2]Sheet8!E:L,8,0)</f>
        <v>5</v>
      </c>
      <c r="E407" s="57" t="s">
        <v>561</v>
      </c>
      <c r="F407" s="75" t="str">
        <f>VLOOKUP(B407,[2]Sheet8!E:I,5,0)</f>
        <v xml:space="preserve">ATC TELECOM INFRASTRUTURE PVT LTD </v>
      </c>
      <c r="G407" s="57" t="str">
        <f>VLOOKUP(B407,[2]Sheet8!E:K,7,0)</f>
        <v>VINAYAKA NAGARA PARK GUDDENAHALLI</v>
      </c>
      <c r="H407" s="57">
        <v>18020</v>
      </c>
      <c r="I407" s="57">
        <v>18020</v>
      </c>
      <c r="J407" s="57">
        <f t="shared" si="25"/>
        <v>0</v>
      </c>
      <c r="K407" s="57">
        <v>0</v>
      </c>
      <c r="L407" s="58">
        <v>0</v>
      </c>
      <c r="M407" s="57"/>
      <c r="N407" s="57"/>
      <c r="O407" s="57"/>
      <c r="P407" s="57"/>
      <c r="Q407" s="57"/>
      <c r="R407" s="57"/>
      <c r="S407" s="57"/>
      <c r="T407" s="57"/>
      <c r="U407" s="57"/>
      <c r="V407" s="59"/>
      <c r="W407" s="57"/>
      <c r="X407" s="60" t="e">
        <f>L407+M407+N407+#REF!+P407+O407</f>
        <v>#REF!</v>
      </c>
    </row>
    <row r="408" spans="1:25" s="56" customFormat="1" ht="30" x14ac:dyDescent="0.25">
      <c r="A408" s="73">
        <v>120</v>
      </c>
      <c r="B408" s="57" t="s">
        <v>563</v>
      </c>
      <c r="C408" s="74" t="str">
        <f>VLOOKUP(B408,[2]Sheet8!E:G,3,0)</f>
        <v>BILL STOP</v>
      </c>
      <c r="D408" s="75">
        <f>VLOOKUP(B408,[2]Sheet8!E:L,8,0)</f>
        <v>2</v>
      </c>
      <c r="E408" s="57" t="s">
        <v>564</v>
      </c>
      <c r="F408" s="75" t="str">
        <f>VLOOKUP(B408,[2]Sheet8!E:I,5,0)</f>
        <v>KUMAR S/I MUDALIGOWDA</v>
      </c>
      <c r="G408" s="57" t="str">
        <f>VLOOKUP(B408,[2]Sheet8!E:K,7,0)</f>
        <v>GUDDENAHALLI</v>
      </c>
      <c r="H408" s="57">
        <v>779</v>
      </c>
      <c r="I408" s="57">
        <v>779</v>
      </c>
      <c r="J408" s="57">
        <f t="shared" si="25"/>
        <v>0</v>
      </c>
      <c r="K408" s="57">
        <v>0</v>
      </c>
      <c r="L408" s="58">
        <v>0</v>
      </c>
      <c r="M408" s="57"/>
      <c r="N408" s="57"/>
      <c r="O408" s="57"/>
      <c r="P408" s="57"/>
      <c r="Q408" s="57"/>
      <c r="R408" s="57"/>
      <c r="S408" s="57"/>
      <c r="T408" s="57"/>
      <c r="U408" s="57"/>
      <c r="V408" s="59"/>
      <c r="W408" s="57"/>
      <c r="X408" s="60" t="e">
        <f>L408+M408+N408+#REF!+P408+O408</f>
        <v>#REF!</v>
      </c>
    </row>
    <row r="409" spans="1:25" s="56" customFormat="1" ht="45" x14ac:dyDescent="0.25">
      <c r="A409" s="73">
        <v>121</v>
      </c>
      <c r="B409" s="79" t="s">
        <v>565</v>
      </c>
      <c r="C409" s="74" t="str">
        <f>VLOOKUP(B409,[2]Sheet8!E:G,3,0)</f>
        <v>BILL STOP</v>
      </c>
      <c r="D409" s="75">
        <f>VLOOKUP(B409,[2]Sheet8!E:L,8,0)</f>
        <v>1</v>
      </c>
      <c r="E409" s="57" t="s">
        <v>566</v>
      </c>
      <c r="F409" s="75" t="str">
        <f>VLOOKUP(B409,[2]Sheet8!E:I,5,0)</f>
        <v>B H GANESHA MURTHY S/O LATE HIRIYANNAYYA</v>
      </c>
      <c r="G409" s="57" t="str">
        <f>VLOOKUP(B409,[2]Sheet8!E:K,7,0)</f>
        <v>BASAWESHWARA NAGARA</v>
      </c>
      <c r="H409" s="57">
        <v>992</v>
      </c>
      <c r="I409" s="57">
        <v>992</v>
      </c>
      <c r="J409" s="57">
        <f t="shared" si="25"/>
        <v>0</v>
      </c>
      <c r="K409" s="57">
        <v>0</v>
      </c>
      <c r="L409" s="58">
        <v>0</v>
      </c>
      <c r="M409" s="57"/>
      <c r="N409" s="57"/>
      <c r="O409" s="57"/>
      <c r="P409" s="57"/>
      <c r="Q409" s="57"/>
      <c r="R409" s="57"/>
      <c r="S409" s="57"/>
      <c r="T409" s="57"/>
      <c r="U409" s="59"/>
      <c r="V409" s="59"/>
      <c r="W409" s="57"/>
      <c r="X409" s="60">
        <v>618</v>
      </c>
    </row>
    <row r="410" spans="1:25" s="56" customFormat="1" ht="30" x14ac:dyDescent="0.25">
      <c r="A410" s="73">
        <v>318</v>
      </c>
      <c r="B410" s="79" t="s">
        <v>860</v>
      </c>
      <c r="C410" s="74" t="str">
        <f>VLOOKUP(B410,[2]Sheet8!E:G,3,0)</f>
        <v>LONG DISS</v>
      </c>
      <c r="D410" s="75">
        <f>VLOOKUP(B410,[2]Sheet8!E:L,8,0)</f>
        <v>1</v>
      </c>
      <c r="E410" s="57" t="s">
        <v>566</v>
      </c>
      <c r="F410" s="75" t="str">
        <f>VLOOKUP(B410,[2]Sheet8!E:I,5,0)</f>
        <v>G PRADEEP S/O B V GOVINDASHETTY</v>
      </c>
      <c r="G410" s="57" t="str">
        <f>VLOOKUP(B410,[2]Sheet8!E:K,7,0)</f>
        <v>BASAVESHWARA NAGARA</v>
      </c>
      <c r="H410" s="57">
        <v>1021</v>
      </c>
      <c r="I410" s="57">
        <v>1021</v>
      </c>
      <c r="J410" s="57">
        <f t="shared" si="25"/>
        <v>0</v>
      </c>
      <c r="K410" s="57">
        <v>-3952</v>
      </c>
      <c r="L410" s="58">
        <v>0</v>
      </c>
      <c r="M410" s="57"/>
      <c r="N410" s="57"/>
      <c r="O410" s="57"/>
      <c r="P410" s="57"/>
      <c r="Q410" s="57"/>
      <c r="R410" s="57"/>
      <c r="S410" s="57"/>
      <c r="T410" s="57"/>
      <c r="U410" s="59"/>
      <c r="V410" s="59"/>
      <c r="W410" s="57"/>
      <c r="X410" s="60">
        <v>608</v>
      </c>
    </row>
    <row r="411" spans="1:25" s="56" customFormat="1" ht="30" x14ac:dyDescent="0.25">
      <c r="A411" s="73">
        <v>122</v>
      </c>
      <c r="B411" s="79" t="s">
        <v>567</v>
      </c>
      <c r="C411" s="74" t="str">
        <f>VLOOKUP(B411,[2]Sheet8!E:G,3,0)</f>
        <v>BILL STOP</v>
      </c>
      <c r="D411" s="75">
        <f>VLOOKUP(B411,[2]Sheet8!E:L,8,0)</f>
        <v>1</v>
      </c>
      <c r="E411" s="57" t="s">
        <v>568</v>
      </c>
      <c r="F411" s="75" t="str">
        <f>VLOOKUP(B411,[2]Sheet8!E:I,5,0)</f>
        <v>YOGEESHAPPA S/O LATE BASAPPA</v>
      </c>
      <c r="G411" s="57" t="str">
        <f>VLOOKUP(B411,[2]Sheet8!E:K,7,0)</f>
        <v>BASAWESHVARA NAGARA</v>
      </c>
      <c r="H411" s="57">
        <v>6096</v>
      </c>
      <c r="I411" s="57">
        <v>6096</v>
      </c>
      <c r="J411" s="57">
        <f t="shared" si="25"/>
        <v>0</v>
      </c>
      <c r="K411" s="57">
        <v>-637</v>
      </c>
      <c r="L411" s="58">
        <v>0</v>
      </c>
      <c r="M411" s="57"/>
      <c r="N411" s="57"/>
      <c r="O411" s="57"/>
      <c r="P411" s="57"/>
      <c r="Q411" s="57"/>
      <c r="R411" s="57"/>
      <c r="S411" s="57"/>
      <c r="T411" s="57"/>
      <c r="U411" s="59"/>
      <c r="V411" s="59"/>
      <c r="W411" s="57"/>
      <c r="X411" s="60">
        <v>3423</v>
      </c>
    </row>
    <row r="412" spans="1:25" s="56" customFormat="1" x14ac:dyDescent="0.25">
      <c r="A412" s="97"/>
      <c r="B412" s="98" t="s">
        <v>2180</v>
      </c>
      <c r="C412" s="58" t="s">
        <v>2592</v>
      </c>
      <c r="D412" s="98">
        <v>1</v>
      </c>
      <c r="E412" s="58"/>
      <c r="F412" s="98" t="s">
        <v>333</v>
      </c>
      <c r="G412" s="98" t="s">
        <v>2181</v>
      </c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62"/>
      <c r="Y412" s="55"/>
    </row>
    <row r="413" spans="1:25" s="56" customFormat="1" ht="30" x14ac:dyDescent="0.25">
      <c r="A413" s="73">
        <v>123</v>
      </c>
      <c r="B413" s="57" t="s">
        <v>569</v>
      </c>
      <c r="C413" s="74" t="str">
        <f>VLOOKUP(B413,[2]Sheet8!E:G,3,0)</f>
        <v>BILL STOP</v>
      </c>
      <c r="D413" s="75">
        <f>VLOOKUP(B413,[2]Sheet8!E:L,8,0)</f>
        <v>1</v>
      </c>
      <c r="E413" s="57" t="s">
        <v>568</v>
      </c>
      <c r="F413" s="75" t="str">
        <f>VLOOKUP(B413,[2]Sheet8!E:I,5,0)</f>
        <v>H S MURULI S/O LATE NINGASHETTY</v>
      </c>
      <c r="G413" s="57" t="str">
        <f>VLOOKUP(B413,[2]Sheet8!E:K,7,0)</f>
        <v>DEVARAYAPATTANA</v>
      </c>
      <c r="H413" s="57">
        <v>771</v>
      </c>
      <c r="I413" s="57">
        <v>771</v>
      </c>
      <c r="J413" s="57">
        <f t="shared" ref="J413:J422" si="26">I413-H413</f>
        <v>0</v>
      </c>
      <c r="K413" s="57">
        <v>-1580</v>
      </c>
      <c r="L413" s="58">
        <v>0</v>
      </c>
      <c r="M413" s="57"/>
      <c r="N413" s="57"/>
      <c r="O413" s="57"/>
      <c r="P413" s="57"/>
      <c r="Q413" s="57"/>
      <c r="R413" s="57"/>
      <c r="S413" s="57"/>
      <c r="T413" s="57"/>
      <c r="U413" s="57"/>
      <c r="V413" s="59"/>
      <c r="W413" s="57"/>
      <c r="X413" s="60" t="e">
        <f>L413+M413+N413+#REF!+P413+O413</f>
        <v>#REF!</v>
      </c>
    </row>
    <row r="414" spans="1:25" s="56" customFormat="1" ht="60" x14ac:dyDescent="0.25">
      <c r="A414" s="73">
        <v>124</v>
      </c>
      <c r="B414" s="57" t="s">
        <v>570</v>
      </c>
      <c r="C414" s="74" t="str">
        <f>VLOOKUP(B414,[2]Sheet8!E:G,3,0)</f>
        <v>BILL STOP</v>
      </c>
      <c r="D414" s="75">
        <f>VLOOKUP(B414,[2]Sheet8!E:L,8,0)</f>
        <v>2</v>
      </c>
      <c r="E414" s="57" t="s">
        <v>568</v>
      </c>
      <c r="F414" s="75" t="str">
        <f>VLOOKUP(B414,[2]Sheet8!E:I,5,0)</f>
        <v>VINAY SHANKAR M S/O P S MADHUSUDHAN NAYAK</v>
      </c>
      <c r="G414" s="57" t="str">
        <f>VLOOKUP(B414,[2]Sheet8!E:K,7,0)</f>
        <v>MANACHANAHALLI BASAVESHWARA NAGARA</v>
      </c>
      <c r="H414" s="57">
        <v>378</v>
      </c>
      <c r="I414" s="57">
        <v>378</v>
      </c>
      <c r="J414" s="57">
        <f t="shared" si="26"/>
        <v>0</v>
      </c>
      <c r="K414" s="57">
        <v>-4989</v>
      </c>
      <c r="L414" s="58">
        <v>0</v>
      </c>
      <c r="M414" s="57"/>
      <c r="N414" s="57"/>
      <c r="O414" s="57"/>
      <c r="P414" s="57"/>
      <c r="Q414" s="57"/>
      <c r="R414" s="57"/>
      <c r="S414" s="57"/>
      <c r="T414" s="57"/>
      <c r="U414" s="57"/>
      <c r="V414" s="59"/>
      <c r="W414" s="57"/>
      <c r="X414" s="60" t="e">
        <f>L414+M414+N414+#REF!+P414+O414</f>
        <v>#REF!</v>
      </c>
    </row>
    <row r="415" spans="1:25" s="56" customFormat="1" x14ac:dyDescent="0.25">
      <c r="A415" s="73">
        <v>125</v>
      </c>
      <c r="B415" s="57" t="s">
        <v>571</v>
      </c>
      <c r="C415" s="74" t="str">
        <f>VLOOKUP(B415,[2]Sheet8!E:G,3,0)</f>
        <v>BILL STOP</v>
      </c>
      <c r="D415" s="75">
        <f>VLOOKUP(B415,[2]Sheet8!E:L,8,0)</f>
        <v>10</v>
      </c>
      <c r="E415" s="84" t="s">
        <v>572</v>
      </c>
      <c r="F415" s="75" t="str">
        <f>VLOOKUP(B415,[2]Sheet8!E:I,5,0)</f>
        <v>SUJATHA M M</v>
      </c>
      <c r="G415" s="57">
        <f>VLOOKUP(B415,[2]Sheet8!E:K,7,0)</f>
        <v>0</v>
      </c>
      <c r="H415" s="57">
        <v>6168</v>
      </c>
      <c r="I415" s="57">
        <v>6168</v>
      </c>
      <c r="J415" s="57">
        <f t="shared" si="26"/>
        <v>0</v>
      </c>
      <c r="K415" s="57">
        <v>-19731</v>
      </c>
      <c r="L415" s="58">
        <v>0</v>
      </c>
      <c r="M415" s="57"/>
      <c r="N415" s="57"/>
      <c r="O415" s="57"/>
      <c r="P415" s="57"/>
      <c r="Q415" s="57"/>
      <c r="R415" s="57"/>
      <c r="S415" s="57"/>
      <c r="T415" s="57"/>
      <c r="U415" s="57"/>
      <c r="V415" s="59"/>
      <c r="W415" s="57"/>
      <c r="X415" s="60" t="e">
        <f>L415+M415+N415+#REF!+P415</f>
        <v>#REF!</v>
      </c>
    </row>
    <row r="416" spans="1:25" s="56" customFormat="1" x14ac:dyDescent="0.25">
      <c r="A416" s="73">
        <v>126</v>
      </c>
      <c r="B416" s="57" t="s">
        <v>573</v>
      </c>
      <c r="C416" s="74" t="str">
        <f>VLOOKUP(B416,[2]Sheet8!E:G,3,0)</f>
        <v>BILL STOP</v>
      </c>
      <c r="D416" s="75">
        <f>VLOOKUP(B416,[2]Sheet8!E:L,8,0)</f>
        <v>1</v>
      </c>
      <c r="E416" s="84" t="s">
        <v>574</v>
      </c>
      <c r="F416" s="75" t="str">
        <f>VLOOKUP(B416,[2]Sheet8!E:I,5,0)</f>
        <v>SUNEETHA H M</v>
      </c>
      <c r="G416" s="57">
        <f>VLOOKUP(B416,[2]Sheet8!E:K,7,0)</f>
        <v>0</v>
      </c>
      <c r="H416" s="57">
        <v>523</v>
      </c>
      <c r="I416" s="57">
        <v>523</v>
      </c>
      <c r="J416" s="57">
        <f t="shared" si="26"/>
        <v>0</v>
      </c>
      <c r="K416" s="89">
        <v>0</v>
      </c>
      <c r="L416" s="58">
        <v>0</v>
      </c>
      <c r="M416" s="57"/>
      <c r="N416" s="57"/>
      <c r="O416" s="57"/>
      <c r="P416" s="57"/>
      <c r="Q416" s="57"/>
      <c r="R416" s="57"/>
      <c r="S416" s="57"/>
      <c r="T416" s="57"/>
      <c r="U416" s="57"/>
      <c r="V416" s="59"/>
      <c r="W416" s="57"/>
      <c r="X416" s="60" t="e">
        <f>L416+M416+N416+#REF!+P416</f>
        <v>#REF!</v>
      </c>
    </row>
    <row r="417" spans="1:25" s="56" customFormat="1" x14ac:dyDescent="0.25">
      <c r="A417" s="73">
        <v>363</v>
      </c>
      <c r="B417" s="58" t="s">
        <v>32</v>
      </c>
      <c r="C417" s="85" t="str">
        <f>VLOOKUP(B417,[2]Sheet8!E:G,3,0)</f>
        <v>LIVE</v>
      </c>
      <c r="D417" s="86">
        <f>VLOOKUP(B417,[2]Sheet8!E:L,8,0)</f>
        <v>2</v>
      </c>
      <c r="E417" s="90" t="s">
        <v>574</v>
      </c>
      <c r="F417" s="86" t="str">
        <f>VLOOKUP(B417,[2]Sheet8!E:I,5,0)</f>
        <v>M C DIWAKAR</v>
      </c>
      <c r="G417" s="58">
        <f>VLOOKUP(B417,[2]Sheet8!E:K,7,0)</f>
        <v>0</v>
      </c>
      <c r="H417" s="58">
        <v>853</v>
      </c>
      <c r="I417" s="58">
        <v>899</v>
      </c>
      <c r="J417" s="57">
        <f t="shared" si="26"/>
        <v>46</v>
      </c>
      <c r="K417" s="58">
        <v>-8120</v>
      </c>
      <c r="L417" s="58">
        <v>-207</v>
      </c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62" t="e">
        <f>L417+M417+N417+#REF!+P417+O417</f>
        <v>#REF!</v>
      </c>
      <c r="Y417" s="55"/>
    </row>
    <row r="418" spans="1:25" s="56" customFormat="1" x14ac:dyDescent="0.25">
      <c r="A418" s="73">
        <v>127</v>
      </c>
      <c r="B418" s="57" t="s">
        <v>575</v>
      </c>
      <c r="C418" s="74" t="str">
        <f>VLOOKUP(B418,[2]Sheet8!E:G,3,0)</f>
        <v>BILL STOP</v>
      </c>
      <c r="D418" s="75">
        <f>VLOOKUP(B418,[2]Sheet8!E:L,8,0)</f>
        <v>1</v>
      </c>
      <c r="E418" s="84" t="s">
        <v>576</v>
      </c>
      <c r="F418" s="75" t="str">
        <f>VLOOKUP(B418,[2]Sheet8!E:I,5,0)</f>
        <v>dharmesha</v>
      </c>
      <c r="G418" s="57">
        <f>VLOOKUP(B418,[2]Sheet8!E:K,7,0)</f>
        <v>0</v>
      </c>
      <c r="H418" s="57">
        <v>230</v>
      </c>
      <c r="I418" s="57">
        <v>230</v>
      </c>
      <c r="J418" s="57">
        <f t="shared" si="26"/>
        <v>0</v>
      </c>
      <c r="K418" s="57">
        <v>0</v>
      </c>
      <c r="L418" s="58">
        <v>1307</v>
      </c>
      <c r="M418" s="57"/>
      <c r="N418" s="57"/>
      <c r="O418" s="57"/>
      <c r="P418" s="57"/>
      <c r="Q418" s="57"/>
      <c r="R418" s="57"/>
      <c r="S418" s="57"/>
      <c r="T418" s="57"/>
      <c r="U418" s="57"/>
      <c r="V418" s="59"/>
      <c r="W418" s="57"/>
      <c r="X418" s="60" t="e">
        <f>L418+M418+N418+#REF!+P418</f>
        <v>#REF!</v>
      </c>
    </row>
    <row r="419" spans="1:25" s="56" customFormat="1" ht="30" x14ac:dyDescent="0.25">
      <c r="A419" s="73">
        <v>128</v>
      </c>
      <c r="B419" s="57" t="s">
        <v>577</v>
      </c>
      <c r="C419" s="74" t="str">
        <f>VLOOKUP(B419,[2]Sheet8!E:G,3,0)</f>
        <v>BILL STOP</v>
      </c>
      <c r="D419" s="75">
        <f>VLOOKUP(B419,[2]Sheet8!E:L,8,0)</f>
        <v>1</v>
      </c>
      <c r="E419" s="91" t="s">
        <v>576</v>
      </c>
      <c r="F419" s="75" t="str">
        <f>VLOOKUP(B419,[2]Sheet8!E:I,5,0)</f>
        <v>K J VARADARAJU  S/O</v>
      </c>
      <c r="G419" s="57">
        <f>VLOOKUP(B419,[2]Sheet8!E:K,7,0)</f>
        <v>0</v>
      </c>
      <c r="H419" s="57">
        <v>263</v>
      </c>
      <c r="I419" s="57">
        <v>263</v>
      </c>
      <c r="J419" s="57">
        <f t="shared" si="26"/>
        <v>0</v>
      </c>
      <c r="K419" s="57">
        <v>0</v>
      </c>
      <c r="L419" s="58">
        <v>997</v>
      </c>
      <c r="M419" s="57"/>
      <c r="N419" s="57"/>
      <c r="O419" s="57"/>
      <c r="P419" s="57"/>
      <c r="Q419" s="57"/>
      <c r="R419" s="84"/>
      <c r="S419" s="57"/>
      <c r="T419" s="57"/>
      <c r="U419" s="57"/>
      <c r="V419" s="59"/>
      <c r="W419" s="57"/>
      <c r="X419" s="60">
        <v>1547</v>
      </c>
      <c r="Y419" s="56">
        <v>1547</v>
      </c>
    </row>
    <row r="420" spans="1:25" s="56" customFormat="1" x14ac:dyDescent="0.25">
      <c r="A420" s="73">
        <v>129</v>
      </c>
      <c r="B420" s="57" t="s">
        <v>578</v>
      </c>
      <c r="C420" s="74" t="str">
        <f>VLOOKUP(B420,[2]Sheet8!E:G,3,0)</f>
        <v>BILL STOP</v>
      </c>
      <c r="D420" s="75">
        <f>VLOOKUP(B420,[2]Sheet8!E:L,8,0)</f>
        <v>1</v>
      </c>
      <c r="E420" s="84" t="s">
        <v>576</v>
      </c>
      <c r="F420" s="75" t="str">
        <f>VLOOKUP(B420,[2]Sheet8!E:I,5,0)</f>
        <v>RAMESH K A</v>
      </c>
      <c r="G420" s="57">
        <f>VLOOKUP(B420,[2]Sheet8!E:K,7,0)</f>
        <v>0</v>
      </c>
      <c r="H420" s="57">
        <v>138</v>
      </c>
      <c r="I420" s="57">
        <v>138</v>
      </c>
      <c r="J420" s="57">
        <f t="shared" si="26"/>
        <v>0</v>
      </c>
      <c r="K420" s="57">
        <v>-3001</v>
      </c>
      <c r="L420" s="58">
        <v>0</v>
      </c>
      <c r="M420" s="57"/>
      <c r="N420" s="57"/>
      <c r="O420" s="57"/>
      <c r="P420" s="57"/>
      <c r="Q420" s="57"/>
      <c r="R420" s="57"/>
      <c r="S420" s="57"/>
      <c r="T420" s="57"/>
      <c r="U420" s="57"/>
      <c r="V420" s="59"/>
      <c r="W420" s="57"/>
      <c r="X420" s="60">
        <v>1059</v>
      </c>
    </row>
    <row r="421" spans="1:25" s="56" customFormat="1" x14ac:dyDescent="0.25">
      <c r="A421" s="73">
        <v>130</v>
      </c>
      <c r="B421" s="57" t="s">
        <v>579</v>
      </c>
      <c r="C421" s="74" t="str">
        <f>VLOOKUP(B421,[2]Sheet8!E:G,3,0)</f>
        <v>BILL STOP</v>
      </c>
      <c r="D421" s="75">
        <f>VLOOKUP(B421,[2]Sheet8!E:L,8,0)</f>
        <v>2</v>
      </c>
      <c r="E421" s="84" t="s">
        <v>576</v>
      </c>
      <c r="F421" s="75" t="str">
        <f>VLOOKUP(B421,[2]Sheet8!E:I,5,0)</f>
        <v>H N GEETHA</v>
      </c>
      <c r="G421" s="57">
        <f>VLOOKUP(B421,[2]Sheet8!E:K,7,0)</f>
        <v>0</v>
      </c>
      <c r="H421" s="57">
        <v>186</v>
      </c>
      <c r="I421" s="57">
        <v>186</v>
      </c>
      <c r="J421" s="57">
        <f t="shared" si="26"/>
        <v>0</v>
      </c>
      <c r="K421" s="57">
        <v>0</v>
      </c>
      <c r="L421" s="58">
        <v>0</v>
      </c>
      <c r="M421" s="57"/>
      <c r="N421" s="57"/>
      <c r="O421" s="57"/>
      <c r="P421" s="57"/>
      <c r="Q421" s="57"/>
      <c r="R421" s="57"/>
      <c r="S421" s="57"/>
      <c r="T421" s="57"/>
      <c r="U421" s="57"/>
      <c r="V421" s="59"/>
      <c r="W421" s="57"/>
      <c r="X421" s="60" t="e">
        <f>L421+M421+N421+#REF!+P421+O421</f>
        <v>#REF!</v>
      </c>
    </row>
    <row r="422" spans="1:25" s="56" customFormat="1" x14ac:dyDescent="0.25">
      <c r="A422" s="73">
        <v>131</v>
      </c>
      <c r="B422" s="57" t="s">
        <v>580</v>
      </c>
      <c r="C422" s="74" t="str">
        <f>VLOOKUP(B422,[2]Sheet8!E:G,3,0)</f>
        <v>BILL STOP</v>
      </c>
      <c r="D422" s="75">
        <f>VLOOKUP(B422,[2]Sheet8!E:L,8,0)</f>
        <v>1</v>
      </c>
      <c r="E422" s="84" t="s">
        <v>576</v>
      </c>
      <c r="F422" s="75" t="str">
        <f>VLOOKUP(B422,[2]Sheet8!E:I,5,0)</f>
        <v>SUNIL B R</v>
      </c>
      <c r="G422" s="57">
        <f>VLOOKUP(B422,[2]Sheet8!E:K,7,0)</f>
        <v>0</v>
      </c>
      <c r="H422" s="57">
        <v>79</v>
      </c>
      <c r="I422" s="57">
        <v>79</v>
      </c>
      <c r="J422" s="57">
        <f t="shared" si="26"/>
        <v>0</v>
      </c>
      <c r="K422" s="57">
        <v>0</v>
      </c>
      <c r="L422" s="58">
        <v>0</v>
      </c>
      <c r="M422" s="57"/>
      <c r="N422" s="57"/>
      <c r="O422" s="57"/>
      <c r="P422" s="57"/>
      <c r="Q422" s="57"/>
      <c r="R422" s="57"/>
      <c r="S422" s="57"/>
      <c r="T422" s="57"/>
      <c r="U422" s="57"/>
      <c r="V422" s="59"/>
      <c r="W422" s="57"/>
      <c r="X422" s="60">
        <v>4121</v>
      </c>
    </row>
    <row r="423" spans="1:25" s="56" customFormat="1" x14ac:dyDescent="0.25">
      <c r="A423" s="97"/>
      <c r="B423" s="98" t="s">
        <v>2208</v>
      </c>
      <c r="C423" s="58" t="s">
        <v>2592</v>
      </c>
      <c r="D423" s="98">
        <v>1</v>
      </c>
      <c r="E423" s="58"/>
      <c r="F423" s="98" t="s">
        <v>1137</v>
      </c>
      <c r="G423" s="98" t="s">
        <v>2209</v>
      </c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62"/>
      <c r="Y423" s="55"/>
    </row>
    <row r="424" spans="1:25" s="56" customFormat="1" x14ac:dyDescent="0.25">
      <c r="A424" s="73">
        <v>364</v>
      </c>
      <c r="B424" s="58" t="s">
        <v>34</v>
      </c>
      <c r="C424" s="85" t="str">
        <f>VLOOKUP(B424,[2]Sheet8!E:G,3,0)</f>
        <v>LIVE</v>
      </c>
      <c r="D424" s="86">
        <f>VLOOKUP(B424,[2]Sheet8!E:L,8,0)</f>
        <v>2</v>
      </c>
      <c r="E424" s="90" t="s">
        <v>582</v>
      </c>
      <c r="F424" s="86" t="str">
        <f>VLOOKUP(B424,[2]Sheet8!E:I,5,0)</f>
        <v>T M CHIDHANADA</v>
      </c>
      <c r="G424" s="58">
        <f>VLOOKUP(B424,[2]Sheet8!E:K,7,0)</f>
        <v>0</v>
      </c>
      <c r="H424" s="58">
        <v>1075</v>
      </c>
      <c r="I424" s="58">
        <v>1097</v>
      </c>
      <c r="J424" s="57">
        <f t="shared" ref="J424:J429" si="27">I424-H424</f>
        <v>22</v>
      </c>
      <c r="K424" s="58">
        <v>-8242</v>
      </c>
      <c r="L424" s="58">
        <v>514</v>
      </c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62" t="e">
        <f>L424+M424+N424+#REF!+P424+O424</f>
        <v>#REF!</v>
      </c>
      <c r="Y424" s="55"/>
    </row>
    <row r="425" spans="1:25" s="56" customFormat="1" x14ac:dyDescent="0.25">
      <c r="A425" s="73">
        <v>132</v>
      </c>
      <c r="B425" s="57" t="s">
        <v>581</v>
      </c>
      <c r="C425" s="74" t="str">
        <f>VLOOKUP(B425,[2]Sheet8!E:G,3,0)</f>
        <v>BILL STOP</v>
      </c>
      <c r="D425" s="75">
        <f>VLOOKUP(B425,[2]Sheet8!E:L,8,0)</f>
        <v>2</v>
      </c>
      <c r="E425" s="84" t="s">
        <v>582</v>
      </c>
      <c r="F425" s="75" t="str">
        <f>VLOOKUP(B425,[2]Sheet8!E:I,5,0)</f>
        <v>SHASHIDHARA</v>
      </c>
      <c r="G425" s="57">
        <f>VLOOKUP(B425,[2]Sheet8!E:K,7,0)</f>
        <v>0</v>
      </c>
      <c r="H425" s="57">
        <v>166</v>
      </c>
      <c r="I425" s="57">
        <v>166</v>
      </c>
      <c r="J425" s="57">
        <f t="shared" si="27"/>
        <v>0</v>
      </c>
      <c r="K425" s="57">
        <v>-2809</v>
      </c>
      <c r="L425" s="58">
        <v>0</v>
      </c>
      <c r="M425" s="57"/>
      <c r="N425" s="57"/>
      <c r="O425" s="57"/>
      <c r="P425" s="57"/>
      <c r="Q425" s="57"/>
      <c r="R425" s="57"/>
      <c r="S425" s="57"/>
      <c r="T425" s="57"/>
      <c r="U425" s="57"/>
      <c r="V425" s="59"/>
      <c r="W425" s="57"/>
      <c r="X425" s="60">
        <v>5311</v>
      </c>
    </row>
    <row r="426" spans="1:25" s="56" customFormat="1" x14ac:dyDescent="0.25">
      <c r="A426" s="73">
        <v>133</v>
      </c>
      <c r="B426" s="57" t="s">
        <v>583</v>
      </c>
      <c r="C426" s="74" t="str">
        <f>VLOOKUP(B426,[2]Sheet8!E:G,3,0)</f>
        <v>BILL STOP</v>
      </c>
      <c r="D426" s="75">
        <f>VLOOKUP(B426,[2]Sheet8!E:L,8,0)</f>
        <v>2</v>
      </c>
      <c r="E426" s="84" t="s">
        <v>584</v>
      </c>
      <c r="F426" s="75" t="str">
        <f>VLOOKUP(B426,[2]Sheet8!E:I,5,0)</f>
        <v>BETTEGOWDA</v>
      </c>
      <c r="G426" s="57">
        <f>VLOOKUP(B426,[2]Sheet8!E:K,7,0)</f>
        <v>0</v>
      </c>
      <c r="H426" s="57">
        <v>336</v>
      </c>
      <c r="I426" s="57">
        <v>336</v>
      </c>
      <c r="J426" s="57">
        <f t="shared" si="27"/>
        <v>0</v>
      </c>
      <c r="K426" s="57">
        <v>-2205</v>
      </c>
      <c r="L426" s="58">
        <v>0</v>
      </c>
      <c r="M426" s="57"/>
      <c r="N426" s="57"/>
      <c r="O426" s="57"/>
      <c r="P426" s="57"/>
      <c r="Q426" s="57"/>
      <c r="R426" s="57"/>
      <c r="S426" s="57"/>
      <c r="T426" s="57"/>
      <c r="U426" s="57"/>
      <c r="V426" s="59"/>
      <c r="W426" s="57"/>
      <c r="X426" s="60" t="e">
        <f>L426+M426+N426+#REF!+P426</f>
        <v>#REF!</v>
      </c>
    </row>
    <row r="427" spans="1:25" s="56" customFormat="1" x14ac:dyDescent="0.25">
      <c r="A427" s="73">
        <v>134</v>
      </c>
      <c r="B427" s="57" t="s">
        <v>585</v>
      </c>
      <c r="C427" s="74" t="str">
        <f>VLOOKUP(B427,[2]Sheet8!E:G,3,0)</f>
        <v>BILL STOP</v>
      </c>
      <c r="D427" s="75">
        <f>VLOOKUP(B427,[2]Sheet8!E:L,8,0)</f>
        <v>2</v>
      </c>
      <c r="E427" s="84" t="s">
        <v>584</v>
      </c>
      <c r="F427" s="75" t="str">
        <f>VLOOKUP(B427,[2]Sheet8!E:I,5,0)</f>
        <v>KESHAVAMURTHY</v>
      </c>
      <c r="G427" s="57">
        <f>VLOOKUP(B427,[2]Sheet8!E:K,7,0)</f>
        <v>0</v>
      </c>
      <c r="H427" s="57">
        <v>197</v>
      </c>
      <c r="I427" s="57">
        <v>197</v>
      </c>
      <c r="J427" s="57">
        <f t="shared" si="27"/>
        <v>0</v>
      </c>
      <c r="K427" s="57">
        <v>0</v>
      </c>
      <c r="L427" s="58">
        <v>0</v>
      </c>
      <c r="M427" s="57"/>
      <c r="N427" s="57"/>
      <c r="O427" s="57"/>
      <c r="P427" s="57"/>
      <c r="Q427" s="57"/>
      <c r="R427" s="84"/>
      <c r="S427" s="57"/>
      <c r="T427" s="57"/>
      <c r="U427" s="57"/>
      <c r="V427" s="59"/>
      <c r="W427" s="57"/>
      <c r="X427" s="60">
        <v>10305</v>
      </c>
    </row>
    <row r="428" spans="1:25" s="56" customFormat="1" x14ac:dyDescent="0.25">
      <c r="A428" s="73">
        <v>365</v>
      </c>
      <c r="B428" s="58" t="s">
        <v>36</v>
      </c>
      <c r="C428" s="85" t="str">
        <f>VLOOKUP(B428,[2]Sheet8!E:G,3,0)</f>
        <v>LIVE</v>
      </c>
      <c r="D428" s="86">
        <f>VLOOKUP(B428,[2]Sheet8!E:L,8,0)</f>
        <v>1</v>
      </c>
      <c r="E428" s="90" t="s">
        <v>918</v>
      </c>
      <c r="F428" s="86" t="str">
        <f>VLOOKUP(B428,[2]Sheet8!E:I,5,0)</f>
        <v>ACHUTH SHASTRI</v>
      </c>
      <c r="G428" s="58">
        <f>VLOOKUP(B428,[2]Sheet8!E:K,7,0)</f>
        <v>0</v>
      </c>
      <c r="H428" s="58">
        <v>75</v>
      </c>
      <c r="I428" s="58">
        <v>80</v>
      </c>
      <c r="J428" s="57">
        <f t="shared" si="27"/>
        <v>5</v>
      </c>
      <c r="K428" s="58">
        <v>-4121</v>
      </c>
      <c r="L428" s="58">
        <v>376</v>
      </c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62" t="e">
        <f>L428+M428+N428+#REF!+P428+O428</f>
        <v>#REF!</v>
      </c>
      <c r="Y428" s="55"/>
    </row>
    <row r="429" spans="1:25" s="56" customFormat="1" x14ac:dyDescent="0.25">
      <c r="A429" s="73">
        <v>366</v>
      </c>
      <c r="B429" s="58" t="s">
        <v>38</v>
      </c>
      <c r="C429" s="85" t="str">
        <f>VLOOKUP(B429,[2]Sheet8!E:G,3,0)</f>
        <v>LIVE</v>
      </c>
      <c r="D429" s="86">
        <f>VLOOKUP(B429,[2]Sheet8!E:L,8,0)</f>
        <v>2</v>
      </c>
      <c r="E429" s="90" t="s">
        <v>919</v>
      </c>
      <c r="F429" s="86" t="str">
        <f>VLOOKUP(B429,[2]Sheet8!E:I,5,0)</f>
        <v>PRAKHASHA</v>
      </c>
      <c r="G429" s="58">
        <f>VLOOKUP(B429,[2]Sheet8!E:K,7,0)</f>
        <v>0</v>
      </c>
      <c r="H429" s="58">
        <v>37</v>
      </c>
      <c r="I429" s="58">
        <v>409</v>
      </c>
      <c r="J429" s="57">
        <f t="shared" si="27"/>
        <v>372</v>
      </c>
      <c r="K429" s="58">
        <v>-8242</v>
      </c>
      <c r="L429" s="58">
        <v>1678</v>
      </c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62" t="e">
        <f>L429+M429+N429+#REF!+P429+O429</f>
        <v>#REF!</v>
      </c>
      <c r="Y429" s="55"/>
    </row>
    <row r="430" spans="1:25" s="56" customFormat="1" x14ac:dyDescent="0.25">
      <c r="A430" s="97"/>
      <c r="B430" s="98" t="s">
        <v>2220</v>
      </c>
      <c r="C430" s="58" t="s">
        <v>2592</v>
      </c>
      <c r="D430" s="98">
        <v>1</v>
      </c>
      <c r="E430" s="58"/>
      <c r="F430" s="98" t="s">
        <v>2221</v>
      </c>
      <c r="G430" s="98" t="s">
        <v>227</v>
      </c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62"/>
      <c r="Y430" s="55"/>
    </row>
    <row r="431" spans="1:25" s="56" customFormat="1" x14ac:dyDescent="0.25">
      <c r="A431" s="73">
        <v>367</v>
      </c>
      <c r="B431" s="58" t="s">
        <v>40</v>
      </c>
      <c r="C431" s="85" t="str">
        <f>VLOOKUP(B431,[2]Sheet8!E:G,3,0)</f>
        <v>LIVE</v>
      </c>
      <c r="D431" s="86">
        <f>VLOOKUP(B431,[2]Sheet8!E:L,8,0)</f>
        <v>2</v>
      </c>
      <c r="E431" s="92" t="s">
        <v>587</v>
      </c>
      <c r="F431" s="86" t="str">
        <f>VLOOKUP(B431,[2]Sheet8!E:I,5,0)</f>
        <v>SMT POORNIMA</v>
      </c>
      <c r="G431" s="58">
        <f>VLOOKUP(B431,[2]Sheet8!E:K,7,0)</f>
        <v>0</v>
      </c>
      <c r="H431" s="58">
        <v>334</v>
      </c>
      <c r="I431" s="58">
        <v>352</v>
      </c>
      <c r="J431" s="57">
        <f>I431-H431</f>
        <v>18</v>
      </c>
      <c r="K431" s="58">
        <v>-8242</v>
      </c>
      <c r="L431" s="58">
        <v>54</v>
      </c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62" t="e">
        <f>L431+M431+N431+#REF!+P431+O431</f>
        <v>#REF!</v>
      </c>
      <c r="Y431" s="55"/>
    </row>
    <row r="432" spans="1:25" s="56" customFormat="1" x14ac:dyDescent="0.25">
      <c r="A432" s="73">
        <v>135</v>
      </c>
      <c r="B432" s="57" t="s">
        <v>586</v>
      </c>
      <c r="C432" s="74" t="str">
        <f>VLOOKUP(B432,[2]Sheet8!E:G,3,0)</f>
        <v>BILL STOP</v>
      </c>
      <c r="D432" s="75">
        <f>VLOOKUP(B432,[2]Sheet8!E:L,8,0)</f>
        <v>1</v>
      </c>
      <c r="E432" s="84" t="s">
        <v>587</v>
      </c>
      <c r="F432" s="75" t="str">
        <f>VLOOKUP(B432,[2]Sheet8!E:I,5,0)</f>
        <v>MANJULAMMA C Y</v>
      </c>
      <c r="G432" s="57">
        <f>VLOOKUP(B432,[2]Sheet8!E:K,7,0)</f>
        <v>0</v>
      </c>
      <c r="H432" s="57">
        <v>1103</v>
      </c>
      <c r="I432" s="57">
        <v>1103</v>
      </c>
      <c r="J432" s="57">
        <f>I432-H432</f>
        <v>0</v>
      </c>
      <c r="K432" s="57">
        <v>0</v>
      </c>
      <c r="L432" s="58">
        <v>0</v>
      </c>
      <c r="M432" s="57"/>
      <c r="N432" s="57"/>
      <c r="O432" s="57"/>
      <c r="P432" s="57"/>
      <c r="Q432" s="57"/>
      <c r="R432" s="84"/>
      <c r="S432" s="57"/>
      <c r="T432" s="57"/>
      <c r="U432" s="57"/>
      <c r="V432" s="59"/>
      <c r="W432" s="57"/>
      <c r="X432" s="60" t="e">
        <f>L432+M432+N432+#REF!+P432</f>
        <v>#REF!</v>
      </c>
    </row>
    <row r="433" spans="1:25" s="56" customFormat="1" x14ac:dyDescent="0.25">
      <c r="A433" s="73">
        <v>368</v>
      </c>
      <c r="B433" s="58" t="s">
        <v>42</v>
      </c>
      <c r="C433" s="85" t="s">
        <v>358</v>
      </c>
      <c r="D433" s="86">
        <f>VLOOKUP(B433,[2]Sheet8!E:L,8,0)</f>
        <v>2</v>
      </c>
      <c r="E433" s="90" t="s">
        <v>587</v>
      </c>
      <c r="F433" s="86" t="str">
        <f>VLOOKUP(B433,[2]Sheet8!E:I,5,0)</f>
        <v>SHASHIKUMAR C B</v>
      </c>
      <c r="G433" s="58">
        <f>VLOOKUP(B433,[2]Sheet8!E:K,7,0)</f>
        <v>0</v>
      </c>
      <c r="H433" s="58">
        <v>330</v>
      </c>
      <c r="I433" s="58">
        <v>331</v>
      </c>
      <c r="J433" s="57">
        <f>I433-H433</f>
        <v>1</v>
      </c>
      <c r="K433" s="58">
        <v>-8242</v>
      </c>
      <c r="L433" s="58">
        <v>2504</v>
      </c>
      <c r="M433" s="58">
        <v>1650</v>
      </c>
      <c r="N433" s="58">
        <v>1</v>
      </c>
      <c r="O433" s="58">
        <v>1</v>
      </c>
      <c r="P433" s="58"/>
      <c r="Q433" s="58"/>
      <c r="R433" s="58"/>
      <c r="S433" s="58"/>
      <c r="T433" s="58"/>
      <c r="U433" s="58"/>
      <c r="V433" s="58"/>
      <c r="W433" s="58"/>
      <c r="X433" s="62" t="e">
        <f>L433+M433+N433+#REF!+P433+O433</f>
        <v>#REF!</v>
      </c>
      <c r="Y433" s="55"/>
    </row>
    <row r="434" spans="1:25" s="56" customFormat="1" x14ac:dyDescent="0.25">
      <c r="A434" s="73">
        <v>369</v>
      </c>
      <c r="B434" s="58" t="s">
        <v>43</v>
      </c>
      <c r="C434" s="85" t="str">
        <f>VLOOKUP(B434,[2]Sheet8!E:G,3,0)</f>
        <v>LIVE</v>
      </c>
      <c r="D434" s="86">
        <f>VLOOKUP(B434,[2]Sheet8!E:L,8,0)</f>
        <v>1</v>
      </c>
      <c r="E434" s="90" t="s">
        <v>920</v>
      </c>
      <c r="F434" s="86" t="str">
        <f>VLOOKUP(B434,[2]Sheet8!E:I,5,0)</f>
        <v>JAYAMMA</v>
      </c>
      <c r="G434" s="58">
        <f>VLOOKUP(B434,[2]Sheet8!E:K,7,0)</f>
        <v>0</v>
      </c>
      <c r="H434" s="58">
        <v>91</v>
      </c>
      <c r="I434" s="58">
        <v>107</v>
      </c>
      <c r="J434" s="57">
        <f>I434-H434</f>
        <v>16</v>
      </c>
      <c r="K434" s="58">
        <v>-4121</v>
      </c>
      <c r="L434" s="58">
        <v>-116</v>
      </c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62" t="e">
        <f>L434+M434+N434+#REF!+P434+O434</f>
        <v>#REF!</v>
      </c>
      <c r="Y434" s="55"/>
    </row>
    <row r="435" spans="1:25" s="56" customFormat="1" x14ac:dyDescent="0.25">
      <c r="A435" s="97"/>
      <c r="B435" s="98" t="s">
        <v>2228</v>
      </c>
      <c r="C435" s="58" t="s">
        <v>2592</v>
      </c>
      <c r="D435" s="98">
        <v>1</v>
      </c>
      <c r="E435" s="58"/>
      <c r="F435" s="98" t="s">
        <v>2229</v>
      </c>
      <c r="G435" s="98" t="s">
        <v>2230</v>
      </c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62"/>
      <c r="Y435" s="55"/>
    </row>
    <row r="436" spans="1:25" s="56" customFormat="1" ht="30" x14ac:dyDescent="0.25">
      <c r="A436" s="73">
        <v>136</v>
      </c>
      <c r="B436" s="57" t="s">
        <v>588</v>
      </c>
      <c r="C436" s="74" t="str">
        <f>VLOOKUP(B436,[2]Sheet8!E:G,3,0)</f>
        <v>BILL STOP</v>
      </c>
      <c r="D436" s="75">
        <f>VLOOKUP(B436,[2]Sheet8!E:L,8,0)</f>
        <v>2</v>
      </c>
      <c r="E436" s="91" t="s">
        <v>589</v>
      </c>
      <c r="F436" s="75" t="str">
        <f>VLOOKUP(B436,[2]Sheet8!E:I,5,0)</f>
        <v>MUKTHESH KUMAR H D</v>
      </c>
      <c r="G436" s="57">
        <f>VLOOKUP(B436,[2]Sheet8!E:K,7,0)</f>
        <v>0</v>
      </c>
      <c r="H436" s="57">
        <v>52</v>
      </c>
      <c r="I436" s="57">
        <v>52</v>
      </c>
      <c r="J436" s="57">
        <f t="shared" ref="J436:J445" si="28">I436-H436</f>
        <v>0</v>
      </c>
      <c r="K436" s="57">
        <v>-975</v>
      </c>
      <c r="L436" s="58">
        <v>0</v>
      </c>
      <c r="M436" s="57"/>
      <c r="N436" s="57"/>
      <c r="O436" s="57"/>
      <c r="P436" s="57"/>
      <c r="Q436" s="57"/>
      <c r="R436" s="57"/>
      <c r="S436" s="57"/>
      <c r="T436" s="57"/>
      <c r="U436" s="57"/>
      <c r="V436" s="59"/>
      <c r="W436" s="57"/>
      <c r="X436" s="60">
        <v>7267</v>
      </c>
    </row>
    <row r="437" spans="1:25" s="56" customFormat="1" x14ac:dyDescent="0.25">
      <c r="A437" s="73">
        <v>137</v>
      </c>
      <c r="B437" s="57" t="s">
        <v>590</v>
      </c>
      <c r="C437" s="74" t="str">
        <f>VLOOKUP(B437,[2]Sheet8!E:G,3,0)</f>
        <v>BILL STOP</v>
      </c>
      <c r="D437" s="75">
        <f>VLOOKUP(B437,[2]Sheet8!E:L,8,0)</f>
        <v>1</v>
      </c>
      <c r="E437" s="91" t="s">
        <v>589</v>
      </c>
      <c r="F437" s="75" t="str">
        <f>VLOOKUP(B437,[2]Sheet8!E:I,5,0)</f>
        <v>KRISHNAMURTHY</v>
      </c>
      <c r="G437" s="57">
        <f>VLOOKUP(B437,[2]Sheet8!E:K,7,0)</f>
        <v>0</v>
      </c>
      <c r="H437" s="57">
        <v>110</v>
      </c>
      <c r="I437" s="57">
        <v>110</v>
      </c>
      <c r="J437" s="57">
        <f t="shared" si="28"/>
        <v>0</v>
      </c>
      <c r="K437" s="57">
        <v>-2361</v>
      </c>
      <c r="L437" s="58">
        <v>0</v>
      </c>
      <c r="M437" s="57"/>
      <c r="N437" s="57"/>
      <c r="O437" s="57"/>
      <c r="P437" s="57"/>
      <c r="Q437" s="57"/>
      <c r="R437" s="57"/>
      <c r="S437" s="57"/>
      <c r="T437" s="57"/>
      <c r="U437" s="57"/>
      <c r="V437" s="59"/>
      <c r="W437" s="57"/>
      <c r="X437" s="60">
        <v>1760</v>
      </c>
    </row>
    <row r="438" spans="1:25" s="56" customFormat="1" x14ac:dyDescent="0.25">
      <c r="A438" s="73">
        <v>370</v>
      </c>
      <c r="B438" s="58" t="s">
        <v>45</v>
      </c>
      <c r="C438" s="85" t="str">
        <f>VLOOKUP(B438,[2]Sheet8!E:G,3,0)</f>
        <v>LIVE</v>
      </c>
      <c r="D438" s="86">
        <f>VLOOKUP(B438,[2]Sheet8!E:L,8,0)</f>
        <v>2</v>
      </c>
      <c r="E438" s="92" t="s">
        <v>589</v>
      </c>
      <c r="F438" s="86" t="str">
        <f>VLOOKUP(B438,[2]Sheet8!E:I,5,0)</f>
        <v>SHIVAKUMAR</v>
      </c>
      <c r="G438" s="58">
        <f>VLOOKUP(B438,[2]Sheet8!E:K,7,0)</f>
        <v>0</v>
      </c>
      <c r="H438" s="58">
        <v>758</v>
      </c>
      <c r="I438" s="58">
        <v>887</v>
      </c>
      <c r="J438" s="57">
        <f t="shared" si="28"/>
        <v>129</v>
      </c>
      <c r="K438" s="58">
        <v>-8242</v>
      </c>
      <c r="L438" s="58">
        <v>54</v>
      </c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62" t="e">
        <f>L438+M438+N438+#REF!+P438+O438</f>
        <v>#REF!</v>
      </c>
      <c r="Y438" s="55"/>
    </row>
    <row r="439" spans="1:25" s="56" customFormat="1" x14ac:dyDescent="0.25">
      <c r="A439" s="73">
        <v>371</v>
      </c>
      <c r="B439" s="58" t="s">
        <v>47</v>
      </c>
      <c r="C439" s="85" t="str">
        <f>VLOOKUP(B439,[2]Sheet8!E:G,3,0)</f>
        <v>LIVE</v>
      </c>
      <c r="D439" s="86">
        <f>VLOOKUP(B439,[2]Sheet8!E:L,8,0)</f>
        <v>2</v>
      </c>
      <c r="E439" s="92" t="s">
        <v>589</v>
      </c>
      <c r="F439" s="86" t="str">
        <f>VLOOKUP(B439,[2]Sheet8!E:I,5,0)</f>
        <v>SMT JAYAMMA</v>
      </c>
      <c r="G439" s="58">
        <f>VLOOKUP(B439,[2]Sheet8!E:K,7,0)</f>
        <v>0</v>
      </c>
      <c r="H439" s="58">
        <v>2879</v>
      </c>
      <c r="I439" s="58">
        <v>2901</v>
      </c>
      <c r="J439" s="57">
        <f t="shared" si="28"/>
        <v>22</v>
      </c>
      <c r="K439" s="58">
        <v>-8242</v>
      </c>
      <c r="L439" s="58">
        <v>753</v>
      </c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62" t="e">
        <f>L439+M439+N439+#REF!+P439+O439</f>
        <v>#REF!</v>
      </c>
      <c r="Y439" s="55"/>
    </row>
    <row r="440" spans="1:25" s="56" customFormat="1" x14ac:dyDescent="0.25">
      <c r="A440" s="73">
        <v>372</v>
      </c>
      <c r="B440" s="58" t="s">
        <v>48</v>
      </c>
      <c r="C440" s="85" t="str">
        <f>VLOOKUP(B440,[2]Sheet8!E:G,3,0)</f>
        <v>LIVE</v>
      </c>
      <c r="D440" s="86">
        <f>VLOOKUP(B440,[2]Sheet8!E:L,8,0)</f>
        <v>2</v>
      </c>
      <c r="E440" s="92" t="s">
        <v>592</v>
      </c>
      <c r="F440" s="86" t="str">
        <f>VLOOKUP(B440,[2]Sheet8!E:I,5,0)</f>
        <v xml:space="preserve">T M ABHISHEK </v>
      </c>
      <c r="G440" s="58" t="str">
        <f>VLOOKUP(B440,[2]Sheet8!E:K,7,0)</f>
        <v>0</v>
      </c>
      <c r="H440" s="58">
        <v>356</v>
      </c>
      <c r="I440" s="58">
        <v>410</v>
      </c>
      <c r="J440" s="57">
        <f t="shared" si="28"/>
        <v>54</v>
      </c>
      <c r="K440" s="58">
        <v>-8242</v>
      </c>
      <c r="L440" s="58">
        <v>2811</v>
      </c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62" t="e">
        <f>L440+M440+N440+#REF!+P440+O440</f>
        <v>#REF!</v>
      </c>
      <c r="Y440" s="55"/>
    </row>
    <row r="441" spans="1:25" s="56" customFormat="1" x14ac:dyDescent="0.25">
      <c r="A441" s="73">
        <v>138</v>
      </c>
      <c r="B441" s="57" t="s">
        <v>591</v>
      </c>
      <c r="C441" s="74" t="str">
        <f>VLOOKUP(B441,[2]Sheet8!E:G,3,0)</f>
        <v>BILL STOP</v>
      </c>
      <c r="D441" s="75">
        <f>VLOOKUP(B441,[2]Sheet8!E:L,8,0)</f>
        <v>2</v>
      </c>
      <c r="E441" s="91" t="s">
        <v>592</v>
      </c>
      <c r="F441" s="75" t="str">
        <f>VLOOKUP(B441,[2]Sheet8!E:I,5,0)</f>
        <v>PRAVEEN G</v>
      </c>
      <c r="G441" s="57" t="str">
        <f>VLOOKUP(B441,[2]Sheet8!E:K,7,0)</f>
        <v>0</v>
      </c>
      <c r="H441" s="57">
        <v>258</v>
      </c>
      <c r="I441" s="57">
        <v>258</v>
      </c>
      <c r="J441" s="57">
        <f t="shared" si="28"/>
        <v>0</v>
      </c>
      <c r="K441" s="57">
        <v>0</v>
      </c>
      <c r="L441" s="58">
        <v>0</v>
      </c>
      <c r="M441" s="57"/>
      <c r="N441" s="57"/>
      <c r="O441" s="57"/>
      <c r="P441" s="57"/>
      <c r="Q441" s="57"/>
      <c r="R441" s="57"/>
      <c r="S441" s="57"/>
      <c r="T441" s="57"/>
      <c r="U441" s="57"/>
      <c r="V441" s="59"/>
      <c r="W441" s="57"/>
      <c r="X441" s="60" t="e">
        <f>L441+M441+N441+#REF!+P441</f>
        <v>#REF!</v>
      </c>
    </row>
    <row r="442" spans="1:25" s="56" customFormat="1" x14ac:dyDescent="0.25">
      <c r="A442" s="73">
        <v>373</v>
      </c>
      <c r="B442" s="58" t="s">
        <v>50</v>
      </c>
      <c r="C442" s="85" t="str">
        <f>VLOOKUP(B442,[2]Sheet8!E:G,3,0)</f>
        <v>LIVE</v>
      </c>
      <c r="D442" s="86">
        <f>VLOOKUP(B442,[2]Sheet8!E:L,8,0)</f>
        <v>2</v>
      </c>
      <c r="E442" s="92" t="s">
        <v>921</v>
      </c>
      <c r="F442" s="86" t="str">
        <f>VLOOKUP(B442,[2]Sheet8!E:I,5,0)</f>
        <v>H S NADEESHA</v>
      </c>
      <c r="G442" s="58" t="str">
        <f>VLOOKUP(B442,[2]Sheet8!E:K,7,0)</f>
        <v>0</v>
      </c>
      <c r="H442" s="58">
        <v>780</v>
      </c>
      <c r="I442" s="58">
        <v>869</v>
      </c>
      <c r="J442" s="57">
        <f t="shared" si="28"/>
        <v>89</v>
      </c>
      <c r="K442" s="58">
        <v>-8242</v>
      </c>
      <c r="L442" s="58">
        <v>1892</v>
      </c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62" t="e">
        <f>L442+M442+N442+#REF!+P442+O442</f>
        <v>#REF!</v>
      </c>
      <c r="Y442" s="55"/>
    </row>
    <row r="443" spans="1:25" s="56" customFormat="1" x14ac:dyDescent="0.25">
      <c r="A443" s="73">
        <v>374</v>
      </c>
      <c r="B443" s="58" t="s">
        <v>52</v>
      </c>
      <c r="C443" s="85" t="str">
        <f>VLOOKUP(B443,[2]Sheet8!E:G,3,0)</f>
        <v>LIVE</v>
      </c>
      <c r="D443" s="86">
        <f>VLOOKUP(B443,[2]Sheet8!E:L,8,0)</f>
        <v>2</v>
      </c>
      <c r="E443" s="92" t="s">
        <v>922</v>
      </c>
      <c r="F443" s="86" t="str">
        <f>VLOOKUP(B443,[2]Sheet8!E:I,5,0)</f>
        <v xml:space="preserve">PREM KUMAR S R </v>
      </c>
      <c r="G443" s="58" t="str">
        <f>VLOOKUP(B443,[2]Sheet8!E:K,7,0)</f>
        <v>0</v>
      </c>
      <c r="H443" s="58">
        <v>167</v>
      </c>
      <c r="I443" s="58">
        <v>176</v>
      </c>
      <c r="J443" s="57">
        <f t="shared" si="28"/>
        <v>9</v>
      </c>
      <c r="K443" s="58">
        <v>-8242</v>
      </c>
      <c r="L443" s="58">
        <v>-269</v>
      </c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62" t="e">
        <f>L443+M443+N443+#REF!+P443+O443</f>
        <v>#REF!</v>
      </c>
      <c r="Y443" s="55"/>
    </row>
    <row r="444" spans="1:25" s="56" customFormat="1" ht="30" x14ac:dyDescent="0.25">
      <c r="A444" s="73">
        <v>375</v>
      </c>
      <c r="B444" s="58" t="s">
        <v>54</v>
      </c>
      <c r="C444" s="85" t="str">
        <f>VLOOKUP(B444,[2]Sheet8!E:G,3,0)</f>
        <v>LIVE</v>
      </c>
      <c r="D444" s="86">
        <f>VLOOKUP(B444,[2]Sheet8!E:L,8,0)</f>
        <v>1</v>
      </c>
      <c r="E444" s="92" t="s">
        <v>922</v>
      </c>
      <c r="F444" s="86" t="str">
        <f>VLOOKUP(B444,[2]Sheet8!E:I,5,0)</f>
        <v>SWAMYGOWDA S/O</v>
      </c>
      <c r="G444" s="58" t="str">
        <f>VLOOKUP(B444,[2]Sheet8!E:K,7,0)</f>
        <v>0</v>
      </c>
      <c r="H444" s="58">
        <v>319</v>
      </c>
      <c r="I444" s="58">
        <v>436</v>
      </c>
      <c r="J444" s="57">
        <f t="shared" si="28"/>
        <v>117</v>
      </c>
      <c r="K444" s="58">
        <v>-4120</v>
      </c>
      <c r="L444" s="58">
        <v>-602</v>
      </c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62" t="e">
        <f>L444+M444+N444+#REF!+P444+O444</f>
        <v>#REF!</v>
      </c>
      <c r="Y444" s="55"/>
    </row>
    <row r="445" spans="1:25" s="56" customFormat="1" x14ac:dyDescent="0.25">
      <c r="A445" s="73">
        <v>139</v>
      </c>
      <c r="B445" s="57" t="s">
        <v>593</v>
      </c>
      <c r="C445" s="74" t="str">
        <f>VLOOKUP(B445,[2]Sheet8!E:G,3,0)</f>
        <v>BILL STOP</v>
      </c>
      <c r="D445" s="75">
        <f>VLOOKUP(B445,[2]Sheet8!E:L,8,0)</f>
        <v>1</v>
      </c>
      <c r="E445" s="91" t="s">
        <v>594</v>
      </c>
      <c r="F445" s="75" t="str">
        <f>VLOOKUP(B445,[2]Sheet8!E:I,5,0)</f>
        <v>NAGARAJU S/O</v>
      </c>
      <c r="G445" s="57" t="str">
        <f>VLOOKUP(B445,[2]Sheet8!E:K,7,0)</f>
        <v>0</v>
      </c>
      <c r="H445" s="57">
        <v>382</v>
      </c>
      <c r="I445" s="57">
        <v>382</v>
      </c>
      <c r="J445" s="57">
        <f t="shared" si="28"/>
        <v>0</v>
      </c>
      <c r="K445" s="57">
        <v>-3208</v>
      </c>
      <c r="L445" s="58">
        <v>0</v>
      </c>
      <c r="M445" s="57"/>
      <c r="N445" s="57"/>
      <c r="O445" s="57"/>
      <c r="P445" s="57"/>
      <c r="Q445" s="57"/>
      <c r="R445" s="57"/>
      <c r="S445" s="57"/>
      <c r="T445" s="57"/>
      <c r="U445" s="57"/>
      <c r="V445" s="59"/>
      <c r="W445" s="57"/>
      <c r="X445" s="60" t="e">
        <f>L445+M445+N445+#REF!+P445+O445</f>
        <v>#REF!</v>
      </c>
    </row>
    <row r="446" spans="1:25" x14ac:dyDescent="0.25">
      <c r="A446" s="97"/>
      <c r="B446" s="98" t="s">
        <v>2247</v>
      </c>
      <c r="C446" s="58" t="s">
        <v>2592</v>
      </c>
      <c r="D446" s="98">
        <v>1</v>
      </c>
      <c r="E446" s="58"/>
      <c r="F446" s="98" t="s">
        <v>2248</v>
      </c>
      <c r="G446" s="98" t="s">
        <v>2249</v>
      </c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62"/>
    </row>
    <row r="447" spans="1:25" s="56" customFormat="1" ht="30" x14ac:dyDescent="0.25">
      <c r="A447" s="73">
        <v>140</v>
      </c>
      <c r="B447" s="57" t="s">
        <v>595</v>
      </c>
      <c r="C447" s="74" t="str">
        <f>VLOOKUP(B447,[2]Sheet8!E:G,3,0)</f>
        <v>BILL STOP</v>
      </c>
      <c r="D447" s="75">
        <f>VLOOKUP(B447,[2]Sheet8!E:L,8,0)</f>
        <v>2</v>
      </c>
      <c r="E447" s="91" t="s">
        <v>594</v>
      </c>
      <c r="F447" s="75" t="str">
        <f>VLOOKUP(B447,[2]Sheet8!E:I,5,0)</f>
        <v xml:space="preserve">H N MANIKANTA S/O </v>
      </c>
      <c r="G447" s="57" t="str">
        <f>VLOOKUP(B447,[2]Sheet8!E:K,7,0)</f>
        <v>ASHOKANAGARA</v>
      </c>
      <c r="H447" s="57">
        <v>249</v>
      </c>
      <c r="I447" s="57">
        <v>249</v>
      </c>
      <c r="J447" s="57">
        <f t="shared" ref="J447:J456" si="29">I447-H447</f>
        <v>0</v>
      </c>
      <c r="K447" s="57">
        <v>-5213</v>
      </c>
      <c r="L447" s="58">
        <v>0</v>
      </c>
      <c r="M447" s="57"/>
      <c r="N447" s="57"/>
      <c r="O447" s="57"/>
      <c r="P447" s="57"/>
      <c r="Q447" s="57"/>
      <c r="R447" s="57"/>
      <c r="S447" s="57"/>
      <c r="T447" s="57"/>
      <c r="U447" s="57"/>
      <c r="V447" s="59"/>
      <c r="W447" s="57"/>
      <c r="X447" s="60" t="e">
        <f>L447+M447+N447+#REF!+P447+O447</f>
        <v>#REF!</v>
      </c>
    </row>
    <row r="448" spans="1:25" s="56" customFormat="1" x14ac:dyDescent="0.25">
      <c r="A448" s="73">
        <v>376</v>
      </c>
      <c r="B448" s="58" t="s">
        <v>55</v>
      </c>
      <c r="C448" s="85" t="str">
        <f>VLOOKUP(B448,[2]Sheet8!E:G,3,0)</f>
        <v>LIVE</v>
      </c>
      <c r="D448" s="86">
        <f>VLOOKUP(B448,[2]Sheet8!E:L,8,0)</f>
        <v>2</v>
      </c>
      <c r="E448" s="92" t="s">
        <v>594</v>
      </c>
      <c r="F448" s="86" t="str">
        <f>VLOOKUP(B448,[2]Sheet8!E:I,5,0)</f>
        <v xml:space="preserve">RAJASHETTY S/O </v>
      </c>
      <c r="G448" s="58" t="str">
        <f>VLOOKUP(B448,[2]Sheet8!E:K,7,0)</f>
        <v>0</v>
      </c>
      <c r="H448" s="58">
        <v>387</v>
      </c>
      <c r="I448" s="58">
        <v>454</v>
      </c>
      <c r="J448" s="57">
        <f t="shared" si="29"/>
        <v>67</v>
      </c>
      <c r="K448" s="58">
        <v>-7460</v>
      </c>
      <c r="L448" s="58">
        <v>283</v>
      </c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62" t="e">
        <f>L448+M448+N448+#REF!+P448+O448</f>
        <v>#REF!</v>
      </c>
      <c r="Y448" s="55"/>
    </row>
    <row r="449" spans="1:25" s="56" customFormat="1" x14ac:dyDescent="0.25">
      <c r="A449" s="73">
        <v>377</v>
      </c>
      <c r="B449" s="58" t="s">
        <v>57</v>
      </c>
      <c r="C449" s="85" t="str">
        <f>VLOOKUP(B449,[2]Sheet8!E:G,3,0)</f>
        <v>LIVE</v>
      </c>
      <c r="D449" s="86">
        <f>VLOOKUP(B449,[2]Sheet8!E:L,8,0)</f>
        <v>2</v>
      </c>
      <c r="E449" s="92" t="s">
        <v>594</v>
      </c>
      <c r="F449" s="86" t="str">
        <f>VLOOKUP(B449,[2]Sheet8!E:I,5,0)</f>
        <v xml:space="preserve">YASHODHA W/O </v>
      </c>
      <c r="G449" s="58" t="str">
        <f>VLOOKUP(B449,[2]Sheet8!E:K,7,0)</f>
        <v>0</v>
      </c>
      <c r="H449" s="58">
        <v>303</v>
      </c>
      <c r="I449" s="58">
        <v>376</v>
      </c>
      <c r="J449" s="57">
        <f t="shared" si="29"/>
        <v>73</v>
      </c>
      <c r="K449" s="58">
        <v>-8242</v>
      </c>
      <c r="L449" s="58">
        <v>474</v>
      </c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62" t="e">
        <f>L449+M449+N449+#REF!+P449+O449</f>
        <v>#REF!</v>
      </c>
      <c r="Y449" s="55"/>
    </row>
    <row r="450" spans="1:25" s="56" customFormat="1" ht="30" x14ac:dyDescent="0.25">
      <c r="A450" s="73">
        <v>378</v>
      </c>
      <c r="B450" s="58" t="s">
        <v>58</v>
      </c>
      <c r="C450" s="85" t="str">
        <f>VLOOKUP(B450,[2]Sheet8!E:G,3,0)</f>
        <v>LIVE</v>
      </c>
      <c r="D450" s="86">
        <f>VLOOKUP(B450,[2]Sheet8!E:L,8,0)</f>
        <v>2</v>
      </c>
      <c r="E450" s="92" t="s">
        <v>594</v>
      </c>
      <c r="F450" s="86" t="str">
        <f>VLOOKUP(B450,[2]Sheet8!E:I,5,0)</f>
        <v>JAGADEESHA S/O LATE</v>
      </c>
      <c r="G450" s="58" t="str">
        <f>VLOOKUP(B450,[2]Sheet8!E:K,7,0)</f>
        <v>BELUR ROAD L</v>
      </c>
      <c r="H450" s="58">
        <v>892</v>
      </c>
      <c r="I450" s="58">
        <v>1024</v>
      </c>
      <c r="J450" s="57">
        <f t="shared" si="29"/>
        <v>132</v>
      </c>
      <c r="K450" s="58">
        <v>-8242</v>
      </c>
      <c r="L450" s="58">
        <v>945</v>
      </c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62" t="e">
        <f>L450+M450+N450+#REF!+P450+O450</f>
        <v>#REF!</v>
      </c>
      <c r="Y450" s="55"/>
    </row>
    <row r="451" spans="1:25" ht="30" x14ac:dyDescent="0.25">
      <c r="A451" s="73">
        <v>141</v>
      </c>
      <c r="B451" s="57" t="s">
        <v>596</v>
      </c>
      <c r="C451" s="74" t="str">
        <f>VLOOKUP(B451,[2]Sheet8!E:G,3,0)</f>
        <v>BILL STOP</v>
      </c>
      <c r="D451" s="75">
        <f>VLOOKUP(B451,[2]Sheet8!E:L,8,0)</f>
        <v>2</v>
      </c>
      <c r="E451" s="91" t="s">
        <v>597</v>
      </c>
      <c r="F451" s="75" t="str">
        <f>VLOOKUP(B451,[2]Sheet8!E:I,5,0)</f>
        <v>SUJATHANARAYANA W/O</v>
      </c>
      <c r="G451" s="57" t="str">
        <f>VLOOKUP(B451,[2]Sheet8!E:K,7,0)</f>
        <v>CHINNENAHALLI</v>
      </c>
      <c r="H451" s="57">
        <v>3622</v>
      </c>
      <c r="I451" s="57">
        <v>3622</v>
      </c>
      <c r="J451" s="57">
        <f t="shared" si="29"/>
        <v>0</v>
      </c>
      <c r="K451" s="57">
        <v>-2061</v>
      </c>
      <c r="L451" s="58">
        <v>0</v>
      </c>
      <c r="M451" s="57"/>
      <c r="N451" s="57"/>
      <c r="O451" s="57"/>
      <c r="P451" s="57"/>
      <c r="Q451" s="57"/>
      <c r="R451" s="57"/>
      <c r="S451" s="57"/>
      <c r="T451" s="57"/>
      <c r="U451" s="57"/>
      <c r="V451" s="59"/>
      <c r="W451" s="57"/>
      <c r="X451" s="60" t="e">
        <f>L451+M451+N451+#REF!+P451+O451</f>
        <v>#REF!</v>
      </c>
      <c r="Y451" s="56"/>
    </row>
    <row r="452" spans="1:25" s="56" customFormat="1" x14ac:dyDescent="0.25">
      <c r="A452" s="73">
        <v>142</v>
      </c>
      <c r="B452" s="57" t="s">
        <v>598</v>
      </c>
      <c r="C452" s="74" t="str">
        <f>VLOOKUP(B452,[2]Sheet8!E:G,3,0)</f>
        <v>BILL STOP</v>
      </c>
      <c r="D452" s="75">
        <f>VLOOKUP(B452,[2]Sheet8!E:L,8,0)</f>
        <v>2</v>
      </c>
      <c r="E452" s="91" t="s">
        <v>599</v>
      </c>
      <c r="F452" s="75" t="str">
        <f>VLOOKUP(B452,[2]Sheet8!E:I,5,0)</f>
        <v xml:space="preserve">JYOTHI W/O </v>
      </c>
      <c r="G452" s="57" t="str">
        <f>VLOOKUP(B452,[2]Sheet8!E:K,7,0)</f>
        <v>ASHOKNAGARA</v>
      </c>
      <c r="H452" s="57">
        <v>235</v>
      </c>
      <c r="I452" s="57">
        <v>235</v>
      </c>
      <c r="J452" s="57">
        <f t="shared" si="29"/>
        <v>0</v>
      </c>
      <c r="K452" s="57">
        <v>-4703</v>
      </c>
      <c r="L452" s="58">
        <v>0</v>
      </c>
      <c r="M452" s="57"/>
      <c r="N452" s="57"/>
      <c r="O452" s="57"/>
      <c r="P452" s="57"/>
      <c r="Q452" s="57"/>
      <c r="R452" s="57"/>
      <c r="S452" s="57"/>
      <c r="T452" s="57"/>
      <c r="U452" s="57"/>
      <c r="V452" s="59"/>
      <c r="W452" s="57"/>
      <c r="X452" s="60" t="e">
        <f>L452+M452+N452+#REF!+P452+O452</f>
        <v>#REF!</v>
      </c>
    </row>
    <row r="453" spans="1:25" s="56" customFormat="1" x14ac:dyDescent="0.25">
      <c r="A453" s="73">
        <v>143</v>
      </c>
      <c r="B453" s="57" t="s">
        <v>600</v>
      </c>
      <c r="C453" s="74" t="str">
        <f>VLOOKUP(B453,[2]Sheet8!E:G,3,0)</f>
        <v>BILL STOP</v>
      </c>
      <c r="D453" s="75">
        <f>VLOOKUP(B453,[2]Sheet8!E:L,8,0)</f>
        <v>1</v>
      </c>
      <c r="E453" s="91" t="s">
        <v>601</v>
      </c>
      <c r="F453" s="75" t="str">
        <f>VLOOKUP(B453,[2]Sheet8!E:I,5,0)</f>
        <v xml:space="preserve">GIDDEGOWDA S/O </v>
      </c>
      <c r="G453" s="57" t="str">
        <f>VLOOKUP(B453,[2]Sheet8!E:K,7,0)</f>
        <v>HOOVINAHALLI KOPPALU</v>
      </c>
      <c r="H453" s="57">
        <v>70</v>
      </c>
      <c r="I453" s="57">
        <v>70</v>
      </c>
      <c r="J453" s="57">
        <f t="shared" si="29"/>
        <v>0</v>
      </c>
      <c r="K453" s="57">
        <v>-1660</v>
      </c>
      <c r="L453" s="58">
        <v>0</v>
      </c>
      <c r="M453" s="57"/>
      <c r="N453" s="57"/>
      <c r="O453" s="57"/>
      <c r="P453" s="57"/>
      <c r="Q453" s="57"/>
      <c r="R453" s="57"/>
      <c r="S453" s="57"/>
      <c r="T453" s="57"/>
      <c r="U453" s="57"/>
      <c r="V453" s="59"/>
      <c r="W453" s="57"/>
      <c r="X453" s="60">
        <v>2070</v>
      </c>
    </row>
    <row r="454" spans="1:25" s="56" customFormat="1" x14ac:dyDescent="0.25">
      <c r="A454" s="73">
        <v>379</v>
      </c>
      <c r="B454" s="58" t="s">
        <v>59</v>
      </c>
      <c r="C454" s="85" t="str">
        <f>VLOOKUP(B454,[2]Sheet8!E:G,3,0)</f>
        <v>LIVE</v>
      </c>
      <c r="D454" s="86">
        <f>VLOOKUP(B454,[2]Sheet8!E:L,8,0)</f>
        <v>1</v>
      </c>
      <c r="E454" s="92" t="s">
        <v>601</v>
      </c>
      <c r="F454" s="86" t="str">
        <f>VLOOKUP(B454,[2]Sheet8!E:I,5,0)</f>
        <v xml:space="preserve">TEJASVI D R S/O </v>
      </c>
      <c r="G454" s="58" t="str">
        <f>VLOOKUP(B454,[2]Sheet8!E:K,7,0)</f>
        <v>HOOVINAKALLI KAVALU</v>
      </c>
      <c r="H454" s="58">
        <v>170</v>
      </c>
      <c r="I454" s="58">
        <v>220</v>
      </c>
      <c r="J454" s="57">
        <f t="shared" si="29"/>
        <v>50</v>
      </c>
      <c r="K454" s="58">
        <v>-3730</v>
      </c>
      <c r="L454" s="58">
        <v>1501</v>
      </c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62" t="e">
        <f>L454+M454+N454+#REF!+P454+O454</f>
        <v>#REF!</v>
      </c>
      <c r="Y454" s="55"/>
    </row>
    <row r="455" spans="1:25" s="56" customFormat="1" x14ac:dyDescent="0.25">
      <c r="A455" s="73">
        <v>380</v>
      </c>
      <c r="B455" s="58" t="s">
        <v>61</v>
      </c>
      <c r="C455" s="85" t="str">
        <f>VLOOKUP(B455,[2]Sheet8!E:G,3,0)</f>
        <v>LIVE</v>
      </c>
      <c r="D455" s="86">
        <f>VLOOKUP(B455,[2]Sheet8!E:L,8,0)</f>
        <v>1</v>
      </c>
      <c r="E455" s="92" t="s">
        <v>603</v>
      </c>
      <c r="F455" s="86" t="str">
        <f>VLOOKUP(B455,[2]Sheet8!E:I,5,0)</f>
        <v xml:space="preserve">RAKESH H Y S/O </v>
      </c>
      <c r="G455" s="58" t="str">
        <f>VLOOKUP(B455,[2]Sheet8!E:K,7,0)</f>
        <v>HOOVINAHALLI KAVALU</v>
      </c>
      <c r="H455" s="58">
        <v>86</v>
      </c>
      <c r="I455" s="58">
        <v>94</v>
      </c>
      <c r="J455" s="57">
        <f t="shared" si="29"/>
        <v>8</v>
      </c>
      <c r="K455" s="58">
        <v>-3730</v>
      </c>
      <c r="L455" s="58">
        <v>-104</v>
      </c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62" t="e">
        <f>L455+M455+N455+#REF!+P455+O455</f>
        <v>#REF!</v>
      </c>
      <c r="Y455" s="55"/>
    </row>
    <row r="456" spans="1:25" x14ac:dyDescent="0.25">
      <c r="A456" s="73">
        <v>381</v>
      </c>
      <c r="B456" s="58" t="s">
        <v>923</v>
      </c>
      <c r="C456" s="85" t="str">
        <f>VLOOKUP(B456,[2]Sheet8!E:G,3,0)</f>
        <v>LIVE</v>
      </c>
      <c r="D456" s="86">
        <f>VLOOKUP(B456,[2]Sheet8!E:L,8,0)</f>
        <v>2</v>
      </c>
      <c r="E456" s="92" t="s">
        <v>603</v>
      </c>
      <c r="F456" s="86" t="str">
        <f>VLOOKUP(B456,[2]Sheet8!E:I,5,0)</f>
        <v xml:space="preserve">KAMALAKSHI W/O </v>
      </c>
      <c r="G456" s="58" t="str">
        <f>VLOOKUP(B456,[2]Sheet8!E:K,7,0)</f>
        <v>0</v>
      </c>
      <c r="H456" s="58">
        <v>558</v>
      </c>
      <c r="I456" s="58">
        <v>590</v>
      </c>
      <c r="J456" s="57">
        <f t="shared" si="29"/>
        <v>32</v>
      </c>
      <c r="K456" s="58">
        <v>-4885</v>
      </c>
      <c r="L456" s="58">
        <v>0</v>
      </c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62" t="e">
        <f>L456+M456+N456+#REF!+P456+O456</f>
        <v>#REF!</v>
      </c>
    </row>
    <row r="457" spans="1:25" s="56" customFormat="1" x14ac:dyDescent="0.25">
      <c r="A457" s="97"/>
      <c r="B457" s="98" t="s">
        <v>2269</v>
      </c>
      <c r="C457" s="58" t="s">
        <v>2592</v>
      </c>
      <c r="D457" s="98">
        <v>2</v>
      </c>
      <c r="E457" s="58"/>
      <c r="F457" s="98" t="s">
        <v>1180</v>
      </c>
      <c r="G457" s="98" t="s">
        <v>2270</v>
      </c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62"/>
      <c r="Y457" s="55"/>
    </row>
    <row r="458" spans="1:25" s="56" customFormat="1" ht="30" x14ac:dyDescent="0.25">
      <c r="A458" s="73">
        <v>144</v>
      </c>
      <c r="B458" s="57" t="s">
        <v>602</v>
      </c>
      <c r="C458" s="74" t="str">
        <f>VLOOKUP(B458,[2]Sheet8!E:G,3,0)</f>
        <v>BILL STOP</v>
      </c>
      <c r="D458" s="75">
        <f>VLOOKUP(B458,[2]Sheet8!E:L,8,0)</f>
        <v>1</v>
      </c>
      <c r="E458" s="91" t="s">
        <v>603</v>
      </c>
      <c r="F458" s="75" t="str">
        <f>VLOOKUP(B458,[2]Sheet8!E:I,5,0)</f>
        <v xml:space="preserve">SMT GIDDAMMA W/O </v>
      </c>
      <c r="G458" s="57" t="str">
        <f>VLOOKUP(B458,[2]Sheet8!E:K,7,0)</f>
        <v>0</v>
      </c>
      <c r="H458" s="57">
        <v>287</v>
      </c>
      <c r="I458" s="57">
        <v>287</v>
      </c>
      <c r="J458" s="57">
        <f t="shared" ref="J458:J467" si="30">I458-H458</f>
        <v>0</v>
      </c>
      <c r="K458" s="57">
        <v>0</v>
      </c>
      <c r="L458" s="58">
        <v>0</v>
      </c>
      <c r="M458" s="57"/>
      <c r="N458" s="57"/>
      <c r="O458" s="57"/>
      <c r="P458" s="57"/>
      <c r="Q458" s="57"/>
      <c r="R458" s="57"/>
      <c r="S458" s="57"/>
      <c r="T458" s="57"/>
      <c r="U458" s="57"/>
      <c r="V458" s="59"/>
      <c r="W458" s="57"/>
      <c r="X458" s="60" t="e">
        <f>L458+M458+N458+#REF!+P458</f>
        <v>#REF!</v>
      </c>
    </row>
    <row r="459" spans="1:25" s="56" customFormat="1" ht="30" x14ac:dyDescent="0.25">
      <c r="A459" s="73">
        <v>145</v>
      </c>
      <c r="B459" s="57" t="s">
        <v>604</v>
      </c>
      <c r="C459" s="74" t="str">
        <f>VLOOKUP(B459,[2]Sheet8!E:G,3,0)</f>
        <v>BILL STOP</v>
      </c>
      <c r="D459" s="75">
        <f>VLOOKUP(B459,[2]Sheet8!E:L,8,0)</f>
        <v>2</v>
      </c>
      <c r="E459" s="91" t="s">
        <v>605</v>
      </c>
      <c r="F459" s="75" t="str">
        <f>VLOOKUP(B459,[2]Sheet8!E:I,5,0)</f>
        <v xml:space="preserve">MONOHARA Y C S/O </v>
      </c>
      <c r="G459" s="57" t="str">
        <f>VLOOKUP(B459,[2]Sheet8!E:K,7,0)</f>
        <v>HOOVINAHALLI KOPPALU</v>
      </c>
      <c r="H459" s="57">
        <v>2938</v>
      </c>
      <c r="I459" s="57">
        <v>2938</v>
      </c>
      <c r="J459" s="57">
        <f t="shared" si="30"/>
        <v>0</v>
      </c>
      <c r="K459" s="57">
        <v>0</v>
      </c>
      <c r="L459" s="58">
        <v>0</v>
      </c>
      <c r="M459" s="57"/>
      <c r="N459" s="57"/>
      <c r="O459" s="57"/>
      <c r="P459" s="57"/>
      <c r="Q459" s="57"/>
      <c r="R459" s="57"/>
      <c r="S459" s="57"/>
      <c r="T459" s="57"/>
      <c r="U459" s="57"/>
      <c r="V459" s="59"/>
      <c r="W459" s="57"/>
      <c r="X459" s="60" t="e">
        <f>L459+M459+N459+#REF!+P459+O459</f>
        <v>#REF!</v>
      </c>
    </row>
    <row r="460" spans="1:25" s="56" customFormat="1" x14ac:dyDescent="0.25">
      <c r="A460" s="73">
        <v>382</v>
      </c>
      <c r="B460" s="58" t="s">
        <v>63</v>
      </c>
      <c r="C460" s="85" t="str">
        <f>VLOOKUP(B460,[2]Sheet8!E:G,3,0)</f>
        <v>LIVE</v>
      </c>
      <c r="D460" s="86">
        <f>VLOOKUP(B460,[2]Sheet8!E:L,8,0)</f>
        <v>2</v>
      </c>
      <c r="E460" s="92" t="s">
        <v>605</v>
      </c>
      <c r="F460" s="86" t="str">
        <f>VLOOKUP(B460,[2]Sheet8!E:I,5,0)</f>
        <v>MANJULA W/O</v>
      </c>
      <c r="G460" s="58" t="str">
        <f>VLOOKUP(B460,[2]Sheet8!E:K,7,0)</f>
        <v>BASAVESHWARANAGARA</v>
      </c>
      <c r="H460" s="58">
        <v>202</v>
      </c>
      <c r="I460" s="58">
        <v>242</v>
      </c>
      <c r="J460" s="57">
        <f t="shared" si="30"/>
        <v>40</v>
      </c>
      <c r="K460" s="58">
        <v>-7460</v>
      </c>
      <c r="L460" s="58">
        <v>-681</v>
      </c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62" t="e">
        <f>L460+M460+N460+#REF!+P460+O460</f>
        <v>#REF!</v>
      </c>
      <c r="Y460" s="55"/>
    </row>
    <row r="461" spans="1:25" s="56" customFormat="1" x14ac:dyDescent="0.25">
      <c r="A461" s="73">
        <v>146</v>
      </c>
      <c r="B461" s="57" t="s">
        <v>606</v>
      </c>
      <c r="C461" s="74" t="str">
        <f>VLOOKUP(B461,[2]Sheet8!E:G,3,0)</f>
        <v>BILL STOP</v>
      </c>
      <c r="D461" s="75">
        <f>VLOOKUP(B461,[2]Sheet8!E:L,8,0)</f>
        <v>2</v>
      </c>
      <c r="E461" s="91" t="s">
        <v>605</v>
      </c>
      <c r="F461" s="75" t="str">
        <f>VLOOKUP(B461,[2]Sheet8!E:I,5,0)</f>
        <v xml:space="preserve">PUTTASWAMY S/O </v>
      </c>
      <c r="G461" s="57" t="str">
        <f>VLOOKUP(B461,[2]Sheet8!E:K,7,0)</f>
        <v>BASAVESHWARA NAGARA HSN</v>
      </c>
      <c r="H461" s="57">
        <v>945</v>
      </c>
      <c r="I461" s="57">
        <v>945</v>
      </c>
      <c r="J461" s="57">
        <f t="shared" si="30"/>
        <v>0</v>
      </c>
      <c r="K461" s="57">
        <v>-4619</v>
      </c>
      <c r="L461" s="58">
        <v>0</v>
      </c>
      <c r="M461" s="57"/>
      <c r="N461" s="57"/>
      <c r="O461" s="57"/>
      <c r="P461" s="57"/>
      <c r="Q461" s="57"/>
      <c r="R461" s="57"/>
      <c r="S461" s="57"/>
      <c r="T461" s="57"/>
      <c r="U461" s="57"/>
      <c r="V461" s="59"/>
      <c r="W461" s="57"/>
      <c r="X461" s="60">
        <v>3623</v>
      </c>
    </row>
    <row r="462" spans="1:25" s="56" customFormat="1" ht="45" x14ac:dyDescent="0.25">
      <c r="A462" s="73">
        <v>383</v>
      </c>
      <c r="B462" s="58" t="s">
        <v>65</v>
      </c>
      <c r="C462" s="85" t="str">
        <f>VLOOKUP(B462,[2]Sheet8!E:G,3,0)</f>
        <v>LIVE</v>
      </c>
      <c r="D462" s="86">
        <f>VLOOKUP(B462,[2]Sheet8!E:L,8,0)</f>
        <v>2</v>
      </c>
      <c r="E462" s="92" t="s">
        <v>608</v>
      </c>
      <c r="F462" s="86" t="str">
        <f>VLOOKUP(B462,[2]Sheet8!E:I,5,0)</f>
        <v>B S GOVINDASWAMY S/O LATE</v>
      </c>
      <c r="G462" s="58" t="str">
        <f>VLOOKUP(B462,[2]Sheet8!E:K,7,0)</f>
        <v>MANICHANA HALLI MNL</v>
      </c>
      <c r="H462" s="58">
        <v>349</v>
      </c>
      <c r="I462" s="58">
        <v>360</v>
      </c>
      <c r="J462" s="57">
        <f t="shared" si="30"/>
        <v>11</v>
      </c>
      <c r="K462" s="58">
        <v>-7460</v>
      </c>
      <c r="L462" s="58">
        <v>1347</v>
      </c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62" t="e">
        <f>L462+M462+N462+#REF!+P462+O462</f>
        <v>#REF!</v>
      </c>
      <c r="Y462" s="55"/>
    </row>
    <row r="463" spans="1:25" s="56" customFormat="1" x14ac:dyDescent="0.25">
      <c r="A463" s="73">
        <v>147</v>
      </c>
      <c r="B463" s="57" t="s">
        <v>607</v>
      </c>
      <c r="C463" s="74" t="str">
        <f>VLOOKUP(B463,[2]Sheet8!E:G,3,0)</f>
        <v>BILL STOP</v>
      </c>
      <c r="D463" s="75">
        <f>VLOOKUP(B463,[2]Sheet8!E:L,8,0)</f>
        <v>2</v>
      </c>
      <c r="E463" s="84" t="s">
        <v>608</v>
      </c>
      <c r="F463" s="75" t="str">
        <f>VLOOKUP(B463,[2]Sheet8!E:I,5,0)</f>
        <v>VISHWANATH S/O</v>
      </c>
      <c r="G463" s="57" t="str">
        <f>VLOOKUP(B463,[2]Sheet8!E:K,7,0)</f>
        <v>0</v>
      </c>
      <c r="H463" s="57">
        <v>210</v>
      </c>
      <c r="I463" s="57">
        <v>210</v>
      </c>
      <c r="J463" s="57">
        <f t="shared" si="30"/>
        <v>0</v>
      </c>
      <c r="K463" s="57">
        <v>-4690</v>
      </c>
      <c r="L463" s="58">
        <v>0</v>
      </c>
      <c r="M463" s="57"/>
      <c r="N463" s="57"/>
      <c r="O463" s="57"/>
      <c r="P463" s="57"/>
      <c r="Q463" s="57"/>
      <c r="R463" s="57"/>
      <c r="S463" s="57"/>
      <c r="T463" s="57"/>
      <c r="U463" s="57"/>
      <c r="V463" s="59"/>
      <c r="W463" s="57"/>
      <c r="X463" s="60" t="e">
        <f>L463+M463+N463+#REF!+P463+O463</f>
        <v>#REF!</v>
      </c>
    </row>
    <row r="464" spans="1:25" s="56" customFormat="1" x14ac:dyDescent="0.25">
      <c r="A464" s="73">
        <v>384</v>
      </c>
      <c r="B464" s="81" t="s">
        <v>67</v>
      </c>
      <c r="C464" s="85" t="str">
        <f>VLOOKUP(B464,[2]Sheet8!E:G,3,0)</f>
        <v>LIVE</v>
      </c>
      <c r="D464" s="86">
        <f>VLOOKUP(B464,[2]Sheet8!E:L,8,0)</f>
        <v>1</v>
      </c>
      <c r="E464" s="90" t="s">
        <v>610</v>
      </c>
      <c r="F464" s="86" t="str">
        <f>VLOOKUP(B464,[2]Sheet8!E:I,5,0)</f>
        <v>SHIVANJEGOWDA</v>
      </c>
      <c r="G464" s="58" t="str">
        <f>VLOOKUP(B464,[2]Sheet8!E:K,7,0)</f>
        <v>UDDUR</v>
      </c>
      <c r="H464" s="58">
        <v>1441</v>
      </c>
      <c r="I464" s="58">
        <v>1505</v>
      </c>
      <c r="J464" s="57">
        <f t="shared" si="30"/>
        <v>64</v>
      </c>
      <c r="K464" s="58">
        <v>-3730</v>
      </c>
      <c r="L464" s="58">
        <v>600</v>
      </c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62" t="e">
        <f>L464+M464+N464+#REF!+P464+O464</f>
        <v>#REF!</v>
      </c>
      <c r="Y464" s="55"/>
    </row>
    <row r="465" spans="1:25" s="56" customFormat="1" x14ac:dyDescent="0.25">
      <c r="A465" s="73">
        <v>148</v>
      </c>
      <c r="B465" s="93" t="s">
        <v>609</v>
      </c>
      <c r="C465" s="74" t="str">
        <f>VLOOKUP(B465,[2]Sheet8!E:G,3,0)</f>
        <v>BILL STOP</v>
      </c>
      <c r="D465" s="75">
        <f>VLOOKUP(B465,[2]Sheet8!E:L,8,0)</f>
        <v>2</v>
      </c>
      <c r="E465" s="84" t="s">
        <v>610</v>
      </c>
      <c r="F465" s="75" t="str">
        <f>VLOOKUP(B465,[2]Sheet8!E:I,5,0)</f>
        <v>SMT GANDHARI</v>
      </c>
      <c r="G465" s="57" t="str">
        <f>VLOOKUP(B465,[2]Sheet8!E:K,7,0)</f>
        <v>YAREHALLI</v>
      </c>
      <c r="H465" s="57">
        <v>3126</v>
      </c>
      <c r="I465" s="57">
        <v>3126</v>
      </c>
      <c r="J465" s="57">
        <f t="shared" si="30"/>
        <v>0</v>
      </c>
      <c r="K465" s="57">
        <v>-8964</v>
      </c>
      <c r="L465" s="58">
        <v>0</v>
      </c>
      <c r="M465" s="57"/>
      <c r="N465" s="57"/>
      <c r="O465" s="57"/>
      <c r="P465" s="57"/>
      <c r="Q465" s="57"/>
      <c r="R465" s="57"/>
      <c r="S465" s="57"/>
      <c r="T465" s="57"/>
      <c r="U465" s="57"/>
      <c r="V465" s="59"/>
      <c r="W465" s="57"/>
      <c r="X465" s="60" t="e">
        <f>L465+M465+N465+#REF!+P465</f>
        <v>#REF!</v>
      </c>
    </row>
    <row r="466" spans="1:25" s="56" customFormat="1" x14ac:dyDescent="0.25">
      <c r="A466" s="73">
        <v>385</v>
      </c>
      <c r="B466" s="81" t="s">
        <v>69</v>
      </c>
      <c r="C466" s="85" t="str">
        <f>VLOOKUP(B466,[2]Sheet8!E:G,3,0)</f>
        <v>LIVE</v>
      </c>
      <c r="D466" s="86">
        <f>VLOOKUP(B466,[2]Sheet8!E:L,8,0)</f>
        <v>1</v>
      </c>
      <c r="E466" s="90" t="s">
        <v>610</v>
      </c>
      <c r="F466" s="86" t="str">
        <f>VLOOKUP(B466,[2]Sheet8!E:I,5,0)</f>
        <v>KUMAREGOWDA</v>
      </c>
      <c r="G466" s="58" t="str">
        <f>VLOOKUP(B466,[2]Sheet8!E:K,7,0)</f>
        <v>UDHUR URL</v>
      </c>
      <c r="H466" s="58">
        <v>409</v>
      </c>
      <c r="I466" s="58">
        <v>436</v>
      </c>
      <c r="J466" s="57">
        <f t="shared" si="30"/>
        <v>27</v>
      </c>
      <c r="K466" s="58">
        <v>-3730</v>
      </c>
      <c r="L466" s="58">
        <v>2978</v>
      </c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62" t="e">
        <f>L466+M466+N466+#REF!+P466+O466</f>
        <v>#REF!</v>
      </c>
      <c r="Y466" s="55"/>
    </row>
    <row r="467" spans="1:25" s="56" customFormat="1" x14ac:dyDescent="0.25">
      <c r="A467" s="73">
        <v>386</v>
      </c>
      <c r="B467" s="81" t="s">
        <v>70</v>
      </c>
      <c r="C467" s="85" t="str">
        <f>VLOOKUP(B467,[2]Sheet8!E:G,3,0)</f>
        <v>LIVE</v>
      </c>
      <c r="D467" s="86">
        <f>VLOOKUP(B467,[2]Sheet8!E:L,8,0)</f>
        <v>1</v>
      </c>
      <c r="E467" s="90" t="s">
        <v>610</v>
      </c>
      <c r="F467" s="86" t="str">
        <f>VLOOKUP(B467,[2]Sheet8!E:I,5,0)</f>
        <v>S SAGUNEGOWDA</v>
      </c>
      <c r="G467" s="58" t="str">
        <f>VLOOKUP(B467,[2]Sheet8!E:K,7,0)</f>
        <v>UDHUR URL</v>
      </c>
      <c r="H467" s="58">
        <v>98</v>
      </c>
      <c r="I467" s="58">
        <v>112</v>
      </c>
      <c r="J467" s="57">
        <f t="shared" si="30"/>
        <v>14</v>
      </c>
      <c r="K467" s="58">
        <v>-3730</v>
      </c>
      <c r="L467" s="58">
        <v>362</v>
      </c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62" t="e">
        <f>L467+M467+N467+#REF!+P467+O467</f>
        <v>#REF!</v>
      </c>
      <c r="Y467" s="55"/>
    </row>
    <row r="468" spans="1:25" s="56" customFormat="1" x14ac:dyDescent="0.25">
      <c r="A468" s="97"/>
      <c r="B468" s="98" t="s">
        <v>2289</v>
      </c>
      <c r="C468" s="58" t="s">
        <v>2592</v>
      </c>
      <c r="D468" s="98">
        <v>2</v>
      </c>
      <c r="E468" s="58"/>
      <c r="F468" s="98" t="s">
        <v>2290</v>
      </c>
      <c r="G468" s="98" t="s">
        <v>2291</v>
      </c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62"/>
      <c r="Y468" s="55"/>
    </row>
    <row r="469" spans="1:25" s="56" customFormat="1" x14ac:dyDescent="0.25">
      <c r="A469" s="97"/>
      <c r="B469" s="98" t="s">
        <v>2294</v>
      </c>
      <c r="C469" s="58" t="s">
        <v>2592</v>
      </c>
      <c r="D469" s="98">
        <v>1</v>
      </c>
      <c r="E469" s="58"/>
      <c r="F469" s="98" t="s">
        <v>2295</v>
      </c>
      <c r="G469" s="98" t="s">
        <v>2296</v>
      </c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62"/>
      <c r="Y469" s="55"/>
    </row>
    <row r="470" spans="1:25" s="56" customFormat="1" x14ac:dyDescent="0.25">
      <c r="A470" s="73">
        <v>387</v>
      </c>
      <c r="B470" s="81" t="s">
        <v>71</v>
      </c>
      <c r="C470" s="85" t="str">
        <f>VLOOKUP(B470,[2]Sheet8!E:G,3,0)</f>
        <v>LIVE</v>
      </c>
      <c r="D470" s="86">
        <f>VLOOKUP(B470,[2]Sheet8!E:L,8,0)</f>
        <v>2</v>
      </c>
      <c r="E470" s="90" t="s">
        <v>610</v>
      </c>
      <c r="F470" s="86" t="str">
        <f>VLOOKUP(B470,[2]Sheet8!E:I,5,0)</f>
        <v>DAYANANDA A, N</v>
      </c>
      <c r="G470" s="58" t="str">
        <f>VLOOKUP(B470,[2]Sheet8!E:K,7,0)</f>
        <v>BASAVESHWARANAGARA</v>
      </c>
      <c r="H470" s="58">
        <v>230</v>
      </c>
      <c r="I470" s="58">
        <v>259</v>
      </c>
      <c r="J470" s="57">
        <f t="shared" ref="J470:J490" si="31">I470-H470</f>
        <v>29</v>
      </c>
      <c r="K470" s="58">
        <v>-7460</v>
      </c>
      <c r="L470" s="58">
        <v>373</v>
      </c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62" t="e">
        <f>L470+M470+N470+#REF!+P470+O470</f>
        <v>#REF!</v>
      </c>
      <c r="Y470" s="55"/>
    </row>
    <row r="471" spans="1:25" s="56" customFormat="1" x14ac:dyDescent="0.25">
      <c r="A471" s="73">
        <v>149</v>
      </c>
      <c r="B471" s="93" t="s">
        <v>611</v>
      </c>
      <c r="C471" s="74" t="str">
        <f>VLOOKUP(B471,[2]Sheet8!E:G,3,0)</f>
        <v>BILL STOP</v>
      </c>
      <c r="D471" s="75">
        <f>VLOOKUP(B471,[2]Sheet8!E:L,8,0)</f>
        <v>1</v>
      </c>
      <c r="E471" s="84" t="s">
        <v>610</v>
      </c>
      <c r="F471" s="75" t="str">
        <f>VLOOKUP(B471,[2]Sheet8!E:I,5,0)</f>
        <v xml:space="preserve">S YOGANNA </v>
      </c>
      <c r="G471" s="57" t="str">
        <f>VLOOKUP(B471,[2]Sheet8!E:K,7,0)</f>
        <v>UDHUR URL</v>
      </c>
      <c r="H471" s="57">
        <v>212</v>
      </c>
      <c r="I471" s="57">
        <v>212</v>
      </c>
      <c r="J471" s="57">
        <f t="shared" si="31"/>
        <v>0</v>
      </c>
      <c r="K471" s="57">
        <v>-3730</v>
      </c>
      <c r="L471" s="58">
        <v>0</v>
      </c>
      <c r="M471" s="57"/>
      <c r="N471" s="57"/>
      <c r="O471" s="57"/>
      <c r="P471" s="57"/>
      <c r="Q471" s="57"/>
      <c r="R471" s="57"/>
      <c r="S471" s="57"/>
      <c r="T471" s="57"/>
      <c r="U471" s="57"/>
      <c r="V471" s="59"/>
      <c r="W471" s="57"/>
      <c r="X471" s="60" t="e">
        <f>L471+M471+N471+#REF!+P471+O471</f>
        <v>#REF!</v>
      </c>
    </row>
    <row r="472" spans="1:25" s="56" customFormat="1" x14ac:dyDescent="0.25">
      <c r="A472" s="73">
        <v>388</v>
      </c>
      <c r="B472" s="81" t="s">
        <v>355</v>
      </c>
      <c r="C472" s="85" t="str">
        <f>VLOOKUP(B472,[2]Sheet8!E:G,3,0)</f>
        <v>LIVE</v>
      </c>
      <c r="D472" s="86">
        <f>VLOOKUP(B472,[2]Sheet8!E:L,8,0)</f>
        <v>2</v>
      </c>
      <c r="E472" s="90" t="s">
        <v>924</v>
      </c>
      <c r="F472" s="86" t="str">
        <f>VLOOKUP(B472,[2]Sheet8!E:I,5,0)</f>
        <v>KAVISHKUMAR P U</v>
      </c>
      <c r="G472" s="58" t="str">
        <f>VLOOKUP(B472,[2]Sheet8!E:K,7,0)</f>
        <v>BASAVESHVARANAGARA</v>
      </c>
      <c r="H472" s="58">
        <v>58</v>
      </c>
      <c r="I472" s="58">
        <v>72</v>
      </c>
      <c r="J472" s="57">
        <f t="shared" si="31"/>
        <v>14</v>
      </c>
      <c r="K472" s="58">
        <v>-7460</v>
      </c>
      <c r="L472" s="58">
        <v>518</v>
      </c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62" t="e">
        <f>L472+M472+N472+#REF!+P472+O472</f>
        <v>#REF!</v>
      </c>
      <c r="Y472" s="55"/>
    </row>
    <row r="473" spans="1:25" s="56" customFormat="1" x14ac:dyDescent="0.25">
      <c r="A473" s="73">
        <v>389</v>
      </c>
      <c r="B473" s="90" t="s">
        <v>72</v>
      </c>
      <c r="C473" s="85" t="str">
        <f>VLOOKUP(B473,[2]Sheet8!E:G,3,0)</f>
        <v>LIVE</v>
      </c>
      <c r="D473" s="86">
        <f>VLOOKUP(B473,[2]Sheet8!E:L,8,0)</f>
        <v>2</v>
      </c>
      <c r="E473" s="90" t="s">
        <v>924</v>
      </c>
      <c r="F473" s="86" t="str">
        <f>VLOOKUP(B473,[2]Sheet8!E:I,5,0)</f>
        <v>SWAMYA  H N</v>
      </c>
      <c r="G473" s="58" t="str">
        <f>VLOOKUP(B473,[2]Sheet8!E:K,7,0)</f>
        <v>ASHOKANAGARA</v>
      </c>
      <c r="H473" s="58">
        <v>465</v>
      </c>
      <c r="I473" s="58">
        <v>508</v>
      </c>
      <c r="J473" s="57">
        <f t="shared" si="31"/>
        <v>43</v>
      </c>
      <c r="K473" s="94">
        <v>-7460</v>
      </c>
      <c r="L473" s="58">
        <v>488</v>
      </c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62" t="e">
        <f>L473+M473+N473+#REF!+P473+O473</f>
        <v>#REF!</v>
      </c>
      <c r="Y473" s="55"/>
    </row>
    <row r="474" spans="1:25" s="56" customFormat="1" x14ac:dyDescent="0.25">
      <c r="A474" s="73">
        <v>150</v>
      </c>
      <c r="B474" s="93" t="s">
        <v>612</v>
      </c>
      <c r="C474" s="74" t="str">
        <f>VLOOKUP(B474,[2]Sheet8!E:G,3,0)</f>
        <v>BILL STOP</v>
      </c>
      <c r="D474" s="75">
        <f>VLOOKUP(B474,[2]Sheet8!E:L,8,0)</f>
        <v>1</v>
      </c>
      <c r="E474" s="84" t="s">
        <v>613</v>
      </c>
      <c r="F474" s="75" t="str">
        <f>VLOOKUP(B474,[2]Sheet8!E:I,5,0)</f>
        <v>Devarajegowda</v>
      </c>
      <c r="G474" s="57" t="str">
        <f>VLOOKUP(B474,[2]Sheet8!E:K,7,0)</f>
        <v>manachanahalli</v>
      </c>
      <c r="H474" s="57">
        <v>37</v>
      </c>
      <c r="I474" s="57">
        <v>37</v>
      </c>
      <c r="J474" s="57">
        <f t="shared" si="31"/>
        <v>0</v>
      </c>
      <c r="K474" s="95">
        <v>-2466</v>
      </c>
      <c r="L474" s="58">
        <v>0</v>
      </c>
      <c r="M474" s="57"/>
      <c r="N474" s="57"/>
      <c r="O474" s="57"/>
      <c r="P474" s="57"/>
      <c r="Q474" s="57"/>
      <c r="R474" s="57"/>
      <c r="S474" s="57"/>
      <c r="T474" s="57"/>
      <c r="U474" s="57"/>
      <c r="V474" s="59"/>
      <c r="W474" s="57"/>
      <c r="X474" s="60" t="e">
        <f>L474+M474+N474+#REF!+P474+O474</f>
        <v>#REF!</v>
      </c>
    </row>
    <row r="475" spans="1:25" s="56" customFormat="1" x14ac:dyDescent="0.25">
      <c r="A475" s="73">
        <v>390</v>
      </c>
      <c r="B475" s="81" t="s">
        <v>74</v>
      </c>
      <c r="C475" s="74" t="s">
        <v>358</v>
      </c>
      <c r="D475" s="86">
        <f>VLOOKUP(B475,[2]Sheet8!E:L,8,0)</f>
        <v>2</v>
      </c>
      <c r="E475" s="90" t="s">
        <v>613</v>
      </c>
      <c r="F475" s="86" t="str">
        <f>VLOOKUP(B475,[2]Sheet8!E:I,5,0)</f>
        <v>KUSUMA</v>
      </c>
      <c r="G475" s="58" t="str">
        <f>VLOOKUP(B475,[2]Sheet8!E:K,7,0)</f>
        <v>MANACHANAHALLI</v>
      </c>
      <c r="H475" s="58">
        <v>93</v>
      </c>
      <c r="I475" s="58">
        <v>93</v>
      </c>
      <c r="J475" s="57">
        <f t="shared" si="31"/>
        <v>0</v>
      </c>
      <c r="K475" s="94">
        <v>-4790</v>
      </c>
      <c r="L475" s="58">
        <v>0</v>
      </c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62" t="e">
        <f>L475+M475+N475+#REF!+P475+O475</f>
        <v>#REF!</v>
      </c>
      <c r="Y475" s="55"/>
    </row>
    <row r="476" spans="1:25" x14ac:dyDescent="0.25">
      <c r="A476" s="73">
        <v>391</v>
      </c>
      <c r="B476" s="81" t="s">
        <v>77</v>
      </c>
      <c r="C476" s="85" t="str">
        <f>VLOOKUP(B476,[2]Sheet8!E:G,3,0)</f>
        <v>LIVE</v>
      </c>
      <c r="D476" s="86">
        <f>VLOOKUP(B476,[2]Sheet8!E:L,8,0)</f>
        <v>1</v>
      </c>
      <c r="E476" s="90" t="s">
        <v>925</v>
      </c>
      <c r="F476" s="86" t="str">
        <f>VLOOKUP(B476,[2]Sheet8!E:I,5,0)</f>
        <v>GIDDEGOWDA</v>
      </c>
      <c r="G476" s="58" t="str">
        <f>VLOOKUP(B476,[2]Sheet8!E:K,7,0)</f>
        <v>HOOVINAHALLI KOPPALU</v>
      </c>
      <c r="H476" s="58">
        <v>1274</v>
      </c>
      <c r="I476" s="58">
        <v>1456</v>
      </c>
      <c r="J476" s="57">
        <f t="shared" si="31"/>
        <v>182</v>
      </c>
      <c r="K476" s="94">
        <v>-3730</v>
      </c>
      <c r="L476" s="58">
        <v>-863</v>
      </c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62" t="e">
        <f>L476+M476+N476+#REF!+P476+O476</f>
        <v>#REF!</v>
      </c>
    </row>
    <row r="477" spans="1:25" x14ac:dyDescent="0.25">
      <c r="A477" s="73">
        <v>392</v>
      </c>
      <c r="B477" s="81" t="s">
        <v>79</v>
      </c>
      <c r="C477" s="85" t="str">
        <f>VLOOKUP(B477,[2]Sheet8!E:G,3,0)</f>
        <v>LIVE</v>
      </c>
      <c r="D477" s="86">
        <f>VLOOKUP(B477,[2]Sheet8!E:L,8,0)</f>
        <v>1</v>
      </c>
      <c r="E477" s="90" t="s">
        <v>925</v>
      </c>
      <c r="F477" s="86" t="str">
        <f>VLOOKUP(B477,[2]Sheet8!E:I,5,0)</f>
        <v>JAVAREGOWDA</v>
      </c>
      <c r="G477" s="58" t="str">
        <f>VLOOKUP(B477,[2]Sheet8!E:K,7,0)</f>
        <v>MANACHANAHALLI</v>
      </c>
      <c r="H477" s="58">
        <v>63</v>
      </c>
      <c r="I477" s="58">
        <v>65</v>
      </c>
      <c r="J477" s="57">
        <f t="shared" si="31"/>
        <v>2</v>
      </c>
      <c r="K477" s="94">
        <v>-3730</v>
      </c>
      <c r="L477" s="58">
        <v>-252</v>
      </c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62" t="e">
        <f>L477+M477+N477+#REF!+P477+O477</f>
        <v>#REF!</v>
      </c>
    </row>
    <row r="478" spans="1:25" x14ac:dyDescent="0.25">
      <c r="A478" s="73">
        <v>393</v>
      </c>
      <c r="B478" s="90" t="s">
        <v>80</v>
      </c>
      <c r="C478" s="85" t="str">
        <f>VLOOKUP(B478,[2]Sheet8!E:G,3,0)</f>
        <v>LIVE</v>
      </c>
      <c r="D478" s="86">
        <f>VLOOKUP(B478,[2]Sheet8!E:L,8,0)</f>
        <v>2</v>
      </c>
      <c r="E478" s="90" t="s">
        <v>925</v>
      </c>
      <c r="F478" s="86" t="str">
        <f>VLOOKUP(B478,[2]Sheet8!E:I,5,0)</f>
        <v>G P JAYANTH</v>
      </c>
      <c r="G478" s="58" t="str">
        <f>VLOOKUP(B478,[2]Sheet8!E:K,7,0)</f>
        <v>BASAVESHWARANAGARA</v>
      </c>
      <c r="H478" s="58">
        <v>244</v>
      </c>
      <c r="I478" s="58">
        <v>286</v>
      </c>
      <c r="J478" s="57">
        <f t="shared" si="31"/>
        <v>42</v>
      </c>
      <c r="K478" s="94">
        <v>-7460</v>
      </c>
      <c r="L478" s="58">
        <v>-249</v>
      </c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62" t="e">
        <f>L478+M478+N478+#REF!+P478+O478</f>
        <v>#REF!</v>
      </c>
    </row>
    <row r="479" spans="1:25" ht="30" x14ac:dyDescent="0.25">
      <c r="A479" s="73">
        <v>151</v>
      </c>
      <c r="B479" s="93" t="s">
        <v>614</v>
      </c>
      <c r="C479" s="74" t="str">
        <f>VLOOKUP(B479,[2]Sheet8!E:G,3,0)</f>
        <v>BILL STOP</v>
      </c>
      <c r="D479" s="75">
        <f>VLOOKUP(B479,[2]Sheet8!E:L,8,0)</f>
        <v>1</v>
      </c>
      <c r="E479" s="84" t="s">
        <v>615</v>
      </c>
      <c r="F479" s="75" t="str">
        <f>VLOOKUP(B479,[2]Sheet8!E:I,5,0)</f>
        <v>NAGENDRA PRASAD</v>
      </c>
      <c r="G479" s="57" t="str">
        <f>VLOOKUP(B479,[2]Sheet8!E:K,7,0)</f>
        <v>GUDDENAHALLI</v>
      </c>
      <c r="H479" s="57">
        <v>81</v>
      </c>
      <c r="I479" s="57">
        <v>81</v>
      </c>
      <c r="J479" s="57">
        <f t="shared" si="31"/>
        <v>0</v>
      </c>
      <c r="K479" s="95">
        <v>0</v>
      </c>
      <c r="L479" s="58">
        <v>0</v>
      </c>
      <c r="M479" s="57"/>
      <c r="N479" s="57"/>
      <c r="O479" s="57"/>
      <c r="P479" s="57"/>
      <c r="Q479" s="57"/>
      <c r="R479" s="84"/>
      <c r="S479" s="57"/>
      <c r="T479" s="57"/>
      <c r="U479" s="57"/>
      <c r="V479" s="59"/>
      <c r="W479" s="57"/>
      <c r="X479" s="60" t="e">
        <f>L479+M479+N479+#REF!+P479</f>
        <v>#REF!</v>
      </c>
      <c r="Y479" s="56"/>
    </row>
    <row r="480" spans="1:25" x14ac:dyDescent="0.25">
      <c r="A480" s="73">
        <v>319</v>
      </c>
      <c r="B480" s="74" t="s">
        <v>861</v>
      </c>
      <c r="C480" s="74" t="str">
        <f>VLOOKUP(B480,[2]Sheet8!E:G,3,0)</f>
        <v>LONG DISS</v>
      </c>
      <c r="D480" s="75">
        <f>VLOOKUP(B480,[2]Sheet8!E:L,8,0)</f>
        <v>1</v>
      </c>
      <c r="E480" s="75" t="s">
        <v>862</v>
      </c>
      <c r="F480" s="75" t="str">
        <f>VLOOKUP(B480,[2]Sheet8!E:I,5,0)</f>
        <v>SANNASWAMY</v>
      </c>
      <c r="G480" s="57" t="str">
        <f>VLOOKUP(B480,[2]Sheet8!E:K,7,0)</f>
        <v>MANICHANA HALLI MNL</v>
      </c>
      <c r="H480" s="77"/>
      <c r="I480" s="57">
        <v>0</v>
      </c>
      <c r="J480" s="57">
        <f t="shared" si="31"/>
        <v>0</v>
      </c>
      <c r="K480" s="77"/>
      <c r="L480" s="77"/>
      <c r="M480" s="77"/>
      <c r="N480" s="77"/>
      <c r="O480" s="77"/>
      <c r="P480" s="77"/>
      <c r="Q480" s="77"/>
      <c r="R480" s="57"/>
      <c r="S480" s="77"/>
      <c r="T480" s="57"/>
      <c r="U480" s="77"/>
      <c r="V480" s="78"/>
      <c r="W480" s="77"/>
      <c r="X480" s="60">
        <v>0</v>
      </c>
      <c r="Y480" s="56"/>
    </row>
    <row r="481" spans="1:25" x14ac:dyDescent="0.25">
      <c r="A481" s="73">
        <v>394</v>
      </c>
      <c r="B481" s="81" t="s">
        <v>81</v>
      </c>
      <c r="C481" s="85" t="str">
        <f>VLOOKUP(B481,[2]Sheet8!E:G,3,0)</f>
        <v>LIVE</v>
      </c>
      <c r="D481" s="86">
        <f>VLOOKUP(B481,[2]Sheet8!E:L,8,0)</f>
        <v>2</v>
      </c>
      <c r="E481" s="90" t="s">
        <v>926</v>
      </c>
      <c r="F481" s="86" t="str">
        <f>VLOOKUP(B481,[2]Sheet8!E:I,5,0)</f>
        <v>B H LOKESH</v>
      </c>
      <c r="G481" s="58" t="str">
        <f>VLOOKUP(B481,[2]Sheet8!E:K,7,0)</f>
        <v>MANICHANAHALLI</v>
      </c>
      <c r="H481" s="58">
        <v>155</v>
      </c>
      <c r="I481" s="58">
        <v>187</v>
      </c>
      <c r="J481" s="57">
        <f t="shared" si="31"/>
        <v>32</v>
      </c>
      <c r="K481" s="94">
        <v>-7460</v>
      </c>
      <c r="L481" s="58">
        <v>1223</v>
      </c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62" t="e">
        <f>L481+M481+N481+#REF!+P481+O481</f>
        <v>#REF!</v>
      </c>
    </row>
    <row r="482" spans="1:25" x14ac:dyDescent="0.25">
      <c r="A482" s="73">
        <v>395</v>
      </c>
      <c r="B482" s="90" t="s">
        <v>83</v>
      </c>
      <c r="C482" s="85" t="str">
        <f>VLOOKUP(B482,[2]Sheet8!E:G,3,0)</f>
        <v>LIVE</v>
      </c>
      <c r="D482" s="86">
        <f>VLOOKUP(B482,[2]Sheet8!E:L,8,0)</f>
        <v>2</v>
      </c>
      <c r="E482" s="90" t="s">
        <v>617</v>
      </c>
      <c r="F482" s="86" t="str">
        <f>VLOOKUP(B482,[2]Sheet8!E:I,5,0)</f>
        <v>SUBBAIAH P</v>
      </c>
      <c r="G482" s="58" t="str">
        <f>VLOOKUP(B482,[2]Sheet8!E:K,7,0)</f>
        <v>BELUR ROAD L YAREHALLI</v>
      </c>
      <c r="H482" s="58">
        <v>118</v>
      </c>
      <c r="I482" s="58">
        <v>135</v>
      </c>
      <c r="J482" s="57">
        <f t="shared" si="31"/>
        <v>17</v>
      </c>
      <c r="K482" s="90">
        <v>-7460</v>
      </c>
      <c r="L482" s="58">
        <v>1188</v>
      </c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62" t="e">
        <f>L482+M482+N482+#REF!+P482+O482</f>
        <v>#REF!</v>
      </c>
    </row>
    <row r="483" spans="1:25" x14ac:dyDescent="0.25">
      <c r="A483" s="73">
        <v>396</v>
      </c>
      <c r="B483" s="90" t="s">
        <v>85</v>
      </c>
      <c r="C483" s="85" t="str">
        <f>VLOOKUP(B483,[2]Sheet8!E:G,3,0)</f>
        <v>LIVE</v>
      </c>
      <c r="D483" s="86">
        <f>VLOOKUP(B483,[2]Sheet8!E:L,8,0)</f>
        <v>1</v>
      </c>
      <c r="E483" s="90" t="s">
        <v>617</v>
      </c>
      <c r="F483" s="86" t="str">
        <f>VLOOKUP(B483,[2]Sheet8!E:I,5,0)</f>
        <v>SANNAPAPPAIAH</v>
      </c>
      <c r="G483" s="58" t="str">
        <f>VLOOKUP(B483,[2]Sheet8!E:K,7,0)</f>
        <v>UDHUR URL</v>
      </c>
      <c r="H483" s="58">
        <v>1</v>
      </c>
      <c r="I483" s="58">
        <v>1</v>
      </c>
      <c r="J483" s="57">
        <f t="shared" si="31"/>
        <v>0</v>
      </c>
      <c r="K483" s="90">
        <v>-3730</v>
      </c>
      <c r="L483" s="58">
        <v>-621</v>
      </c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62" t="e">
        <f>L483+M483+N483+#REF!+P483+O483</f>
        <v>#REF!</v>
      </c>
    </row>
    <row r="484" spans="1:25" ht="30" x14ac:dyDescent="0.25">
      <c r="A484" s="73">
        <v>152</v>
      </c>
      <c r="B484" s="84" t="s">
        <v>616</v>
      </c>
      <c r="C484" s="74" t="str">
        <f>VLOOKUP(B484,[2]Sheet8!E:G,3,0)</f>
        <v>BILL STOP</v>
      </c>
      <c r="D484" s="75">
        <f>VLOOKUP(B484,[2]Sheet8!E:L,8,0)</f>
        <v>2</v>
      </c>
      <c r="E484" s="84" t="s">
        <v>617</v>
      </c>
      <c r="F484" s="75" t="str">
        <f>VLOOKUP(B484,[2]Sheet8!E:I,5,0)</f>
        <v>SHRIDEVITHONDINA VAR</v>
      </c>
      <c r="G484" s="57" t="str">
        <f>VLOOKUP(B484,[2]Sheet8!E:K,7,0)</f>
        <v>BASAWESHVARANAGARA</v>
      </c>
      <c r="H484" s="57">
        <v>180</v>
      </c>
      <c r="I484" s="57">
        <v>180</v>
      </c>
      <c r="J484" s="57">
        <f t="shared" si="31"/>
        <v>0</v>
      </c>
      <c r="K484" s="84">
        <v>-1266</v>
      </c>
      <c r="L484" s="58">
        <v>0</v>
      </c>
      <c r="M484" s="57"/>
      <c r="N484" s="57"/>
      <c r="O484" s="57"/>
      <c r="P484" s="57"/>
      <c r="Q484" s="57"/>
      <c r="R484" s="57"/>
      <c r="S484" s="57"/>
      <c r="T484" s="57"/>
      <c r="U484" s="57"/>
      <c r="V484" s="59"/>
      <c r="W484" s="57"/>
      <c r="X484" s="60" t="e">
        <f>L484+M484+N484+#REF!+P484+O484</f>
        <v>#REF!</v>
      </c>
      <c r="Y484" s="56"/>
    </row>
    <row r="485" spans="1:25" ht="30" x14ac:dyDescent="0.25">
      <c r="A485" s="73">
        <v>397</v>
      </c>
      <c r="B485" s="90" t="s">
        <v>87</v>
      </c>
      <c r="C485" s="85" t="str">
        <f>VLOOKUP(B485,[2]Sheet8!E:G,3,0)</f>
        <v>LIVE</v>
      </c>
      <c r="D485" s="86">
        <f>VLOOKUP(B485,[2]Sheet8!E:L,8,0)</f>
        <v>2</v>
      </c>
      <c r="E485" s="90" t="s">
        <v>617</v>
      </c>
      <c r="F485" s="86" t="str">
        <f>VLOOKUP(B485,[2]Sheet8!E:I,5,0)</f>
        <v>MUKESH KUMAR H D</v>
      </c>
      <c r="G485" s="58" t="str">
        <f>VLOOKUP(B485,[2]Sheet8!E:K,7,0)</f>
        <v>ASHOKA NAGARA</v>
      </c>
      <c r="H485" s="58">
        <v>25</v>
      </c>
      <c r="I485" s="58">
        <v>25</v>
      </c>
      <c r="J485" s="57">
        <f t="shared" si="31"/>
        <v>0</v>
      </c>
      <c r="K485" s="90">
        <v>-7460</v>
      </c>
      <c r="L485" s="58">
        <v>1122</v>
      </c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62" t="e">
        <f>L485+M485+N485+#REF!+P485+O485</f>
        <v>#REF!</v>
      </c>
    </row>
    <row r="486" spans="1:25" x14ac:dyDescent="0.25">
      <c r="A486" s="73">
        <v>398</v>
      </c>
      <c r="B486" s="90" t="s">
        <v>88</v>
      </c>
      <c r="C486" s="85" t="str">
        <f>VLOOKUP(B486,[2]Sheet8!E:G,3,0)</f>
        <v>LIVE</v>
      </c>
      <c r="D486" s="86">
        <f>VLOOKUP(B486,[2]Sheet8!E:L,8,0)</f>
        <v>2</v>
      </c>
      <c r="E486" s="90" t="s">
        <v>617</v>
      </c>
      <c r="F486" s="86" t="str">
        <f>VLOOKUP(B486,[2]Sheet8!E:I,5,0)</f>
        <v>BASAVARAJU</v>
      </c>
      <c r="G486" s="58" t="str">
        <f>VLOOKUP(B486,[2]Sheet8!E:K,7,0)</f>
        <v>ASHOKANAGARA</v>
      </c>
      <c r="H486" s="58">
        <v>232</v>
      </c>
      <c r="I486" s="58">
        <v>265</v>
      </c>
      <c r="J486" s="57">
        <f t="shared" si="31"/>
        <v>33</v>
      </c>
      <c r="K486" s="90">
        <v>-7460</v>
      </c>
      <c r="L486" s="58">
        <v>5</v>
      </c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62" t="e">
        <f>L486+M486+N486+#REF!+P486+O486</f>
        <v>#REF!</v>
      </c>
    </row>
    <row r="487" spans="1:25" x14ac:dyDescent="0.25">
      <c r="A487" s="73">
        <v>399</v>
      </c>
      <c r="B487" s="90" t="s">
        <v>89</v>
      </c>
      <c r="C487" s="85" t="str">
        <f>VLOOKUP(B487,[2]Sheet8!E:G,3,0)</f>
        <v>LIVE</v>
      </c>
      <c r="D487" s="86">
        <f>VLOOKUP(B487,[2]Sheet8!E:L,8,0)</f>
        <v>2</v>
      </c>
      <c r="E487" s="90" t="s">
        <v>617</v>
      </c>
      <c r="F487" s="86" t="str">
        <f>VLOOKUP(B487,[2]Sheet8!E:I,5,0)</f>
        <v>SATHIS S E</v>
      </c>
      <c r="G487" s="58" t="str">
        <f>VLOOKUP(B487,[2]Sheet8!E:K,7,0)</f>
        <v>MANICHANA HALLI</v>
      </c>
      <c r="H487" s="58">
        <v>286</v>
      </c>
      <c r="I487" s="58">
        <v>331</v>
      </c>
      <c r="J487" s="57">
        <f t="shared" si="31"/>
        <v>45</v>
      </c>
      <c r="K487" s="90">
        <v>-7460</v>
      </c>
      <c r="L487" s="58">
        <v>-1204</v>
      </c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62" t="e">
        <f>L487+M487+N487+#REF!+P487+O487</f>
        <v>#REF!</v>
      </c>
    </row>
    <row r="488" spans="1:25" x14ac:dyDescent="0.25">
      <c r="A488" s="73">
        <v>400</v>
      </c>
      <c r="B488" s="90" t="s">
        <v>90</v>
      </c>
      <c r="C488" s="85" t="str">
        <f>VLOOKUP(B488,[2]Sheet8!E:G,3,0)</f>
        <v>LIVE</v>
      </c>
      <c r="D488" s="86">
        <f>VLOOKUP(B488,[2]Sheet8!E:L,8,0)</f>
        <v>1</v>
      </c>
      <c r="E488" s="90" t="s">
        <v>617</v>
      </c>
      <c r="F488" s="86" t="str">
        <f>VLOOKUP(B488,[2]Sheet8!E:I,5,0)</f>
        <v>K A RAMESH</v>
      </c>
      <c r="G488" s="58" t="str">
        <f>VLOOKUP(B488,[2]Sheet8!E:K,7,0)</f>
        <v>HOOVINAHALLI KAVALU</v>
      </c>
      <c r="H488" s="58">
        <v>392</v>
      </c>
      <c r="I488" s="58">
        <v>517</v>
      </c>
      <c r="J488" s="57">
        <f t="shared" si="31"/>
        <v>125</v>
      </c>
      <c r="K488" s="90">
        <v>-3730</v>
      </c>
      <c r="L488" s="58">
        <v>50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62" t="e">
        <f>L488+M488+N488+#REF!+P488+O488</f>
        <v>#REF!</v>
      </c>
    </row>
    <row r="489" spans="1:25" x14ac:dyDescent="0.25">
      <c r="A489" s="73">
        <v>401</v>
      </c>
      <c r="B489" s="90" t="s">
        <v>91</v>
      </c>
      <c r="C489" s="85" t="str">
        <f>VLOOKUP(B489,[2]Sheet8!E:G,3,0)</f>
        <v>LIVE</v>
      </c>
      <c r="D489" s="86">
        <f>VLOOKUP(B489,[2]Sheet8!E:L,8,0)</f>
        <v>2</v>
      </c>
      <c r="E489" s="90" t="s">
        <v>619</v>
      </c>
      <c r="F489" s="86" t="str">
        <f>VLOOKUP(B489,[2]Sheet8!E:I,5,0)</f>
        <v>SATHEESH HS</v>
      </c>
      <c r="G489" s="58" t="str">
        <f>VLOOKUP(B489,[2]Sheet8!E:K,7,0)</f>
        <v>GUDDENAHALLI</v>
      </c>
      <c r="H489" s="58">
        <v>99</v>
      </c>
      <c r="I489" s="58">
        <v>129</v>
      </c>
      <c r="J489" s="57">
        <f t="shared" si="31"/>
        <v>30</v>
      </c>
      <c r="K489" s="90">
        <v>-7460</v>
      </c>
      <c r="L489" s="58">
        <v>669</v>
      </c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62" t="e">
        <f>L489+M489+N489+#REF!+P489+O489</f>
        <v>#REF!</v>
      </c>
    </row>
    <row r="490" spans="1:25" x14ac:dyDescent="0.25">
      <c r="A490" s="73">
        <v>153</v>
      </c>
      <c r="B490" s="84" t="s">
        <v>618</v>
      </c>
      <c r="C490" s="74" t="str">
        <f>VLOOKUP(B490,[2]Sheet8!E:G,3,0)</f>
        <v>BILL STOP</v>
      </c>
      <c r="D490" s="75">
        <f>VLOOKUP(B490,[2]Sheet8!E:L,8,0)</f>
        <v>2</v>
      </c>
      <c r="E490" s="84" t="s">
        <v>619</v>
      </c>
      <c r="F490" s="75" t="str">
        <f>VLOOKUP(B490,[2]Sheet8!E:I,5,0)</f>
        <v>ROOPA</v>
      </c>
      <c r="G490" s="57" t="str">
        <f>VLOOKUP(B490,[2]Sheet8!E:K,7,0)</f>
        <v>MANACHANAHALLI</v>
      </c>
      <c r="H490" s="57">
        <v>101</v>
      </c>
      <c r="I490" s="57">
        <v>101</v>
      </c>
      <c r="J490" s="57">
        <f t="shared" si="31"/>
        <v>0</v>
      </c>
      <c r="K490" s="84">
        <v>-4181</v>
      </c>
      <c r="L490" s="58">
        <v>0</v>
      </c>
      <c r="M490" s="57"/>
      <c r="N490" s="57"/>
      <c r="O490" s="57"/>
      <c r="P490" s="57"/>
      <c r="Q490" s="57"/>
      <c r="R490" s="57"/>
      <c r="S490" s="57"/>
      <c r="T490" s="57"/>
      <c r="U490" s="57"/>
      <c r="V490" s="59"/>
      <c r="W490" s="57"/>
      <c r="X490" s="60" t="e">
        <f>L490+M490+N490+#REF!+P490+O490</f>
        <v>#REF!</v>
      </c>
      <c r="Y490" s="56"/>
    </row>
    <row r="491" spans="1:25" x14ac:dyDescent="0.25">
      <c r="A491" s="97"/>
      <c r="B491" s="98" t="s">
        <v>2336</v>
      </c>
      <c r="C491" s="58" t="s">
        <v>2592</v>
      </c>
      <c r="D491" s="98">
        <v>1</v>
      </c>
      <c r="E491" s="58"/>
      <c r="F491" s="98" t="s">
        <v>2337</v>
      </c>
      <c r="G491" s="98" t="s">
        <v>2338</v>
      </c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62"/>
    </row>
    <row r="492" spans="1:25" x14ac:dyDescent="0.25">
      <c r="A492" s="73">
        <v>402</v>
      </c>
      <c r="B492" s="90" t="s">
        <v>93</v>
      </c>
      <c r="C492" s="85" t="str">
        <f>VLOOKUP(B492,[2]Sheet8!E:G,3,0)</f>
        <v>LIVE</v>
      </c>
      <c r="D492" s="86">
        <f>VLOOKUP(B492,[2]Sheet8!E:L,8,0)</f>
        <v>2</v>
      </c>
      <c r="E492" s="90" t="s">
        <v>619</v>
      </c>
      <c r="F492" s="86" t="str">
        <f>VLOOKUP(B492,[2]Sheet8!E:I,5,0)</f>
        <v>RAJEGOWDA</v>
      </c>
      <c r="G492" s="58" t="str">
        <f>VLOOKUP(B492,[2]Sheet8!E:K,7,0)</f>
        <v>UDDURU</v>
      </c>
      <c r="H492" s="58">
        <v>834</v>
      </c>
      <c r="I492" s="58">
        <v>1111</v>
      </c>
      <c r="J492" s="57">
        <f t="shared" ref="J492:J501" si="32">I492-H492</f>
        <v>277</v>
      </c>
      <c r="K492" s="90">
        <v>-7460</v>
      </c>
      <c r="L492" s="58">
        <v>1226</v>
      </c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62" t="e">
        <f>L492+M492+N492+#REF!+P492+O492</f>
        <v>#REF!</v>
      </c>
    </row>
    <row r="493" spans="1:25" x14ac:dyDescent="0.25">
      <c r="A493" s="73">
        <v>403</v>
      </c>
      <c r="B493" s="90" t="s">
        <v>94</v>
      </c>
      <c r="C493" s="85" t="str">
        <f>VLOOKUP(B493,[2]Sheet8!E:G,3,0)</f>
        <v>LIVE</v>
      </c>
      <c r="D493" s="86">
        <f>VLOOKUP(B493,[2]Sheet8!E:L,8,0)</f>
        <v>2</v>
      </c>
      <c r="E493" s="90" t="s">
        <v>927</v>
      </c>
      <c r="F493" s="86" t="str">
        <f>VLOOKUP(B493,[2]Sheet8!E:I,5,0)</f>
        <v>PRAVEEN I H</v>
      </c>
      <c r="G493" s="58" t="str">
        <f>VLOOKUP(B493,[2]Sheet8!E:K,7,0)</f>
        <v>MANICHANA HALLI MNL</v>
      </c>
      <c r="H493" s="58">
        <v>287</v>
      </c>
      <c r="I493" s="58">
        <v>362</v>
      </c>
      <c r="J493" s="57">
        <f t="shared" si="32"/>
        <v>75</v>
      </c>
      <c r="K493" s="90">
        <v>-7460</v>
      </c>
      <c r="L493" s="58">
        <v>392</v>
      </c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62" t="e">
        <f>L493+M493+N493+#REF!+P493+O493</f>
        <v>#REF!</v>
      </c>
    </row>
    <row r="494" spans="1:25" x14ac:dyDescent="0.25">
      <c r="A494" s="73">
        <v>404</v>
      </c>
      <c r="B494" s="90" t="s">
        <v>96</v>
      </c>
      <c r="C494" s="85" t="str">
        <f>VLOOKUP(B494,[2]Sheet8!E:G,3,0)</f>
        <v>LIVE</v>
      </c>
      <c r="D494" s="86">
        <f>VLOOKUP(B494,[2]Sheet8!E:L,8,0)</f>
        <v>2</v>
      </c>
      <c r="E494" s="90"/>
      <c r="F494" s="86" t="str">
        <f>VLOOKUP(B494,[2]Sheet8!E:I,5,0)</f>
        <v>MANU M S</v>
      </c>
      <c r="G494" s="58" t="str">
        <f>VLOOKUP(B494,[2]Sheet8!E:K,7,0)</f>
        <v>MANACHANAHALLI</v>
      </c>
      <c r="H494" s="58">
        <v>147</v>
      </c>
      <c r="I494" s="58">
        <v>182</v>
      </c>
      <c r="J494" s="57">
        <f t="shared" si="32"/>
        <v>35</v>
      </c>
      <c r="K494" s="90">
        <v>-7460</v>
      </c>
      <c r="L494" s="58">
        <v>-1269</v>
      </c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62" t="e">
        <f>L494+M494+N494+#REF!+P494+O494</f>
        <v>#REF!</v>
      </c>
    </row>
    <row r="495" spans="1:25" x14ac:dyDescent="0.25">
      <c r="A495" s="73">
        <v>405</v>
      </c>
      <c r="B495" s="90" t="s">
        <v>98</v>
      </c>
      <c r="C495" s="85" t="str">
        <f>VLOOKUP(B495,[2]Sheet8!E:G,3,0)</f>
        <v>LIVE</v>
      </c>
      <c r="D495" s="86">
        <f>VLOOKUP(B495,[2]Sheet8!E:L,8,0)</f>
        <v>2</v>
      </c>
      <c r="E495" s="90"/>
      <c r="F495" s="86" t="str">
        <f>VLOOKUP(B495,[2]Sheet8!E:I,5,0)</f>
        <v>ASHVATH</v>
      </c>
      <c r="G495" s="58" t="str">
        <f>VLOOKUP(B495,[2]Sheet8!E:K,7,0)</f>
        <v>MANICHANA HALLI MNL</v>
      </c>
      <c r="H495" s="58">
        <v>80</v>
      </c>
      <c r="I495" s="58">
        <v>106</v>
      </c>
      <c r="J495" s="57">
        <f t="shared" si="32"/>
        <v>26</v>
      </c>
      <c r="K495" s="90">
        <v>-7460</v>
      </c>
      <c r="L495" s="58">
        <v>-1604</v>
      </c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62" t="e">
        <f>L495+M495+N495+#REF!+P495+O495</f>
        <v>#REF!</v>
      </c>
    </row>
    <row r="496" spans="1:25" x14ac:dyDescent="0.25">
      <c r="A496" s="73">
        <v>406</v>
      </c>
      <c r="B496" s="90" t="s">
        <v>99</v>
      </c>
      <c r="C496" s="85" t="str">
        <f>VLOOKUP(B496,[2]Sheet8!E:G,3,0)</f>
        <v>LIVE</v>
      </c>
      <c r="D496" s="86">
        <f>VLOOKUP(B496,[2]Sheet8!E:L,8,0)</f>
        <v>2</v>
      </c>
      <c r="E496" s="90"/>
      <c r="F496" s="86" t="str">
        <f>VLOOKUP(B496,[2]Sheet8!E:I,5,0)</f>
        <v>T M DHANAPAALA</v>
      </c>
      <c r="G496" s="58" t="str">
        <f>VLOOKUP(B496,[2]Sheet8!E:K,7,0)</f>
        <v>BELUR ROAD L</v>
      </c>
      <c r="H496" s="58">
        <v>2266</v>
      </c>
      <c r="I496" s="58">
        <v>2355</v>
      </c>
      <c r="J496" s="57">
        <f t="shared" si="32"/>
        <v>89</v>
      </c>
      <c r="K496" s="90">
        <v>-7460</v>
      </c>
      <c r="L496" s="58">
        <v>-121</v>
      </c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62" t="e">
        <f>L496+M496+N496+#REF!+P496+O496</f>
        <v>#REF!</v>
      </c>
    </row>
    <row r="497" spans="1:25" x14ac:dyDescent="0.25">
      <c r="A497" s="73">
        <v>407</v>
      </c>
      <c r="B497" s="90" t="s">
        <v>100</v>
      </c>
      <c r="C497" s="85" t="str">
        <f>VLOOKUP(B497,[2]Sheet8!E:G,3,0)</f>
        <v>LIVE</v>
      </c>
      <c r="D497" s="86">
        <f>VLOOKUP(B497,[2]Sheet8!E:L,8,0)</f>
        <v>2</v>
      </c>
      <c r="E497" s="90"/>
      <c r="F497" s="86" t="str">
        <f>VLOOKUP(B497,[2]Sheet8!E:I,5,0)</f>
        <v>MANOJ B B</v>
      </c>
      <c r="G497" s="58" t="str">
        <f>VLOOKUP(B497,[2]Sheet8!E:K,7,0)</f>
        <v>BELUR ROAD L YAREHALLI</v>
      </c>
      <c r="H497" s="58">
        <v>107</v>
      </c>
      <c r="I497" s="58">
        <v>149</v>
      </c>
      <c r="J497" s="57">
        <f t="shared" si="32"/>
        <v>42</v>
      </c>
      <c r="K497" s="90">
        <v>-7460</v>
      </c>
      <c r="L497" s="58">
        <v>1282</v>
      </c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62" t="e">
        <f>L497+M497+N497+#REF!+P497+O497</f>
        <v>#REF!</v>
      </c>
    </row>
    <row r="498" spans="1:25" x14ac:dyDescent="0.25">
      <c r="A498" s="73">
        <v>408</v>
      </c>
      <c r="B498" s="90" t="s">
        <v>102</v>
      </c>
      <c r="C498" s="85" t="str">
        <f>VLOOKUP(B498,[2]Sheet8!E:G,3,0)</f>
        <v>LIVE</v>
      </c>
      <c r="D498" s="86">
        <f>VLOOKUP(B498,[2]Sheet8!E:L,8,0)</f>
        <v>5</v>
      </c>
      <c r="E498" s="90"/>
      <c r="F498" s="86" t="str">
        <f>VLOOKUP(B498,[2]Sheet8!E:I,5,0)</f>
        <v>ATC TELECOM</v>
      </c>
      <c r="G498" s="58" t="str">
        <f>VLOOKUP(B498,[2]Sheet8!E:K,7,0)</f>
        <v>BELUR ROAD L YAREHALLI</v>
      </c>
      <c r="H498" s="58">
        <v>4165</v>
      </c>
      <c r="I498" s="58">
        <v>5157</v>
      </c>
      <c r="J498" s="57">
        <f t="shared" si="32"/>
        <v>992</v>
      </c>
      <c r="K498" s="94">
        <v>-18650</v>
      </c>
      <c r="L498" s="58">
        <v>3727</v>
      </c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62" t="e">
        <f>L498+M498+N498+#REF!+P498+O498</f>
        <v>#REF!</v>
      </c>
    </row>
    <row r="499" spans="1:25" x14ac:dyDescent="0.25">
      <c r="A499" s="73">
        <v>409</v>
      </c>
      <c r="B499" s="90" t="s">
        <v>104</v>
      </c>
      <c r="C499" s="85" t="s">
        <v>358</v>
      </c>
      <c r="D499" s="86">
        <f>VLOOKUP(B499,[2]Sheet8!E:L,8,0)</f>
        <v>2</v>
      </c>
      <c r="E499" s="90"/>
      <c r="F499" s="86" t="str">
        <f>VLOOKUP(B499,[2]Sheet8!E:I,5,0)</f>
        <v>SHIVAKUMAR</v>
      </c>
      <c r="G499" s="58" t="str">
        <f>VLOOKUP(B499,[2]Sheet8!E:K,7,0)</f>
        <v>MANICHANA HALLI MNL</v>
      </c>
      <c r="H499" s="58">
        <v>123</v>
      </c>
      <c r="I499" s="58">
        <v>143</v>
      </c>
      <c r="J499" s="57">
        <f t="shared" si="32"/>
        <v>20</v>
      </c>
      <c r="K499" s="90">
        <v>-7465</v>
      </c>
      <c r="L499" s="58">
        <v>1344</v>
      </c>
      <c r="M499" s="58">
        <f>220+2300</f>
        <v>2520</v>
      </c>
      <c r="N499" s="58">
        <v>20</v>
      </c>
      <c r="O499" s="58">
        <v>11</v>
      </c>
      <c r="P499" s="58"/>
      <c r="Q499" s="58"/>
      <c r="R499" s="58"/>
      <c r="S499" s="58"/>
      <c r="T499" s="58"/>
      <c r="U499" s="58"/>
      <c r="V499" s="58"/>
      <c r="W499" s="58"/>
      <c r="X499" s="62" t="e">
        <f>L499+M499+N499+#REF!+P499+O499</f>
        <v>#REF!</v>
      </c>
    </row>
    <row r="500" spans="1:25" x14ac:dyDescent="0.25">
      <c r="A500" s="73">
        <v>410</v>
      </c>
      <c r="B500" s="90" t="s">
        <v>105</v>
      </c>
      <c r="C500" s="85" t="str">
        <f>VLOOKUP(B500,[2]Sheet8!E:G,3,0)</f>
        <v>LIVE</v>
      </c>
      <c r="D500" s="86">
        <f>VLOOKUP(B500,[2]Sheet8!E:L,8,0)</f>
        <v>1</v>
      </c>
      <c r="E500" s="90"/>
      <c r="F500" s="86" t="str">
        <f>VLOOKUP(B500,[2]Sheet8!E:I,5,0)</f>
        <v>JYOTHI</v>
      </c>
      <c r="G500" s="58" t="str">
        <f>VLOOKUP(B500,[2]Sheet8!E:K,7,0)</f>
        <v>UDDURU</v>
      </c>
      <c r="H500" s="58">
        <v>99</v>
      </c>
      <c r="I500" s="58">
        <v>124</v>
      </c>
      <c r="J500" s="57">
        <f t="shared" si="32"/>
        <v>25</v>
      </c>
      <c r="K500" s="94">
        <v>-3730</v>
      </c>
      <c r="L500" s="58">
        <v>566</v>
      </c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62" t="e">
        <f>L500+M500+N500+#REF!+P500+O500</f>
        <v>#REF!</v>
      </c>
    </row>
    <row r="501" spans="1:25" x14ac:dyDescent="0.25">
      <c r="A501" s="73">
        <v>411</v>
      </c>
      <c r="B501" s="90" t="s">
        <v>106</v>
      </c>
      <c r="C501" s="85" t="str">
        <f>VLOOKUP(B501,[2]Sheet8!E:G,3,0)</f>
        <v>LIVE</v>
      </c>
      <c r="D501" s="86">
        <f>VLOOKUP(B501,[2]Sheet8!E:L,8,0)</f>
        <v>5</v>
      </c>
      <c r="E501" s="90"/>
      <c r="F501" s="86" t="str">
        <f>VLOOKUP(B501,[2]Sheet8!E:I,5,0)</f>
        <v>SUJATHA M M</v>
      </c>
      <c r="G501" s="58" t="str">
        <f>VLOOKUP(B501,[2]Sheet8!E:K,7,0)</f>
        <v>UDDURU</v>
      </c>
      <c r="H501" s="58">
        <v>7175</v>
      </c>
      <c r="I501" s="58">
        <v>7367</v>
      </c>
      <c r="J501" s="57">
        <f t="shared" si="32"/>
        <v>192</v>
      </c>
      <c r="K501" s="94">
        <v>-18650</v>
      </c>
      <c r="L501" s="58">
        <v>2580</v>
      </c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62" t="e">
        <f>L501+M501+N501+#REF!+P501+O501</f>
        <v>#REF!</v>
      </c>
    </row>
    <row r="502" spans="1:25" x14ac:dyDescent="0.25">
      <c r="A502" s="97"/>
      <c r="B502" s="98" t="s">
        <v>2350</v>
      </c>
      <c r="C502" s="58" t="s">
        <v>2592</v>
      </c>
      <c r="D502" s="98">
        <v>1</v>
      </c>
      <c r="E502" s="58"/>
      <c r="F502" s="98" t="s">
        <v>1730</v>
      </c>
      <c r="G502" s="98" t="s">
        <v>2351</v>
      </c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62"/>
    </row>
    <row r="503" spans="1:25" x14ac:dyDescent="0.25">
      <c r="A503" s="73">
        <v>412</v>
      </c>
      <c r="B503" s="90" t="s">
        <v>107</v>
      </c>
      <c r="C503" s="85" t="str">
        <f>VLOOKUP(B503,[2]Sheet8!E:G,3,0)</f>
        <v>LIVE</v>
      </c>
      <c r="D503" s="86">
        <f>VLOOKUP(B503,[2]Sheet8!E:L,8,0)</f>
        <v>2</v>
      </c>
      <c r="E503" s="90"/>
      <c r="F503" s="86" t="str">
        <f>VLOOKUP(B503,[2]Sheet8!E:I,5,0)</f>
        <v>RADHA</v>
      </c>
      <c r="G503" s="58" t="str">
        <f>VLOOKUP(B503,[2]Sheet8!E:K,7,0)</f>
        <v>UDDURU</v>
      </c>
      <c r="H503" s="58">
        <v>105</v>
      </c>
      <c r="I503" s="58">
        <v>148</v>
      </c>
      <c r="J503" s="57">
        <f t="shared" ref="J503:J512" si="33">I503-H503</f>
        <v>43</v>
      </c>
      <c r="K503" s="90">
        <v>-7460</v>
      </c>
      <c r="L503" s="58">
        <v>921</v>
      </c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62" t="e">
        <f>L503+M503+N503+#REF!+P503+O503</f>
        <v>#REF!</v>
      </c>
    </row>
    <row r="504" spans="1:25" x14ac:dyDescent="0.25">
      <c r="A504" s="73">
        <v>154</v>
      </c>
      <c r="B504" s="84" t="s">
        <v>620</v>
      </c>
      <c r="C504" s="74" t="str">
        <f>VLOOKUP(B504,[2]Sheet8!E:G,3,0)</f>
        <v>BILL STOP</v>
      </c>
      <c r="D504" s="75">
        <f>VLOOKUP(B504,[2]Sheet8!E:L,8,0)</f>
        <v>2</v>
      </c>
      <c r="E504" s="84"/>
      <c r="F504" s="75" t="str">
        <f>VLOOKUP(B504,[2]Sheet8!E:I,5,0)</f>
        <v>DILEEP M K</v>
      </c>
      <c r="G504" s="57" t="str">
        <f>VLOOKUP(B504,[2]Sheet8!E:K,7,0)</f>
        <v>ASHOKANAGARA</v>
      </c>
      <c r="H504" s="57">
        <v>15</v>
      </c>
      <c r="I504" s="57">
        <v>15</v>
      </c>
      <c r="J504" s="57">
        <f t="shared" si="33"/>
        <v>0</v>
      </c>
      <c r="K504" s="84">
        <v>-1392</v>
      </c>
      <c r="L504" s="58">
        <v>0</v>
      </c>
      <c r="M504" s="57"/>
      <c r="N504" s="57"/>
      <c r="O504" s="57"/>
      <c r="P504" s="57"/>
      <c r="Q504" s="57"/>
      <c r="R504" s="57"/>
      <c r="S504" s="57"/>
      <c r="T504" s="57"/>
      <c r="U504" s="57"/>
      <c r="V504" s="59"/>
      <c r="W504" s="57"/>
      <c r="X504" s="60" t="e">
        <f>L504+M504+N504+#REF!+P504+O504</f>
        <v>#REF!</v>
      </c>
      <c r="Y504" s="56"/>
    </row>
    <row r="505" spans="1:25" x14ac:dyDescent="0.25">
      <c r="A505" s="73">
        <v>413</v>
      </c>
      <c r="B505" s="90" t="s">
        <v>109</v>
      </c>
      <c r="C505" s="85" t="str">
        <f>VLOOKUP(B505,[2]Sheet8!E:G,3,0)</f>
        <v>LIVE</v>
      </c>
      <c r="D505" s="86">
        <f>VLOOKUP(B505,[2]Sheet8!E:L,8,0)</f>
        <v>2</v>
      </c>
      <c r="E505" s="90"/>
      <c r="F505" s="86" t="str">
        <f>VLOOKUP(B505,[2]Sheet8!E:I,5,0)</f>
        <v>PUSHPA K L</v>
      </c>
      <c r="G505" s="58" t="str">
        <f>VLOOKUP(B505,[2]Sheet8!E:K,7,0)</f>
        <v>GUDDENAHALLI</v>
      </c>
      <c r="H505" s="58">
        <v>106</v>
      </c>
      <c r="I505" s="58">
        <v>124</v>
      </c>
      <c r="J505" s="57">
        <f t="shared" si="33"/>
        <v>18</v>
      </c>
      <c r="K505" s="90">
        <v>-7460</v>
      </c>
      <c r="L505" s="58">
        <v>730</v>
      </c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62" t="e">
        <f>L505+M505+N505+#REF!+P505+O505</f>
        <v>#REF!</v>
      </c>
    </row>
    <row r="506" spans="1:25" x14ac:dyDescent="0.25">
      <c r="A506" s="73">
        <v>155</v>
      </c>
      <c r="B506" s="93" t="s">
        <v>110</v>
      </c>
      <c r="C506" s="74" t="str">
        <f>VLOOKUP(B506,[2]Sheet8!E:G,3,0)</f>
        <v>BILL STOP</v>
      </c>
      <c r="D506" s="75">
        <f>VLOOKUP(B506,[2]Sheet8!E:L,8,0)</f>
        <v>2</v>
      </c>
      <c r="E506" s="93" t="s">
        <v>621</v>
      </c>
      <c r="F506" s="75" t="str">
        <f>VLOOKUP(B506,[2]Sheet8!E:I,5,0)</f>
        <v>SANNASWAMY</v>
      </c>
      <c r="G506" s="57" t="str">
        <f>VLOOKUP(B506,[2]Sheet8!E:K,7,0)</f>
        <v>KORAHALLI</v>
      </c>
      <c r="H506" s="57">
        <v>148</v>
      </c>
      <c r="I506" s="57">
        <v>148</v>
      </c>
      <c r="J506" s="57">
        <f t="shared" si="33"/>
        <v>0</v>
      </c>
      <c r="K506" s="84">
        <v>-4803</v>
      </c>
      <c r="L506" s="58">
        <v>0</v>
      </c>
      <c r="M506" s="57"/>
      <c r="N506" s="57"/>
      <c r="O506" s="57"/>
      <c r="P506" s="57"/>
      <c r="Q506" s="57"/>
      <c r="R506" s="57"/>
      <c r="S506" s="57"/>
      <c r="T506" s="57"/>
      <c r="U506" s="57"/>
      <c r="V506" s="59"/>
      <c r="W506" s="57"/>
      <c r="X506" s="60" t="e">
        <f>L506+M506+N506+#REF!+P506+O506</f>
        <v>#REF!</v>
      </c>
      <c r="Y506" s="56"/>
    </row>
    <row r="507" spans="1:25" x14ac:dyDescent="0.25">
      <c r="A507" s="73">
        <v>414</v>
      </c>
      <c r="B507" s="90" t="s">
        <v>112</v>
      </c>
      <c r="C507" s="85" t="str">
        <f>VLOOKUP(B507,[2]Sheet8!E:G,3,0)</f>
        <v>LIVE</v>
      </c>
      <c r="D507" s="86">
        <f>VLOOKUP(B507,[2]Sheet8!E:L,8,0)</f>
        <v>2</v>
      </c>
      <c r="E507" s="90"/>
      <c r="F507" s="86" t="str">
        <f>VLOOKUP(B507,[2]Sheet8!E:I,5,0)</f>
        <v>MANJUNATHA T</v>
      </c>
      <c r="G507" s="58" t="str">
        <f>VLOOKUP(B507,[2]Sheet8!E:K,7,0)</f>
        <v>MANICHANA HALLI MNL</v>
      </c>
      <c r="H507" s="58">
        <v>14</v>
      </c>
      <c r="I507" s="58">
        <v>40</v>
      </c>
      <c r="J507" s="57">
        <f t="shared" si="33"/>
        <v>26</v>
      </c>
      <c r="K507" s="90">
        <v>-7460</v>
      </c>
      <c r="L507" s="58">
        <v>670</v>
      </c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62" t="e">
        <f>L507+M507+N507+#REF!+P507+O507</f>
        <v>#REF!</v>
      </c>
    </row>
    <row r="508" spans="1:25" ht="30" x14ac:dyDescent="0.25">
      <c r="A508" s="73">
        <v>415</v>
      </c>
      <c r="B508" s="81" t="s">
        <v>297</v>
      </c>
      <c r="C508" s="85" t="str">
        <f>VLOOKUP(B508,[2]Sheet8!E:G,3,0)</f>
        <v>LIVE</v>
      </c>
      <c r="D508" s="86">
        <f>VLOOKUP(B508,[2]Sheet8!E:L,8,0)</f>
        <v>2</v>
      </c>
      <c r="E508" s="81" t="s">
        <v>928</v>
      </c>
      <c r="F508" s="86" t="str">
        <f>VLOOKUP(B508,[2]Sheet8!E:I,5,0)</f>
        <v>KESHAVAMURTHI  H B</v>
      </c>
      <c r="G508" s="58" t="str">
        <f>VLOOKUP(B508,[2]Sheet8!E:K,7,0)</f>
        <v>BASAVESHWARA NAGARA</v>
      </c>
      <c r="H508" s="58">
        <v>290</v>
      </c>
      <c r="I508" s="58">
        <v>368</v>
      </c>
      <c r="J508" s="57">
        <f t="shared" si="33"/>
        <v>78</v>
      </c>
      <c r="K508" s="94">
        <v>-7526</v>
      </c>
      <c r="L508" s="58">
        <v>-2460</v>
      </c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62" t="e">
        <f>L508+M508+N508+#REF!+P508+O508</f>
        <v>#REF!</v>
      </c>
    </row>
    <row r="509" spans="1:25" x14ac:dyDescent="0.25">
      <c r="A509" s="73">
        <v>416</v>
      </c>
      <c r="B509" s="81" t="s">
        <v>113</v>
      </c>
      <c r="C509" s="85" t="str">
        <f>VLOOKUP(B509,[2]Sheet8!E:G,3,0)</f>
        <v>LIVE</v>
      </c>
      <c r="D509" s="86">
        <f>VLOOKUP(B509,[2]Sheet8!E:L,8,0)</f>
        <v>2</v>
      </c>
      <c r="E509" s="81" t="s">
        <v>929</v>
      </c>
      <c r="F509" s="86" t="str">
        <f>VLOOKUP(B509,[2]Sheet8!E:I,5,0)</f>
        <v>DEVARAJU</v>
      </c>
      <c r="G509" s="58" t="str">
        <f>VLOOKUP(B509,[2]Sheet8!E:K,7,0)</f>
        <v>ASHOKANAGARA GUDDENAHALLI</v>
      </c>
      <c r="H509" s="58">
        <v>109</v>
      </c>
      <c r="I509" s="58">
        <v>134</v>
      </c>
      <c r="J509" s="57">
        <f t="shared" si="33"/>
        <v>25</v>
      </c>
      <c r="K509" s="94">
        <v>-7526</v>
      </c>
      <c r="L509" s="58">
        <v>152</v>
      </c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62" t="e">
        <f>L509+M509+N509+#REF!+P509+O509</f>
        <v>#REF!</v>
      </c>
    </row>
    <row r="510" spans="1:25" x14ac:dyDescent="0.25">
      <c r="A510" s="73">
        <v>156</v>
      </c>
      <c r="B510" s="84" t="s">
        <v>622</v>
      </c>
      <c r="C510" s="74" t="str">
        <f>VLOOKUP(B510,[2]Sheet8!E:G,3,0)</f>
        <v>BILL STOP</v>
      </c>
      <c r="D510" s="75">
        <f>VLOOKUP(B510,[2]Sheet8!E:L,8,0)</f>
        <v>2</v>
      </c>
      <c r="E510" s="84"/>
      <c r="F510" s="75" t="str">
        <f>VLOOKUP(B510,[2]Sheet8!E:I,5,0)</f>
        <v>PUSHAPA M T</v>
      </c>
      <c r="G510" s="57" t="str">
        <f>VLOOKUP(B510,[2]Sheet8!E:K,7,0)</f>
        <v>UDDURU</v>
      </c>
      <c r="H510" s="57">
        <v>85</v>
      </c>
      <c r="I510" s="57">
        <v>85</v>
      </c>
      <c r="J510" s="57">
        <f t="shared" si="33"/>
        <v>0</v>
      </c>
      <c r="K510" s="96">
        <v>-274</v>
      </c>
      <c r="L510" s="58">
        <v>0</v>
      </c>
      <c r="M510" s="57"/>
      <c r="N510" s="57"/>
      <c r="O510" s="57"/>
      <c r="P510" s="57"/>
      <c r="Q510" s="57"/>
      <c r="R510" s="57"/>
      <c r="S510" s="57"/>
      <c r="T510" s="57"/>
      <c r="U510" s="57"/>
      <c r="V510" s="59"/>
      <c r="W510" s="57"/>
      <c r="X510" s="60" t="e">
        <f>L510+M510+N510+#REF!+P510+O510</f>
        <v>#REF!</v>
      </c>
      <c r="Y510" s="56"/>
    </row>
    <row r="511" spans="1:25" x14ac:dyDescent="0.25">
      <c r="A511" s="73">
        <v>417</v>
      </c>
      <c r="B511" s="81" t="s">
        <v>115</v>
      </c>
      <c r="C511" s="85" t="str">
        <f>VLOOKUP(B511,[2]Sheet8!E:G,3,0)</f>
        <v>LIVE</v>
      </c>
      <c r="D511" s="86">
        <f>VLOOKUP(B511,[2]Sheet8!E:L,8,0)</f>
        <v>1</v>
      </c>
      <c r="E511" s="81" t="s">
        <v>930</v>
      </c>
      <c r="F511" s="86" t="str">
        <f>VLOOKUP(B511,[2]Sheet8!E:I,5,0)</f>
        <v>CHANNAMMA</v>
      </c>
      <c r="G511" s="58" t="str">
        <f>VLOOKUP(B511,[2]Sheet8!E:K,7,0)</f>
        <v>MANACHANAHALLI</v>
      </c>
      <c r="H511" s="58">
        <v>43</v>
      </c>
      <c r="I511" s="58">
        <v>56</v>
      </c>
      <c r="J511" s="57">
        <f t="shared" si="33"/>
        <v>13</v>
      </c>
      <c r="K511" s="94">
        <v>-3730</v>
      </c>
      <c r="L511" s="58">
        <v>-206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62" t="e">
        <f>L511+M511+N511+#REF!+P511+O511</f>
        <v>#REF!</v>
      </c>
    </row>
    <row r="512" spans="1:25" x14ac:dyDescent="0.25">
      <c r="A512" s="73">
        <v>418</v>
      </c>
      <c r="B512" s="81" t="s">
        <v>117</v>
      </c>
      <c r="C512" s="85" t="str">
        <f>VLOOKUP(B512,[2]Sheet8!E:G,3,0)</f>
        <v>LIVE</v>
      </c>
      <c r="D512" s="86">
        <f>VLOOKUP(B512,[2]Sheet8!E:L,8,0)</f>
        <v>2</v>
      </c>
      <c r="E512" s="81" t="s">
        <v>931</v>
      </c>
      <c r="F512" s="86" t="str">
        <f>VLOOKUP(B512,[2]Sheet8!E:I,5,0)</f>
        <v>KARTHIK B</v>
      </c>
      <c r="G512" s="58" t="str">
        <f>VLOOKUP(B512,[2]Sheet8!E:K,7,0)</f>
        <v>MANICHANA HALLI MNL</v>
      </c>
      <c r="H512" s="58">
        <v>189</v>
      </c>
      <c r="I512" s="58">
        <v>255</v>
      </c>
      <c r="J512" s="57">
        <f t="shared" si="33"/>
        <v>66</v>
      </c>
      <c r="K512" s="94">
        <v>-7526</v>
      </c>
      <c r="L512" s="58">
        <v>2124</v>
      </c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62" t="e">
        <f>L512+M512+N512+#REF!+P512+O512</f>
        <v>#REF!</v>
      </c>
    </row>
    <row r="513" spans="1:25" x14ac:dyDescent="0.25">
      <c r="A513" s="97"/>
      <c r="B513" s="98" t="s">
        <v>2368</v>
      </c>
      <c r="C513" s="58" t="s">
        <v>2592</v>
      </c>
      <c r="D513" s="98">
        <v>2</v>
      </c>
      <c r="E513" s="58"/>
      <c r="F513" s="98" t="s">
        <v>1196</v>
      </c>
      <c r="G513" s="98" t="s">
        <v>2369</v>
      </c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62"/>
    </row>
    <row r="514" spans="1:25" x14ac:dyDescent="0.25">
      <c r="A514" s="73">
        <v>157</v>
      </c>
      <c r="B514" s="93" t="s">
        <v>623</v>
      </c>
      <c r="C514" s="74" t="str">
        <f>VLOOKUP(B514,[2]Sheet8!E:G,3,0)</f>
        <v>BILL STOP</v>
      </c>
      <c r="D514" s="75">
        <f>VLOOKUP(B514,[2]Sheet8!E:L,8,0)</f>
        <v>1</v>
      </c>
      <c r="E514" s="93" t="s">
        <v>624</v>
      </c>
      <c r="F514" s="75" t="str">
        <f>VLOOKUP(B514,[2]Sheet8!E:I,5,0)</f>
        <v>N M BASAVARAJA</v>
      </c>
      <c r="G514" s="57" t="str">
        <f>VLOOKUP(B514,[2]Sheet8!E:K,7,0)</f>
        <v>BASAVESWARANAGARA</v>
      </c>
      <c r="H514" s="84">
        <v>52</v>
      </c>
      <c r="I514" s="57">
        <v>52</v>
      </c>
      <c r="J514" s="57">
        <f t="shared" ref="J514:J533" si="34">I514-H514</f>
        <v>0</v>
      </c>
      <c r="K514" s="96">
        <v>-4814</v>
      </c>
      <c r="L514" s="58">
        <v>0</v>
      </c>
      <c r="M514" s="57"/>
      <c r="N514" s="57"/>
      <c r="O514" s="57"/>
      <c r="P514" s="57"/>
      <c r="Q514" s="57"/>
      <c r="R514" s="57"/>
      <c r="S514" s="57"/>
      <c r="T514" s="57"/>
      <c r="U514" s="57"/>
      <c r="V514" s="59"/>
      <c r="W514" s="57"/>
      <c r="X514" s="60" t="e">
        <f>L514+M514+N514+#REF!+P514+O514</f>
        <v>#REF!</v>
      </c>
      <c r="Y514" s="56"/>
    </row>
    <row r="515" spans="1:25" x14ac:dyDescent="0.25">
      <c r="A515" s="73">
        <v>419</v>
      </c>
      <c r="B515" s="81" t="s">
        <v>118</v>
      </c>
      <c r="C515" s="85" t="str">
        <f>VLOOKUP(B515,[2]Sheet8!E:G,3,0)</f>
        <v>LIVE</v>
      </c>
      <c r="D515" s="86">
        <f>VLOOKUP(B515,[2]Sheet8!E:L,8,0)</f>
        <v>1</v>
      </c>
      <c r="E515" s="81" t="s">
        <v>624</v>
      </c>
      <c r="F515" s="86" t="str">
        <f>VLOOKUP(B515,[2]Sheet8!E:I,5,0)</f>
        <v>YASHAVANTHA</v>
      </c>
      <c r="G515" s="58" t="str">
        <f>VLOOKUP(B515,[2]Sheet8!E:K,7,0)</f>
        <v>MANICHANA HALLI MNL</v>
      </c>
      <c r="H515" s="58">
        <v>41</v>
      </c>
      <c r="I515" s="58">
        <v>52</v>
      </c>
      <c r="J515" s="57">
        <f t="shared" si="34"/>
        <v>11</v>
      </c>
      <c r="K515" s="94">
        <v>-3763</v>
      </c>
      <c r="L515" s="58">
        <v>685</v>
      </c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62" t="e">
        <f>L515+M515+N515+#REF!+P515+O515</f>
        <v>#REF!</v>
      </c>
    </row>
    <row r="516" spans="1:25" x14ac:dyDescent="0.25">
      <c r="A516" s="73">
        <v>420</v>
      </c>
      <c r="B516" s="81" t="s">
        <v>120</v>
      </c>
      <c r="C516" s="85" t="str">
        <f>VLOOKUP(B516,[2]Sheet8!E:G,3,0)</f>
        <v>LIVE</v>
      </c>
      <c r="D516" s="86">
        <f>VLOOKUP(B516,[2]Sheet8!E:L,8,0)</f>
        <v>1</v>
      </c>
      <c r="E516" s="81" t="s">
        <v>624</v>
      </c>
      <c r="F516" s="86" t="str">
        <f>VLOOKUP(B516,[2]Sheet8!E:I,5,0)</f>
        <v>NAGENDRA</v>
      </c>
      <c r="G516" s="58" t="str">
        <f>VLOOKUP(B516,[2]Sheet8!E:K,7,0)</f>
        <v>GUDDENAHALLI</v>
      </c>
      <c r="H516" s="58">
        <v>215</v>
      </c>
      <c r="I516" s="58">
        <v>215</v>
      </c>
      <c r="J516" s="57">
        <f t="shared" si="34"/>
        <v>0</v>
      </c>
      <c r="K516" s="94">
        <v>-3763</v>
      </c>
      <c r="L516" s="58">
        <v>610</v>
      </c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62" t="e">
        <f>L516+M516+N516+#REF!+P516+O516</f>
        <v>#REF!</v>
      </c>
    </row>
    <row r="517" spans="1:25" x14ac:dyDescent="0.25">
      <c r="A517" s="73">
        <v>158</v>
      </c>
      <c r="B517" s="93" t="s">
        <v>625</v>
      </c>
      <c r="C517" s="74" t="str">
        <f>VLOOKUP(B517,[2]Sheet8!E:G,3,0)</f>
        <v>BILL STOP</v>
      </c>
      <c r="D517" s="75">
        <f>VLOOKUP(B517,[2]Sheet8!E:L,8,0)</f>
        <v>1</v>
      </c>
      <c r="E517" s="93" t="s">
        <v>626</v>
      </c>
      <c r="F517" s="75" t="str">
        <f>VLOOKUP(B517,[2]Sheet8!E:I,5,0)</f>
        <v>MALALI GOWDA</v>
      </c>
      <c r="G517" s="57" t="str">
        <f>VLOOKUP(B517,[2]Sheet8!E:K,7,0)</f>
        <v>MANICHANA HALLI MNL</v>
      </c>
      <c r="H517" s="84">
        <v>324</v>
      </c>
      <c r="I517" s="57">
        <v>324</v>
      </c>
      <c r="J517" s="57">
        <f t="shared" si="34"/>
        <v>0</v>
      </c>
      <c r="K517" s="96">
        <v>-2102</v>
      </c>
      <c r="L517" s="58">
        <v>0</v>
      </c>
      <c r="M517" s="57"/>
      <c r="N517" s="57"/>
      <c r="O517" s="57"/>
      <c r="P517" s="57"/>
      <c r="Q517" s="57"/>
      <c r="R517" s="57"/>
      <c r="S517" s="57"/>
      <c r="T517" s="57"/>
      <c r="U517" s="57"/>
      <c r="V517" s="59"/>
      <c r="W517" s="57"/>
      <c r="X517" s="60" t="e">
        <f>L517+M517+N517+#REF!+P517+O517</f>
        <v>#REF!</v>
      </c>
      <c r="Y517" s="56"/>
    </row>
    <row r="518" spans="1:25" x14ac:dyDescent="0.25">
      <c r="A518" s="73">
        <v>421</v>
      </c>
      <c r="B518" s="81" t="s">
        <v>121</v>
      </c>
      <c r="C518" s="85" t="str">
        <f>VLOOKUP(B518,[2]Sheet8!E:G,3,0)</f>
        <v>LIVE</v>
      </c>
      <c r="D518" s="86">
        <f>VLOOKUP(B518,[2]Sheet8!E:L,8,0)</f>
        <v>5</v>
      </c>
      <c r="E518" s="81" t="s">
        <v>932</v>
      </c>
      <c r="F518" s="86" t="str">
        <f>VLOOKUP(B518,[2]Sheet8!E:I,5,0)</f>
        <v>COMMISSIONER</v>
      </c>
      <c r="G518" s="58" t="str">
        <f>VLOOKUP(B518,[2]Sheet8!E:K,7,0)</f>
        <v>MANICHANA HALLI MNL</v>
      </c>
      <c r="H518" s="58">
        <v>19279</v>
      </c>
      <c r="I518" s="58">
        <v>19551</v>
      </c>
      <c r="J518" s="57">
        <f t="shared" si="34"/>
        <v>272</v>
      </c>
      <c r="K518" s="94">
        <v>-18816</v>
      </c>
      <c r="L518" s="58">
        <v>1208</v>
      </c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62" t="e">
        <f>L518+M518+N518+#REF!+P518+O518</f>
        <v>#REF!</v>
      </c>
    </row>
    <row r="519" spans="1:25" x14ac:dyDescent="0.25">
      <c r="A519" s="73">
        <v>422</v>
      </c>
      <c r="B519" s="81" t="s">
        <v>123</v>
      </c>
      <c r="C519" s="85" t="str">
        <f>VLOOKUP(B519,[2]Sheet8!E:G,3,0)</f>
        <v>LIVE</v>
      </c>
      <c r="D519" s="86">
        <f>VLOOKUP(B519,[2]Sheet8!E:L,8,0)</f>
        <v>1</v>
      </c>
      <c r="E519" s="81" t="s">
        <v>628</v>
      </c>
      <c r="F519" s="86" t="str">
        <f>VLOOKUP(B519,[2]Sheet8!E:I,5,0)</f>
        <v>LAKSHMEGOWDA</v>
      </c>
      <c r="G519" s="58" t="str">
        <f>VLOOKUP(B519,[2]Sheet8!E:K,7,0)</f>
        <v>BELUR ROAD L</v>
      </c>
      <c r="H519" s="58">
        <v>56</v>
      </c>
      <c r="I519" s="58">
        <v>75</v>
      </c>
      <c r="J519" s="57">
        <f t="shared" si="34"/>
        <v>19</v>
      </c>
      <c r="K519" s="94">
        <v>-3763</v>
      </c>
      <c r="L519" s="58">
        <v>-214</v>
      </c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62" t="e">
        <f>L519+M519+N519+#REF!+P519+O519</f>
        <v>#REF!</v>
      </c>
    </row>
    <row r="520" spans="1:25" x14ac:dyDescent="0.25">
      <c r="A520" s="73">
        <v>159</v>
      </c>
      <c r="B520" s="93" t="s">
        <v>627</v>
      </c>
      <c r="C520" s="74" t="str">
        <f>VLOOKUP(B520,[2]Sheet8!E:G,3,0)</f>
        <v>BILL STOP</v>
      </c>
      <c r="D520" s="75">
        <f>VLOOKUP(B520,[2]Sheet8!E:L,8,0)</f>
        <v>1</v>
      </c>
      <c r="E520" s="93" t="s">
        <v>628</v>
      </c>
      <c r="F520" s="75" t="str">
        <f>VLOOKUP(B520,[2]Sheet8!E:I,5,0)</f>
        <v>H R RAVI</v>
      </c>
      <c r="G520" s="57" t="str">
        <f>VLOOKUP(B520,[2]Sheet8!E:K,7,0)</f>
        <v>HOVINAHALLI KAVALU</v>
      </c>
      <c r="H520" s="84">
        <v>12</v>
      </c>
      <c r="I520" s="57">
        <v>12</v>
      </c>
      <c r="J520" s="57">
        <f t="shared" si="34"/>
        <v>0</v>
      </c>
      <c r="K520" s="96">
        <v>-2699</v>
      </c>
      <c r="L520" s="58">
        <v>0</v>
      </c>
      <c r="M520" s="57"/>
      <c r="N520" s="57"/>
      <c r="O520" s="57"/>
      <c r="P520" s="57"/>
      <c r="Q520" s="57"/>
      <c r="R520" s="57"/>
      <c r="S520" s="57"/>
      <c r="T520" s="57"/>
      <c r="U520" s="57"/>
      <c r="V520" s="59"/>
      <c r="W520" s="57"/>
      <c r="X520" s="60" t="e">
        <f>L520+M520+N520+#REF!+P520+O520</f>
        <v>#REF!</v>
      </c>
      <c r="Y520" s="56"/>
    </row>
    <row r="521" spans="1:25" x14ac:dyDescent="0.25">
      <c r="A521" s="73">
        <v>423</v>
      </c>
      <c r="B521" s="81" t="s">
        <v>125</v>
      </c>
      <c r="C521" s="85" t="str">
        <f>VLOOKUP(B521,[2]Sheet8!E:G,3,0)</f>
        <v>LIVE</v>
      </c>
      <c r="D521" s="86">
        <f>VLOOKUP(B521,[2]Sheet8!E:L,8,0)</f>
        <v>2</v>
      </c>
      <c r="E521" s="81" t="s">
        <v>628</v>
      </c>
      <c r="F521" s="86" t="str">
        <f>VLOOKUP(B521,[2]Sheet8!E:I,5,0)</f>
        <v>H B ANANDA</v>
      </c>
      <c r="G521" s="58" t="str">
        <f>VLOOKUP(B521,[2]Sheet8!E:K,7,0)</f>
        <v>BASAVESHWARA NAGARA</v>
      </c>
      <c r="H521" s="58">
        <v>51</v>
      </c>
      <c r="I521" s="58">
        <v>52</v>
      </c>
      <c r="J521" s="57">
        <f t="shared" si="34"/>
        <v>1</v>
      </c>
      <c r="K521" s="94">
        <v>-7526</v>
      </c>
      <c r="L521" s="58">
        <v>-874</v>
      </c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62" t="e">
        <f>L521+M521+N521+#REF!+P521+O521</f>
        <v>#REF!</v>
      </c>
    </row>
    <row r="522" spans="1:25" x14ac:dyDescent="0.25">
      <c r="A522" s="73">
        <v>424</v>
      </c>
      <c r="B522" s="81" t="s">
        <v>126</v>
      </c>
      <c r="C522" s="85" t="str">
        <f>VLOOKUP(B522,[2]Sheet8!E:G,3,0)</f>
        <v>LIVE</v>
      </c>
      <c r="D522" s="86">
        <f>VLOOKUP(B522,[2]Sheet8!E:L,8,0)</f>
        <v>2</v>
      </c>
      <c r="E522" s="81" t="s">
        <v>933</v>
      </c>
      <c r="F522" s="86" t="str">
        <f>VLOOKUP(B522,[2]Sheet8!E:I,5,0)</f>
        <v>RAMACHANDRA</v>
      </c>
      <c r="G522" s="58" t="str">
        <f>VLOOKUP(B522,[2]Sheet8!E:K,7,0)</f>
        <v>UDDURU</v>
      </c>
      <c r="H522" s="58">
        <v>139</v>
      </c>
      <c r="I522" s="58">
        <v>186</v>
      </c>
      <c r="J522" s="57">
        <f t="shared" si="34"/>
        <v>47</v>
      </c>
      <c r="K522" s="94">
        <v>-7526</v>
      </c>
      <c r="L522" s="58">
        <v>-224</v>
      </c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62" t="e">
        <f>L522+M522+N522+#REF!+P522+O522</f>
        <v>#REF!</v>
      </c>
    </row>
    <row r="523" spans="1:25" x14ac:dyDescent="0.25">
      <c r="A523" s="73">
        <v>425</v>
      </c>
      <c r="B523" s="81" t="s">
        <v>128</v>
      </c>
      <c r="C523" s="85" t="str">
        <f>VLOOKUP(B523,[2]Sheet8!E:G,3,0)</f>
        <v>LIVE</v>
      </c>
      <c r="D523" s="86">
        <f>VLOOKUP(B523,[2]Sheet8!E:L,8,0)</f>
        <v>2</v>
      </c>
      <c r="E523" s="81"/>
      <c r="F523" s="86" t="str">
        <f>VLOOKUP(B523,[2]Sheet8!E:I,5,0)</f>
        <v>DIVYA H K</v>
      </c>
      <c r="G523" s="58" t="str">
        <f>VLOOKUP(B523,[2]Sheet8!E:K,7,0)</f>
        <v>BASAVESWARANAGARA</v>
      </c>
      <c r="H523" s="58">
        <v>57</v>
      </c>
      <c r="I523" s="58">
        <v>79</v>
      </c>
      <c r="J523" s="57">
        <f t="shared" si="34"/>
        <v>22</v>
      </c>
      <c r="K523" s="58">
        <v>-7526</v>
      </c>
      <c r="L523" s="58">
        <v>2832</v>
      </c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62" t="e">
        <f>L523+M523+N523+#REF!+P523+O523</f>
        <v>#REF!</v>
      </c>
    </row>
    <row r="524" spans="1:25" x14ac:dyDescent="0.25">
      <c r="A524" s="73">
        <v>426</v>
      </c>
      <c r="B524" s="81" t="s">
        <v>130</v>
      </c>
      <c r="C524" s="85" t="str">
        <f>VLOOKUP(B524,[2]Sheet8!E:G,3,0)</f>
        <v>LIVE</v>
      </c>
      <c r="D524" s="86">
        <f>VLOOKUP(B524,[2]Sheet8!E:L,8,0)</f>
        <v>1</v>
      </c>
      <c r="E524" s="81"/>
      <c r="F524" s="86" t="str">
        <f>VLOOKUP(B524,[2]Sheet8!E:I,5,0)</f>
        <v>LATHASHANKAR</v>
      </c>
      <c r="G524" s="58" t="str">
        <f>VLOOKUP(B524,[2]Sheet8!E:K,7,0)</f>
        <v>HANDINAKERE</v>
      </c>
      <c r="H524" s="58">
        <v>52</v>
      </c>
      <c r="I524" s="58">
        <v>79</v>
      </c>
      <c r="J524" s="57">
        <f t="shared" si="34"/>
        <v>27</v>
      </c>
      <c r="K524" s="58">
        <v>-3763</v>
      </c>
      <c r="L524" s="58">
        <v>470</v>
      </c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62" t="e">
        <f>L524+M524+N524+#REF!+P524+O524</f>
        <v>#REF!</v>
      </c>
    </row>
    <row r="525" spans="1:25" x14ac:dyDescent="0.25">
      <c r="A525" s="73">
        <v>427</v>
      </c>
      <c r="B525" s="81" t="s">
        <v>131</v>
      </c>
      <c r="C525" s="85" t="str">
        <f>VLOOKUP(B525,[2]Sheet8!E:G,3,0)</f>
        <v>LIVE</v>
      </c>
      <c r="D525" s="86">
        <f>VLOOKUP(B525,[2]Sheet8!E:L,8,0)</f>
        <v>2</v>
      </c>
      <c r="E525" s="81"/>
      <c r="F525" s="86" t="str">
        <f>VLOOKUP(B525,[2]Sheet8!E:I,5,0)</f>
        <v>C B BASAVARAJU</v>
      </c>
      <c r="G525" s="58" t="str">
        <f>VLOOKUP(B525,[2]Sheet8!E:K,7,0)</f>
        <v>handinakere</v>
      </c>
      <c r="H525" s="58">
        <v>286</v>
      </c>
      <c r="I525" s="58">
        <v>296</v>
      </c>
      <c r="J525" s="57">
        <f t="shared" si="34"/>
        <v>10</v>
      </c>
      <c r="K525" s="58">
        <v>-7526</v>
      </c>
      <c r="L525" s="58">
        <v>869</v>
      </c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62" t="e">
        <f>L525+M525+N525+#REF!+P525+O525</f>
        <v>#REF!</v>
      </c>
    </row>
    <row r="526" spans="1:25" x14ac:dyDescent="0.25">
      <c r="A526" s="73">
        <v>428</v>
      </c>
      <c r="B526" s="81" t="s">
        <v>133</v>
      </c>
      <c r="C526" s="85" t="str">
        <f>VLOOKUP(B526,[2]Sheet8!E:G,3,0)</f>
        <v>LIVE</v>
      </c>
      <c r="D526" s="86">
        <f>VLOOKUP(B526,[2]Sheet8!E:L,8,0)</f>
        <v>2</v>
      </c>
      <c r="E526" s="81"/>
      <c r="F526" s="86" t="str">
        <f>VLOOKUP(B526,[2]Sheet8!E:I,5,0)</f>
        <v>KIRAN A P</v>
      </c>
      <c r="G526" s="58" t="str">
        <f>VLOOKUP(B526,[2]Sheet8!E:K,7,0)</f>
        <v>UDDURU</v>
      </c>
      <c r="H526" s="58">
        <v>94</v>
      </c>
      <c r="I526" s="58">
        <v>129</v>
      </c>
      <c r="J526" s="57">
        <f t="shared" si="34"/>
        <v>35</v>
      </c>
      <c r="K526" s="58">
        <v>-7526</v>
      </c>
      <c r="L526" s="58">
        <v>-1244</v>
      </c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62" t="e">
        <f>L526+M526+N526+#REF!+P526+O526</f>
        <v>#REF!</v>
      </c>
    </row>
    <row r="527" spans="1:25" x14ac:dyDescent="0.25">
      <c r="A527" s="73">
        <v>429</v>
      </c>
      <c r="B527" s="81" t="s">
        <v>135</v>
      </c>
      <c r="C527" s="85" t="str">
        <f>VLOOKUP(B527,[2]Sheet8!E:G,3,0)</f>
        <v>LIVE</v>
      </c>
      <c r="D527" s="86">
        <f>VLOOKUP(B527,[2]Sheet8!E:L,8,0)</f>
        <v>2</v>
      </c>
      <c r="E527" s="81"/>
      <c r="F527" s="86" t="str">
        <f>VLOOKUP(B527,[2]Sheet8!E:I,5,0)</f>
        <v>RANGASWAMY</v>
      </c>
      <c r="G527" s="58" t="str">
        <f>VLOOKUP(B527,[2]Sheet8!E:K,7,0)</f>
        <v>CHINNENAHALLI</v>
      </c>
      <c r="H527" s="58">
        <v>73</v>
      </c>
      <c r="I527" s="58">
        <v>122</v>
      </c>
      <c r="J527" s="57">
        <f t="shared" si="34"/>
        <v>49</v>
      </c>
      <c r="K527" s="58">
        <v>-7526</v>
      </c>
      <c r="L527" s="58">
        <v>353</v>
      </c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62" t="e">
        <f>L527+M527+N527+#REF!+P527+O527</f>
        <v>#REF!</v>
      </c>
    </row>
    <row r="528" spans="1:25" x14ac:dyDescent="0.25">
      <c r="A528" s="73">
        <v>430</v>
      </c>
      <c r="B528" s="81" t="s">
        <v>136</v>
      </c>
      <c r="C528" s="85" t="str">
        <f>VLOOKUP(B528,[2]Sheet8!E:G,3,0)</f>
        <v>LIVE</v>
      </c>
      <c r="D528" s="86">
        <f>VLOOKUP(B528,[2]Sheet8!E:L,8,0)</f>
        <v>2</v>
      </c>
      <c r="E528" s="81"/>
      <c r="F528" s="86" t="str">
        <f>VLOOKUP(B528,[2]Sheet8!E:I,5,0)</f>
        <v>SUJATHANARAYAN</v>
      </c>
      <c r="G528" s="58" t="str">
        <f>VLOOKUP(B528,[2]Sheet8!E:K,7,0)</f>
        <v>CHINNENAHALLI</v>
      </c>
      <c r="H528" s="58">
        <v>3625</v>
      </c>
      <c r="I528" s="58">
        <v>3637</v>
      </c>
      <c r="J528" s="57">
        <f t="shared" si="34"/>
        <v>12</v>
      </c>
      <c r="K528" s="58">
        <v>-7526</v>
      </c>
      <c r="L528" s="58">
        <v>253</v>
      </c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62" t="e">
        <f>L528+M528+N528+#REF!+P528+O528</f>
        <v>#REF!</v>
      </c>
    </row>
    <row r="529" spans="1:25" ht="30" x14ac:dyDescent="0.25">
      <c r="A529" s="73">
        <v>431</v>
      </c>
      <c r="B529" s="81" t="s">
        <v>137</v>
      </c>
      <c r="C529" s="85" t="str">
        <f>VLOOKUP(B529,[2]Sheet8!E:G,3,0)</f>
        <v>LIVE</v>
      </c>
      <c r="D529" s="86">
        <f>VLOOKUP(B529,[2]Sheet8!E:L,8,0)</f>
        <v>2</v>
      </c>
      <c r="E529" s="81"/>
      <c r="F529" s="86" t="str">
        <f>VLOOKUP(B529,[2]Sheet8!E:I,5,0)</f>
        <v>SHREEDEVI THONDINAVAR</v>
      </c>
      <c r="G529" s="58" t="str">
        <f>VLOOKUP(B529,[2]Sheet8!E:K,7,0)</f>
        <v>BASAWESHVARANAGARA</v>
      </c>
      <c r="H529" s="58">
        <v>289</v>
      </c>
      <c r="I529" s="58">
        <v>417</v>
      </c>
      <c r="J529" s="57">
        <f t="shared" si="34"/>
        <v>128</v>
      </c>
      <c r="K529" s="58">
        <v>-7526</v>
      </c>
      <c r="L529" s="58">
        <v>97</v>
      </c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62" t="e">
        <f>L529+M529+N529+#REF!+P529+O529</f>
        <v>#REF!</v>
      </c>
    </row>
    <row r="530" spans="1:25" x14ac:dyDescent="0.25">
      <c r="A530" s="73">
        <v>432</v>
      </c>
      <c r="B530" s="81" t="s">
        <v>138</v>
      </c>
      <c r="C530" s="85" t="str">
        <f>VLOOKUP(B530,[2]Sheet8!E:G,3,0)</f>
        <v>LIVE</v>
      </c>
      <c r="D530" s="86">
        <f>VLOOKUP(B530,[2]Sheet8!E:L,8,0)</f>
        <v>2</v>
      </c>
      <c r="E530" s="81"/>
      <c r="F530" s="86" t="str">
        <f>VLOOKUP(B530,[2]Sheet8!E:I,5,0)</f>
        <v>MURUGAN</v>
      </c>
      <c r="G530" s="58" t="str">
        <f>VLOOKUP(B530,[2]Sheet8!E:K,7,0)</f>
        <v>GUDDENAHALLI</v>
      </c>
      <c r="H530" s="58">
        <v>65</v>
      </c>
      <c r="I530" s="58">
        <v>99</v>
      </c>
      <c r="J530" s="57">
        <f t="shared" si="34"/>
        <v>34</v>
      </c>
      <c r="K530" s="58">
        <v>-7526</v>
      </c>
      <c r="L530" s="58">
        <v>173</v>
      </c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62" t="e">
        <f>L530+M530+N530+#REF!+P530+O530</f>
        <v>#REF!</v>
      </c>
    </row>
    <row r="531" spans="1:25" x14ac:dyDescent="0.25">
      <c r="A531" s="73">
        <v>433</v>
      </c>
      <c r="B531" s="81" t="s">
        <v>356</v>
      </c>
      <c r="C531" s="85" t="str">
        <f>VLOOKUP(B531,[2]Sheet8!E:G,3,0)</f>
        <v>LIVE</v>
      </c>
      <c r="D531" s="86">
        <f>VLOOKUP(B531,[2]Sheet8!E:L,8,0)</f>
        <v>5</v>
      </c>
      <c r="E531" s="81"/>
      <c r="F531" s="86" t="str">
        <f>VLOOKUP(B531,[2]Sheet8!E:I,5,0)</f>
        <v>ATC TELECOM</v>
      </c>
      <c r="G531" s="58" t="str">
        <f>VLOOKUP(B531,[2]Sheet8!E:K,7,0)</f>
        <v>VINAYAKA NAGARA PARK GUDDENAHALLI</v>
      </c>
      <c r="H531" s="58">
        <v>23369</v>
      </c>
      <c r="I531" s="58">
        <v>25224</v>
      </c>
      <c r="J531" s="57">
        <f t="shared" si="34"/>
        <v>1855</v>
      </c>
      <c r="K531" s="58">
        <v>-18815</v>
      </c>
      <c r="L531" s="58">
        <v>-1636</v>
      </c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62" t="e">
        <f>L531+M531+N531+#REF!+P531+O531</f>
        <v>#REF!</v>
      </c>
    </row>
    <row r="532" spans="1:25" x14ac:dyDescent="0.25">
      <c r="A532" s="73">
        <v>434</v>
      </c>
      <c r="B532" s="81" t="s">
        <v>139</v>
      </c>
      <c r="C532" s="85" t="str">
        <f>VLOOKUP(B532,[2]Sheet8!E:G,3,0)</f>
        <v>LIVE</v>
      </c>
      <c r="D532" s="86">
        <f>VLOOKUP(B532,[2]Sheet8!E:L,8,0)</f>
        <v>1</v>
      </c>
      <c r="E532" s="81"/>
      <c r="F532" s="86" t="str">
        <f>VLOOKUP(B532,[2]Sheet8!E:I,5,0)</f>
        <v>DEVEGOWDA</v>
      </c>
      <c r="G532" s="58" t="str">
        <f>VLOOKUP(B532,[2]Sheet8!E:K,7,0)</f>
        <v>UDDURU</v>
      </c>
      <c r="H532" s="58">
        <v>260</v>
      </c>
      <c r="I532" s="58">
        <v>321</v>
      </c>
      <c r="J532" s="57">
        <f t="shared" si="34"/>
        <v>61</v>
      </c>
      <c r="K532" s="58">
        <v>-3763</v>
      </c>
      <c r="L532" s="58">
        <v>72</v>
      </c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62" t="e">
        <f>L532+M532+N532+#REF!+P532+O532</f>
        <v>#REF!</v>
      </c>
    </row>
    <row r="533" spans="1:25" x14ac:dyDescent="0.25">
      <c r="A533" s="73">
        <v>435</v>
      </c>
      <c r="B533" s="81" t="s">
        <v>141</v>
      </c>
      <c r="C533" s="85" t="str">
        <f>VLOOKUP(B533,[2]Sheet8!E:G,3,0)</f>
        <v>LIVE</v>
      </c>
      <c r="D533" s="86">
        <f>VLOOKUP(B533,[2]Sheet8!E:L,8,0)</f>
        <v>1</v>
      </c>
      <c r="E533" s="81"/>
      <c r="F533" s="86" t="str">
        <f>VLOOKUP(B533,[2]Sheet8!E:I,5,0)</f>
        <v>VENKATESH</v>
      </c>
      <c r="G533" s="58" t="str">
        <f>VLOOKUP(B533,[2]Sheet8!E:K,7,0)</f>
        <v>BELUR ROAD L</v>
      </c>
      <c r="H533" s="58">
        <v>31</v>
      </c>
      <c r="I533" s="58">
        <v>152</v>
      </c>
      <c r="J533" s="57">
        <f t="shared" si="34"/>
        <v>121</v>
      </c>
      <c r="K533" s="58">
        <v>-3763</v>
      </c>
      <c r="L533" s="58">
        <v>3234</v>
      </c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62" t="e">
        <f>L533+M533+N533+#REF!+P533+O533</f>
        <v>#REF!</v>
      </c>
    </row>
    <row r="534" spans="1:25" x14ac:dyDescent="0.25">
      <c r="A534" s="97"/>
      <c r="B534" s="98" t="s">
        <v>2398</v>
      </c>
      <c r="C534" s="58" t="s">
        <v>2592</v>
      </c>
      <c r="D534" s="98">
        <v>1</v>
      </c>
      <c r="E534" s="58"/>
      <c r="F534" s="98" t="s">
        <v>1730</v>
      </c>
      <c r="G534" s="98" t="s">
        <v>2399</v>
      </c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62"/>
    </row>
    <row r="535" spans="1:25" x14ac:dyDescent="0.25">
      <c r="A535" s="73">
        <v>436</v>
      </c>
      <c r="B535" s="81" t="s">
        <v>143</v>
      </c>
      <c r="C535" s="85" t="str">
        <f>VLOOKUP(B535,[2]Sheet8!E:G,3,0)</f>
        <v>LIVE</v>
      </c>
      <c r="D535" s="86">
        <f>VLOOKUP(B535,[2]Sheet8!E:L,8,0)</f>
        <v>2</v>
      </c>
      <c r="E535" s="81"/>
      <c r="F535" s="86" t="str">
        <f>VLOOKUP(B535,[2]Sheet8!E:I,5,0)</f>
        <v>ROOPA</v>
      </c>
      <c r="G535" s="58" t="str">
        <f>VLOOKUP(B535,[2]Sheet8!E:K,7,0)</f>
        <v>ASHOKANAGARA</v>
      </c>
      <c r="H535" s="58">
        <v>132</v>
      </c>
      <c r="I535" s="58">
        <v>212</v>
      </c>
      <c r="J535" s="57">
        <f t="shared" ref="J535:J555" si="35">I535-H535</f>
        <v>80</v>
      </c>
      <c r="K535" s="58">
        <v>-7526</v>
      </c>
      <c r="L535" s="58">
        <v>-195</v>
      </c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62" t="e">
        <f>L535+M535+N535+#REF!+P535+O535</f>
        <v>#REF!</v>
      </c>
    </row>
    <row r="536" spans="1:25" x14ac:dyDescent="0.25">
      <c r="A536" s="73">
        <v>437</v>
      </c>
      <c r="B536" s="81" t="s">
        <v>144</v>
      </c>
      <c r="C536" s="85" t="str">
        <f>VLOOKUP(B536,[2]Sheet8!E:G,3,0)</f>
        <v>LIVE</v>
      </c>
      <c r="D536" s="86">
        <f>VLOOKUP(B536,[2]Sheet8!E:L,8,0)</f>
        <v>1</v>
      </c>
      <c r="E536" s="81"/>
      <c r="F536" s="86" t="str">
        <f>VLOOKUP(B536,[2]Sheet8!E:I,5,0)</f>
        <v>CHALUVEGOWDA</v>
      </c>
      <c r="G536" s="58" t="str">
        <f>VLOOKUP(B536,[2]Sheet8!E:K,7,0)</f>
        <v>BELUR ROAD L</v>
      </c>
      <c r="H536" s="58">
        <v>4</v>
      </c>
      <c r="I536" s="58">
        <v>14</v>
      </c>
      <c r="J536" s="57">
        <f t="shared" si="35"/>
        <v>10</v>
      </c>
      <c r="K536" s="58">
        <v>-3763</v>
      </c>
      <c r="L536" s="58">
        <v>145</v>
      </c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62" t="e">
        <f>L536+M536+N536+#REF!+P536+O536</f>
        <v>#REF!</v>
      </c>
    </row>
    <row r="537" spans="1:25" x14ac:dyDescent="0.25">
      <c r="A537" s="73">
        <v>438</v>
      </c>
      <c r="B537" s="81" t="s">
        <v>145</v>
      </c>
      <c r="C537" s="85" t="str">
        <f>VLOOKUP(B537,[2]Sheet8!E:G,3,0)</f>
        <v>LIVE</v>
      </c>
      <c r="D537" s="86">
        <f>VLOOKUP(B537,[2]Sheet8!E:L,8,0)</f>
        <v>1</v>
      </c>
      <c r="E537" s="81"/>
      <c r="F537" s="86" t="str">
        <f>VLOOKUP(B537,[2]Sheet8!E:I,5,0)</f>
        <v>H P MADANABIKA</v>
      </c>
      <c r="G537" s="58" t="str">
        <f>VLOOKUP(B537,[2]Sheet8!E:K,7,0)</f>
        <v>BASAVESHWARA NAGARA</v>
      </c>
      <c r="H537" s="58">
        <v>12</v>
      </c>
      <c r="I537" s="58">
        <v>21</v>
      </c>
      <c r="J537" s="57">
        <f t="shared" si="35"/>
        <v>9</v>
      </c>
      <c r="K537" s="58">
        <v>-3763</v>
      </c>
      <c r="L537" s="58">
        <v>-408</v>
      </c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62" t="e">
        <f>L537+M537+N537+#REF!+P537+O537</f>
        <v>#REF!</v>
      </c>
    </row>
    <row r="538" spans="1:25" x14ac:dyDescent="0.25">
      <c r="A538" s="73">
        <v>439</v>
      </c>
      <c r="B538" s="81" t="s">
        <v>147</v>
      </c>
      <c r="C538" s="85" t="str">
        <f>VLOOKUP(B538,[2]Sheet8!E:G,3,0)</f>
        <v>LIVE</v>
      </c>
      <c r="D538" s="86">
        <f>VLOOKUP(B538,[2]Sheet8!E:L,8,0)</f>
        <v>2</v>
      </c>
      <c r="E538" s="81"/>
      <c r="F538" s="86" t="str">
        <f>VLOOKUP(B538,[2]Sheet8!E:I,5,0)</f>
        <v>MANOHAR Y C</v>
      </c>
      <c r="G538" s="58" t="str">
        <f>VLOOKUP(B538,[2]Sheet8!E:K,7,0)</f>
        <v>HOOVINAHALLI KOPPALU</v>
      </c>
      <c r="H538" s="58">
        <v>4247</v>
      </c>
      <c r="I538" s="58">
        <v>4737</v>
      </c>
      <c r="J538" s="57">
        <f t="shared" si="35"/>
        <v>490</v>
      </c>
      <c r="K538" s="58">
        <v>-7526</v>
      </c>
      <c r="L538" s="58">
        <v>1256</v>
      </c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62" t="e">
        <f>L538+M538+N538+#REF!+P538+O538</f>
        <v>#REF!</v>
      </c>
    </row>
    <row r="539" spans="1:25" x14ac:dyDescent="0.25">
      <c r="A539" s="73">
        <v>440</v>
      </c>
      <c r="B539" s="81" t="s">
        <v>148</v>
      </c>
      <c r="C539" s="85" t="str">
        <f>VLOOKUP(B539,[2]Sheet8!E:G,3,0)</f>
        <v>LIVE</v>
      </c>
      <c r="D539" s="86">
        <f>VLOOKUP(B539,[2]Sheet8!E:L,8,0)</f>
        <v>2</v>
      </c>
      <c r="E539" s="81"/>
      <c r="F539" s="86" t="str">
        <f>VLOOKUP(B539,[2]Sheet8!E:I,5,0)</f>
        <v>HEMALATHA D B</v>
      </c>
      <c r="G539" s="58" t="str">
        <f>VLOOKUP(B539,[2]Sheet8!E:K,7,0)</f>
        <v>GUDDENAHALLI</v>
      </c>
      <c r="H539" s="58">
        <v>885</v>
      </c>
      <c r="I539" s="58">
        <v>903</v>
      </c>
      <c r="J539" s="57">
        <f t="shared" si="35"/>
        <v>18</v>
      </c>
      <c r="K539" s="58">
        <v>-3763</v>
      </c>
      <c r="L539" s="58">
        <v>586</v>
      </c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62" t="e">
        <f>L539+M539+N539+#REF!+P539+O539</f>
        <v>#REF!</v>
      </c>
    </row>
    <row r="540" spans="1:25" x14ac:dyDescent="0.25">
      <c r="A540" s="73">
        <v>160</v>
      </c>
      <c r="B540" s="93" t="s">
        <v>629</v>
      </c>
      <c r="C540" s="74" t="str">
        <f>VLOOKUP(B540,[2]Sheet8!E:G,3,0)</f>
        <v>BILL STOP</v>
      </c>
      <c r="D540" s="75">
        <f>VLOOKUP(B540,[2]Sheet8!E:L,8,0)</f>
        <v>1</v>
      </c>
      <c r="E540" s="93"/>
      <c r="F540" s="75" t="str">
        <f>VLOOKUP(B540,[2]Sheet8!E:I,5,0)</f>
        <v>MADHU</v>
      </c>
      <c r="G540" s="57" t="str">
        <f>VLOOKUP(B540,[2]Sheet8!E:K,7,0)</f>
        <v>ASHOKA NAGARA NEAR KEB BHAVANA</v>
      </c>
      <c r="H540" s="84">
        <v>750</v>
      </c>
      <c r="I540" s="57">
        <v>750</v>
      </c>
      <c r="J540" s="57">
        <f t="shared" si="35"/>
        <v>0</v>
      </c>
      <c r="K540" s="96">
        <v>0</v>
      </c>
      <c r="L540" s="58">
        <v>0</v>
      </c>
      <c r="M540" s="57"/>
      <c r="N540" s="57"/>
      <c r="O540" s="57"/>
      <c r="P540" s="57"/>
      <c r="Q540" s="57"/>
      <c r="R540" s="57"/>
      <c r="S540" s="57"/>
      <c r="T540" s="57"/>
      <c r="U540" s="57"/>
      <c r="V540" s="59"/>
      <c r="W540" s="57"/>
      <c r="X540" s="60" t="e">
        <f>L540+M540+N540+#REF!+P540+O540</f>
        <v>#REF!</v>
      </c>
      <c r="Y540" s="56"/>
    </row>
    <row r="541" spans="1:25" x14ac:dyDescent="0.25">
      <c r="A541" s="73">
        <v>441</v>
      </c>
      <c r="B541" s="81" t="s">
        <v>149</v>
      </c>
      <c r="C541" s="85" t="str">
        <f>VLOOKUP(B541,[2]Sheet8!E:G,3,0)</f>
        <v>LIVE</v>
      </c>
      <c r="D541" s="86">
        <f>VLOOKUP(B541,[2]Sheet8!E:L,8,0)</f>
        <v>2</v>
      </c>
      <c r="E541" s="81"/>
      <c r="F541" s="86" t="str">
        <f>VLOOKUP(B541,[2]Sheet8!E:I,5,0)</f>
        <v>H C DHANANJAYA</v>
      </c>
      <c r="G541" s="58" t="str">
        <f>VLOOKUP(B541,[2]Sheet8!E:K,7,0)</f>
        <v>MANICHANA HALLI MNL</v>
      </c>
      <c r="H541" s="58">
        <v>112</v>
      </c>
      <c r="I541" s="58">
        <v>157</v>
      </c>
      <c r="J541" s="57">
        <f t="shared" si="35"/>
        <v>45</v>
      </c>
      <c r="K541" s="58">
        <v>-7526</v>
      </c>
      <c r="L541" s="58">
        <v>3833</v>
      </c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62" t="e">
        <f>L541+M541+N541+#REF!+P541+O541</f>
        <v>#REF!</v>
      </c>
    </row>
    <row r="542" spans="1:25" x14ac:dyDescent="0.25">
      <c r="A542" s="73">
        <v>442</v>
      </c>
      <c r="B542" s="81" t="s">
        <v>150</v>
      </c>
      <c r="C542" s="85" t="str">
        <f>VLOOKUP(B542,[2]Sheet8!E:G,3,0)</f>
        <v>LIVE</v>
      </c>
      <c r="D542" s="86">
        <f>VLOOKUP(B542,[2]Sheet8!E:L,8,0)</f>
        <v>1</v>
      </c>
      <c r="E542" s="81"/>
      <c r="F542" s="86" t="str">
        <f>VLOOKUP(B542,[2]Sheet8!E:I,5,0)</f>
        <v>H V RAMANARAJU</v>
      </c>
      <c r="G542" s="58" t="str">
        <f>VLOOKUP(B542,[2]Sheet8!E:K,7,0)</f>
        <v>BASAVESHWARA NAGARA</v>
      </c>
      <c r="H542" s="58">
        <v>11</v>
      </c>
      <c r="I542" s="58">
        <v>211</v>
      </c>
      <c r="J542" s="57">
        <f t="shared" si="35"/>
        <v>200</v>
      </c>
      <c r="K542" s="58">
        <v>-3763</v>
      </c>
      <c r="L542" s="58">
        <v>741</v>
      </c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62" t="e">
        <f>L542+M542+N542+#REF!+P542+O542</f>
        <v>#REF!</v>
      </c>
    </row>
    <row r="543" spans="1:25" x14ac:dyDescent="0.25">
      <c r="A543" s="73">
        <v>443</v>
      </c>
      <c r="B543" s="81" t="s">
        <v>151</v>
      </c>
      <c r="C543" s="85" t="str">
        <f>VLOOKUP(B543,[2]Sheet8!E:G,3,0)</f>
        <v>LIVE</v>
      </c>
      <c r="D543" s="86">
        <f>VLOOKUP(B543,[2]Sheet8!E:L,8,0)</f>
        <v>1</v>
      </c>
      <c r="E543" s="81"/>
      <c r="F543" s="86" t="str">
        <f>VLOOKUP(B543,[2]Sheet8!E:I,5,0)</f>
        <v>YASHODHA</v>
      </c>
      <c r="G543" s="58" t="str">
        <f>VLOOKUP(B543,[2]Sheet8!E:K,7,0)</f>
        <v>ASHOKANAGARA</v>
      </c>
      <c r="H543" s="58">
        <v>9</v>
      </c>
      <c r="I543" s="58">
        <v>18</v>
      </c>
      <c r="J543" s="57">
        <f t="shared" si="35"/>
        <v>9</v>
      </c>
      <c r="K543" s="58">
        <v>-3763</v>
      </c>
      <c r="L543" s="58">
        <v>739</v>
      </c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62" t="e">
        <f>L543+M543+N543+#REF!+P543+O543</f>
        <v>#REF!</v>
      </c>
    </row>
    <row r="544" spans="1:25" x14ac:dyDescent="0.25">
      <c r="A544" s="73">
        <v>444</v>
      </c>
      <c r="B544" s="81" t="s">
        <v>152</v>
      </c>
      <c r="C544" s="85" t="str">
        <f>VLOOKUP(B544,[2]Sheet8!E:G,3,0)</f>
        <v>LIVE</v>
      </c>
      <c r="D544" s="86">
        <f>VLOOKUP(B544,[2]Sheet8!E:L,8,0)</f>
        <v>2</v>
      </c>
      <c r="E544" s="81"/>
      <c r="F544" s="86" t="str">
        <f>VLOOKUP(B544,[2]Sheet8!E:I,5,0)</f>
        <v>LALITHA</v>
      </c>
      <c r="G544" s="58" t="str">
        <f>VLOOKUP(B544,[2]Sheet8!E:K,7,0)</f>
        <v>BASAVESHWARA NAGARA</v>
      </c>
      <c r="H544" s="58">
        <v>72</v>
      </c>
      <c r="I544" s="58">
        <v>140</v>
      </c>
      <c r="J544" s="57">
        <f t="shared" si="35"/>
        <v>68</v>
      </c>
      <c r="K544" s="58">
        <v>-7526</v>
      </c>
      <c r="L544" s="58">
        <v>1082</v>
      </c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62" t="e">
        <f>L544+M544+N544+#REF!+P544+O544</f>
        <v>#REF!</v>
      </c>
    </row>
    <row r="545" spans="1:25" ht="45" x14ac:dyDescent="0.25">
      <c r="A545" s="73">
        <v>320</v>
      </c>
      <c r="B545" s="74" t="s">
        <v>863</v>
      </c>
      <c r="C545" s="74" t="str">
        <f>VLOOKUP(B545,[2]Sheet8!E:G,3,0)</f>
        <v>LONG DISS</v>
      </c>
      <c r="D545" s="75">
        <f>VLOOKUP(B545,[2]Sheet8!E:L,8,0)</f>
        <v>3</v>
      </c>
      <c r="E545" s="75" t="s">
        <v>864</v>
      </c>
      <c r="F545" s="75" t="str">
        <f>VLOOKUP(B545,[2]Sheet8!E:I,5,0)</f>
        <v>PROPOSED 66/11 KV  SUB STATION  MUSS</v>
      </c>
      <c r="G545" s="57" t="str">
        <f>VLOOKUP(B545,[2]Sheet8!E:K,7,0)</f>
        <v>HOOVINA HALLI KAVALU WW</v>
      </c>
      <c r="H545" s="77"/>
      <c r="I545" s="57">
        <v>0</v>
      </c>
      <c r="J545" s="57">
        <f t="shared" si="35"/>
        <v>0</v>
      </c>
      <c r="K545" s="77"/>
      <c r="L545" s="77"/>
      <c r="M545" s="77"/>
      <c r="N545" s="77"/>
      <c r="O545" s="77"/>
      <c r="P545" s="77"/>
      <c r="Q545" s="77"/>
      <c r="R545" s="57"/>
      <c r="S545" s="77"/>
      <c r="T545" s="57"/>
      <c r="U545" s="77"/>
      <c r="V545" s="78"/>
      <c r="W545" s="77"/>
      <c r="X545" s="60">
        <v>0</v>
      </c>
      <c r="Y545" s="56"/>
    </row>
    <row r="546" spans="1:25" x14ac:dyDescent="0.25">
      <c r="A546" s="73">
        <v>445</v>
      </c>
      <c r="B546" s="81" t="s">
        <v>154</v>
      </c>
      <c r="C546" s="85" t="str">
        <f>VLOOKUP(B546,[2]Sheet8!E:G,3,0)</f>
        <v>LIVE</v>
      </c>
      <c r="D546" s="86">
        <f>VLOOKUP(B546,[2]Sheet8!E:L,8,0)</f>
        <v>2</v>
      </c>
      <c r="E546" s="81"/>
      <c r="F546" s="86" t="str">
        <f>VLOOKUP(B546,[2]Sheet8!E:I,5,0)</f>
        <v>G S SATHISH</v>
      </c>
      <c r="G546" s="58" t="str">
        <f>VLOOKUP(B546,[2]Sheet8!E:K,7,0)</f>
        <v>BELUR ROAD L</v>
      </c>
      <c r="H546" s="58">
        <v>212</v>
      </c>
      <c r="I546" s="58">
        <v>301</v>
      </c>
      <c r="J546" s="57">
        <f t="shared" si="35"/>
        <v>89</v>
      </c>
      <c r="K546" s="58">
        <v>-7526</v>
      </c>
      <c r="L546" s="58">
        <v>1123</v>
      </c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62" t="e">
        <f>L546+M546+N546+#REF!+P546+O546</f>
        <v>#REF!</v>
      </c>
    </row>
    <row r="547" spans="1:25" ht="30" x14ac:dyDescent="0.25">
      <c r="A547" s="73">
        <v>161</v>
      </c>
      <c r="B547" s="93" t="s">
        <v>630</v>
      </c>
      <c r="C547" s="74" t="str">
        <f>VLOOKUP(B547,[2]Sheet8!E:G,3,0)</f>
        <v>BILL STOP</v>
      </c>
      <c r="D547" s="75">
        <f>VLOOKUP(B547,[2]Sheet8!E:L,8,0)</f>
        <v>1</v>
      </c>
      <c r="E547" s="93"/>
      <c r="F547" s="75" t="str">
        <f>VLOOKUP(B547,[2]Sheet8!E:I,5,0)</f>
        <v>D C KRISHNA KUMAR</v>
      </c>
      <c r="G547" s="57" t="str">
        <f>VLOOKUP(B547,[2]Sheet8!E:K,7,0)</f>
        <v>UDDURU</v>
      </c>
      <c r="H547" s="84">
        <v>11</v>
      </c>
      <c r="I547" s="57">
        <v>11</v>
      </c>
      <c r="J547" s="57">
        <f t="shared" si="35"/>
        <v>0</v>
      </c>
      <c r="K547" s="57">
        <v>0</v>
      </c>
      <c r="L547" s="58">
        <v>0</v>
      </c>
      <c r="M547" s="57"/>
      <c r="N547" s="57"/>
      <c r="O547" s="57"/>
      <c r="P547" s="57"/>
      <c r="Q547" s="57"/>
      <c r="R547" s="57"/>
      <c r="S547" s="57"/>
      <c r="T547" s="57"/>
      <c r="U547" s="57"/>
      <c r="V547" s="59"/>
      <c r="W547" s="57"/>
      <c r="X547" s="60" t="e">
        <f>L547+M547+N547+#REF!+P547+O547</f>
        <v>#REF!</v>
      </c>
      <c r="Y547" s="56"/>
    </row>
    <row r="548" spans="1:25" ht="30" x14ac:dyDescent="0.25">
      <c r="A548" s="73">
        <v>446</v>
      </c>
      <c r="B548" s="81" t="s">
        <v>155</v>
      </c>
      <c r="C548" s="85" t="s">
        <v>11</v>
      </c>
      <c r="D548" s="86">
        <f>VLOOKUP(B548,[2]Sheet8!E:L,8,0)</f>
        <v>2</v>
      </c>
      <c r="E548" s="81"/>
      <c r="F548" s="86" t="str">
        <f>VLOOKUP(B548,[2]Sheet8!E:I,5,0)</f>
        <v>M P KUMARASWAMY</v>
      </c>
      <c r="G548" s="58" t="str">
        <f>VLOOKUP(B548,[2]Sheet8!E:K,7,0)</f>
        <v>HOOVINAHALLI KOPPALU</v>
      </c>
      <c r="H548" s="58">
        <v>151</v>
      </c>
      <c r="I548" s="58">
        <v>260</v>
      </c>
      <c r="J548" s="57">
        <f t="shared" si="35"/>
        <v>109</v>
      </c>
      <c r="K548" s="58">
        <v>-7526</v>
      </c>
      <c r="L548" s="58">
        <v>-471</v>
      </c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62" t="e">
        <f>L548+M548+N548+#REF!+P548+O548</f>
        <v>#REF!</v>
      </c>
    </row>
    <row r="549" spans="1:25" x14ac:dyDescent="0.25">
      <c r="A549" s="73">
        <v>447</v>
      </c>
      <c r="B549" s="81" t="s">
        <v>157</v>
      </c>
      <c r="C549" s="85" t="str">
        <f>VLOOKUP(B549,[2]Sheet8!E:G,3,0)</f>
        <v>LIVE</v>
      </c>
      <c r="D549" s="86">
        <f>VLOOKUP(B549,[2]Sheet8!E:L,8,0)</f>
        <v>2</v>
      </c>
      <c r="E549" s="81"/>
      <c r="F549" s="86" t="str">
        <f>VLOOKUP(B549,[2]Sheet8!E:I,5,0)</f>
        <v>MADHURA  D T</v>
      </c>
      <c r="G549" s="58" t="str">
        <f>VLOOKUP(B549,[2]Sheet8!E:K,7,0)</f>
        <v>UDDURU</v>
      </c>
      <c r="H549" s="58">
        <v>105</v>
      </c>
      <c r="I549" s="58">
        <v>149</v>
      </c>
      <c r="J549" s="57">
        <f t="shared" si="35"/>
        <v>44</v>
      </c>
      <c r="K549" s="58">
        <v>-7526</v>
      </c>
      <c r="L549" s="58">
        <v>-63</v>
      </c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62" t="e">
        <f>L549+M549+N549+#REF!+P549+O549</f>
        <v>#REF!</v>
      </c>
    </row>
    <row r="550" spans="1:25" x14ac:dyDescent="0.25">
      <c r="A550" s="73">
        <v>448</v>
      </c>
      <c r="B550" s="81" t="s">
        <v>158</v>
      </c>
      <c r="C550" s="85" t="s">
        <v>358</v>
      </c>
      <c r="D550" s="86">
        <f>VLOOKUP(B550,[2]Sheet8!E:L,8,0)</f>
        <v>1</v>
      </c>
      <c r="E550" s="81"/>
      <c r="F550" s="86" t="str">
        <f>VLOOKUP(B550,[2]Sheet8!E:I,5,0)</f>
        <v>SHILPA D ASHOK</v>
      </c>
      <c r="G550" s="58" t="str">
        <f>VLOOKUP(B550,[2]Sheet8!E:K,7,0)</f>
        <v>CHINNENAHALLI</v>
      </c>
      <c r="H550" s="58">
        <v>565</v>
      </c>
      <c r="I550" s="58">
        <v>577</v>
      </c>
      <c r="J550" s="57">
        <f t="shared" si="35"/>
        <v>12</v>
      </c>
      <c r="K550" s="58">
        <v>-3763</v>
      </c>
      <c r="L550" s="58">
        <v>1679</v>
      </c>
      <c r="M550" s="58">
        <v>1100</v>
      </c>
      <c r="N550" s="58">
        <v>12</v>
      </c>
      <c r="O550" s="58">
        <v>7</v>
      </c>
      <c r="P550" s="58"/>
      <c r="Q550" s="58"/>
      <c r="R550" s="58"/>
      <c r="S550" s="58"/>
      <c r="T550" s="58"/>
      <c r="U550" s="58"/>
      <c r="V550" s="58"/>
      <c r="W550" s="58">
        <v>-965</v>
      </c>
      <c r="X550" s="62" t="e">
        <f>L550+M550+N550+#REF!+P550+O550</f>
        <v>#REF!</v>
      </c>
    </row>
    <row r="551" spans="1:25" x14ac:dyDescent="0.25">
      <c r="A551" s="73">
        <v>449</v>
      </c>
      <c r="B551" s="81" t="s">
        <v>160</v>
      </c>
      <c r="C551" s="85" t="str">
        <f>VLOOKUP(B551,[2]Sheet8!E:G,3,0)</f>
        <v>LIVE</v>
      </c>
      <c r="D551" s="86">
        <f>VLOOKUP(B551,[2]Sheet8!E:L,8,0)</f>
        <v>1</v>
      </c>
      <c r="E551" s="81"/>
      <c r="F551" s="86" t="str">
        <f>VLOOKUP(B551,[2]Sheet8!E:I,5,0)</f>
        <v>DEVARAJEGOWDA</v>
      </c>
      <c r="G551" s="58" t="str">
        <f>VLOOKUP(B551,[2]Sheet8!E:K,7,0)</f>
        <v>manachanahalli</v>
      </c>
      <c r="H551" s="58">
        <v>57</v>
      </c>
      <c r="I551" s="58">
        <v>97</v>
      </c>
      <c r="J551" s="57">
        <f t="shared" si="35"/>
        <v>40</v>
      </c>
      <c r="K551" s="58">
        <v>-3763</v>
      </c>
      <c r="L551" s="58">
        <v>532</v>
      </c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62" t="e">
        <f>L551+M551+N551+#REF!+P551+O551</f>
        <v>#REF!</v>
      </c>
    </row>
    <row r="552" spans="1:25" x14ac:dyDescent="0.25">
      <c r="A552" s="73">
        <v>450</v>
      </c>
      <c r="B552" s="81" t="s">
        <v>161</v>
      </c>
      <c r="C552" s="85" t="str">
        <f>VLOOKUP(B552,[2]Sheet8!E:G,3,0)</f>
        <v>LIVE</v>
      </c>
      <c r="D552" s="86">
        <f>VLOOKUP(B552,[2]Sheet8!E:L,8,0)</f>
        <v>1</v>
      </c>
      <c r="E552" s="81"/>
      <c r="F552" s="86" t="str">
        <f>VLOOKUP(B552,[2]Sheet8!E:I,5,0)</f>
        <v>MUNIREDDY</v>
      </c>
      <c r="G552" s="58" t="str">
        <f>VLOOKUP(B552,[2]Sheet8!E:K,7,0)</f>
        <v>MANICHANA HALLI MNL</v>
      </c>
      <c r="H552" s="58">
        <v>15</v>
      </c>
      <c r="I552" s="58">
        <v>49</v>
      </c>
      <c r="J552" s="57">
        <f t="shared" si="35"/>
        <v>34</v>
      </c>
      <c r="K552" s="58">
        <v>-3763</v>
      </c>
      <c r="L552" s="58">
        <v>530</v>
      </c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62" t="e">
        <f>L552+M552+N552+#REF!+P552+O552</f>
        <v>#REF!</v>
      </c>
    </row>
    <row r="553" spans="1:25" x14ac:dyDescent="0.25">
      <c r="A553" s="73">
        <v>451</v>
      </c>
      <c r="B553" s="81" t="s">
        <v>162</v>
      </c>
      <c r="C553" s="85" t="str">
        <f>VLOOKUP(B553,[2]Sheet8!E:G,3,0)</f>
        <v>LIVE</v>
      </c>
      <c r="D553" s="86">
        <f>VLOOKUP(B553,[2]Sheet8!E:L,8,0)</f>
        <v>2</v>
      </c>
      <c r="E553" s="81"/>
      <c r="F553" s="86" t="str">
        <f>VLOOKUP(B553,[2]Sheet8!E:I,5,0)</f>
        <v>PUSHPA</v>
      </c>
      <c r="G553" s="58" t="str">
        <f>VLOOKUP(B553,[2]Sheet8!E:K,7,0)</f>
        <v>UDDURU</v>
      </c>
      <c r="H553" s="58">
        <v>133</v>
      </c>
      <c r="I553" s="58">
        <v>215</v>
      </c>
      <c r="J553" s="57">
        <f t="shared" si="35"/>
        <v>82</v>
      </c>
      <c r="K553" s="58">
        <v>-7526</v>
      </c>
      <c r="L553" s="58">
        <v>2834</v>
      </c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62" t="e">
        <f>L553+M553+N553+#REF!+P553+O553</f>
        <v>#REF!</v>
      </c>
    </row>
    <row r="554" spans="1:25" x14ac:dyDescent="0.25">
      <c r="A554" s="73">
        <v>452</v>
      </c>
      <c r="B554" s="81" t="s">
        <v>163</v>
      </c>
      <c r="C554" s="85" t="str">
        <f>VLOOKUP(B554,[2]Sheet8!E:G,3,0)</f>
        <v>LIVE</v>
      </c>
      <c r="D554" s="86">
        <f>VLOOKUP(B554,[2]Sheet8!E:L,8,0)</f>
        <v>2</v>
      </c>
      <c r="E554" s="81"/>
      <c r="F554" s="86" t="str">
        <f>VLOOKUP(B554,[2]Sheet8!E:I,5,0)</f>
        <v>N M BASAVARAJU</v>
      </c>
      <c r="G554" s="58" t="str">
        <f>VLOOKUP(B554,[2]Sheet8!E:K,7,0)</f>
        <v>BASAVESWARANAGARA</v>
      </c>
      <c r="H554" s="58">
        <v>69</v>
      </c>
      <c r="I554" s="58">
        <v>69</v>
      </c>
      <c r="J554" s="57">
        <f t="shared" si="35"/>
        <v>0</v>
      </c>
      <c r="K554" s="58">
        <v>-7526</v>
      </c>
      <c r="L554" s="58">
        <v>1597</v>
      </c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62" t="e">
        <f>L554+M554+N554+#REF!+P554+O554</f>
        <v>#REF!</v>
      </c>
    </row>
    <row r="555" spans="1:25" x14ac:dyDescent="0.25">
      <c r="A555" s="73">
        <v>453</v>
      </c>
      <c r="B555" s="81" t="s">
        <v>164</v>
      </c>
      <c r="C555" s="85" t="str">
        <f>VLOOKUP(B555,[2]Sheet8!E:G,3,0)</f>
        <v>LIVE</v>
      </c>
      <c r="D555" s="86">
        <f>VLOOKUP(B555,[2]Sheet8!E:L,8,0)</f>
        <v>1</v>
      </c>
      <c r="E555" s="81"/>
      <c r="F555" s="86" t="str">
        <f>VLOOKUP(B555,[2]Sheet8!E:I,5,0)</f>
        <v>PUSHPA</v>
      </c>
      <c r="G555" s="58" t="str">
        <f>VLOOKUP(B555,[2]Sheet8!E:K,7,0)</f>
        <v>MANICHANA HALLI MNL</v>
      </c>
      <c r="H555" s="58">
        <v>94</v>
      </c>
      <c r="I555" s="58">
        <v>134</v>
      </c>
      <c r="J555" s="57">
        <f t="shared" si="35"/>
        <v>40</v>
      </c>
      <c r="K555" s="58">
        <v>-3763</v>
      </c>
      <c r="L555" s="58">
        <v>-455</v>
      </c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62" t="e">
        <f>L555+M555+N555+#REF!+P555+O555</f>
        <v>#REF!</v>
      </c>
    </row>
    <row r="556" spans="1:25" x14ac:dyDescent="0.25">
      <c r="A556" s="97"/>
      <c r="B556" s="98" t="s">
        <v>2436</v>
      </c>
      <c r="C556" s="58" t="s">
        <v>2592</v>
      </c>
      <c r="D556" s="98">
        <v>1</v>
      </c>
      <c r="E556" s="58"/>
      <c r="F556" s="98" t="s">
        <v>995</v>
      </c>
      <c r="G556" s="98" t="s">
        <v>2437</v>
      </c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62"/>
    </row>
    <row r="557" spans="1:25" x14ac:dyDescent="0.25">
      <c r="A557" s="73">
        <v>454</v>
      </c>
      <c r="B557" s="81" t="s">
        <v>165</v>
      </c>
      <c r="C557" s="85" t="str">
        <f>VLOOKUP(B557,[2]Sheet8!E:G,3,0)</f>
        <v>LIVE</v>
      </c>
      <c r="D557" s="86">
        <f>VLOOKUP(B557,[2]Sheet8!E:L,8,0)</f>
        <v>1</v>
      </c>
      <c r="E557" s="81"/>
      <c r="F557" s="86" t="str">
        <f>VLOOKUP(B557,[2]Sheet8!E:I,5,0)</f>
        <v>S LAKSHMI</v>
      </c>
      <c r="G557" s="58" t="str">
        <f>VLOOKUP(B557,[2]Sheet8!E:K,7,0)</f>
        <v>HOSURU</v>
      </c>
      <c r="H557" s="58">
        <v>82</v>
      </c>
      <c r="I557" s="58">
        <v>86</v>
      </c>
      <c r="J557" s="57">
        <f t="shared" ref="J557:J563" si="36">I557-H557</f>
        <v>4</v>
      </c>
      <c r="K557" s="58">
        <v>-3763</v>
      </c>
      <c r="L557" s="58">
        <v>313</v>
      </c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62" t="e">
        <f>L557+M557+N557+#REF!+P557+O557</f>
        <v>#REF!</v>
      </c>
    </row>
    <row r="558" spans="1:25" x14ac:dyDescent="0.25">
      <c r="A558" s="73">
        <v>455</v>
      </c>
      <c r="B558" s="85" t="s">
        <v>166</v>
      </c>
      <c r="C558" s="85" t="s">
        <v>358</v>
      </c>
      <c r="D558" s="86">
        <f>VLOOKUP(B558,[2]Sheet8!E:L,8,0)</f>
        <v>1</v>
      </c>
      <c r="E558" s="87">
        <v>44833</v>
      </c>
      <c r="F558" s="86" t="str">
        <f>VLOOKUP(B558,[2]Sheet8!E:I,5,0)</f>
        <v>GEETHA</v>
      </c>
      <c r="G558" s="58" t="str">
        <f>VLOOKUP(B558,[2]Sheet8!E:K,7,0)</f>
        <v>BASAVESWARANAGARA</v>
      </c>
      <c r="H558" s="58">
        <v>358</v>
      </c>
      <c r="I558" s="58">
        <v>512</v>
      </c>
      <c r="J558" s="57">
        <f t="shared" si="36"/>
        <v>154</v>
      </c>
      <c r="K558" s="58">
        <v>-3763</v>
      </c>
      <c r="L558" s="58">
        <v>6040</v>
      </c>
      <c r="M558" s="58">
        <f>1150+4653</f>
        <v>5803</v>
      </c>
      <c r="N558" s="58">
        <v>155</v>
      </c>
      <c r="O558" s="58">
        <v>82</v>
      </c>
      <c r="P558" s="58"/>
      <c r="Q558" s="58"/>
      <c r="R558" s="58"/>
      <c r="S558" s="58"/>
      <c r="T558" s="58"/>
      <c r="U558" s="58"/>
      <c r="V558" s="58"/>
      <c r="W558" s="58"/>
      <c r="X558" s="62" t="e">
        <f>L558+M558+N558+#REF!+P558+O558</f>
        <v>#REF!</v>
      </c>
    </row>
    <row r="559" spans="1:25" x14ac:dyDescent="0.25">
      <c r="A559" s="73">
        <v>456</v>
      </c>
      <c r="B559" s="85" t="s">
        <v>168</v>
      </c>
      <c r="C559" s="85" t="str">
        <f>VLOOKUP(B559,[2]Sheet8!E:G,3,0)</f>
        <v>LIVE</v>
      </c>
      <c r="D559" s="86">
        <f>VLOOKUP(B559,[2]Sheet8!E:L,8,0)</f>
        <v>2</v>
      </c>
      <c r="E559" s="86" t="s">
        <v>934</v>
      </c>
      <c r="F559" s="86" t="str">
        <f>VLOOKUP(B559,[2]Sheet8!E:I,5,0)</f>
        <v>ACHUTHA H C</v>
      </c>
      <c r="G559" s="58" t="str">
        <f>VLOOKUP(B559,[2]Sheet8!E:K,7,0)</f>
        <v>ASHOKANAGARA</v>
      </c>
      <c r="H559" s="58">
        <v>3801</v>
      </c>
      <c r="I559" s="58">
        <v>3870</v>
      </c>
      <c r="J559" s="57">
        <f t="shared" si="36"/>
        <v>69</v>
      </c>
      <c r="K559" s="58">
        <v>-3763</v>
      </c>
      <c r="L559" s="58">
        <v>563</v>
      </c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62" t="e">
        <f>L559+M559+N559+#REF!+P559+O559</f>
        <v>#REF!</v>
      </c>
    </row>
    <row r="560" spans="1:25" x14ac:dyDescent="0.25">
      <c r="A560" s="73">
        <v>457</v>
      </c>
      <c r="B560" s="85" t="s">
        <v>170</v>
      </c>
      <c r="C560" s="85" t="str">
        <f>VLOOKUP(B560,[2]Sheet8!E:G,3,0)</f>
        <v>LIVE</v>
      </c>
      <c r="D560" s="86">
        <f>VLOOKUP(B560,[2]Sheet8!E:L,8,0)</f>
        <v>3</v>
      </c>
      <c r="E560" s="86" t="s">
        <v>171</v>
      </c>
      <c r="F560" s="86" t="str">
        <f>VLOOKUP(B560,[2]Sheet8!E:I,5,0)</f>
        <v>PRAKASH</v>
      </c>
      <c r="G560" s="58" t="str">
        <f>VLOOKUP(B560,[2]Sheet8!E:K,7,0)</f>
        <v>BASAVESHWARA NAGARA</v>
      </c>
      <c r="H560" s="58">
        <v>19</v>
      </c>
      <c r="I560" s="58">
        <v>29</v>
      </c>
      <c r="J560" s="57">
        <f t="shared" si="36"/>
        <v>10</v>
      </c>
      <c r="K560" s="58">
        <v>-11289</v>
      </c>
      <c r="L560" s="58">
        <v>-121</v>
      </c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62" t="e">
        <f>L560+M560+N560+#REF!+P560+O560</f>
        <v>#REF!</v>
      </c>
    </row>
    <row r="561" spans="1:25" x14ac:dyDescent="0.25">
      <c r="A561" s="73">
        <v>458</v>
      </c>
      <c r="B561" s="85" t="s">
        <v>172</v>
      </c>
      <c r="C561" s="85" t="str">
        <f>VLOOKUP(B561,[2]Sheet8!E:G,3,0)</f>
        <v>LIVE</v>
      </c>
      <c r="D561" s="86">
        <f>VLOOKUP(B561,[2]Sheet8!E:L,8,0)</f>
        <v>1</v>
      </c>
      <c r="E561" s="86" t="s">
        <v>171</v>
      </c>
      <c r="F561" s="86" t="str">
        <f>VLOOKUP(B561,[2]Sheet8!E:I,5,0)</f>
        <v>NAGARAJU</v>
      </c>
      <c r="G561" s="58" t="str">
        <f>VLOOKUP(B561,[2]Sheet8!E:K,7,0)</f>
        <v>CHINNENAHALLI</v>
      </c>
      <c r="H561" s="58">
        <v>0</v>
      </c>
      <c r="I561" s="58">
        <v>8</v>
      </c>
      <c r="J561" s="57">
        <f t="shared" si="36"/>
        <v>8</v>
      </c>
      <c r="K561" s="58">
        <v>-3763</v>
      </c>
      <c r="L561" s="58">
        <v>-16</v>
      </c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62" t="e">
        <f>L561+M561+N561+#REF!+P561+O561</f>
        <v>#REF!</v>
      </c>
    </row>
    <row r="562" spans="1:25" x14ac:dyDescent="0.25">
      <c r="A562" s="73">
        <v>459</v>
      </c>
      <c r="B562" s="85" t="s">
        <v>173</v>
      </c>
      <c r="C562" s="85" t="str">
        <f>VLOOKUP(B562,[2]Sheet8!E:G,3,0)</f>
        <v>LIVE</v>
      </c>
      <c r="D562" s="86">
        <f>VLOOKUP(B562,[2]Sheet8!E:L,8,0)</f>
        <v>2</v>
      </c>
      <c r="E562" s="86" t="s">
        <v>174</v>
      </c>
      <c r="F562" s="86" t="str">
        <f>VLOOKUP(B562,[2]Sheet8!E:I,5,0)</f>
        <v>KANTHARAJU</v>
      </c>
      <c r="G562" s="58" t="str">
        <f>VLOOKUP(B562,[2]Sheet8!E:K,7,0)</f>
        <v>BASAVESWARANAGARA</v>
      </c>
      <c r="H562" s="58">
        <v>0</v>
      </c>
      <c r="I562" s="58">
        <v>26</v>
      </c>
      <c r="J562" s="57">
        <f t="shared" si="36"/>
        <v>26</v>
      </c>
      <c r="K562" s="58">
        <v>-7526</v>
      </c>
      <c r="L562" s="58">
        <v>1650</v>
      </c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62" t="e">
        <f>L562+M562+N562+#REF!+P562+O562</f>
        <v>#REF!</v>
      </c>
    </row>
    <row r="563" spans="1:25" x14ac:dyDescent="0.25">
      <c r="A563" s="73">
        <v>460</v>
      </c>
      <c r="B563" s="85" t="s">
        <v>175</v>
      </c>
      <c r="C563" s="85" t="str">
        <f>VLOOKUP(B563,[2]Sheet8!E:G,3,0)</f>
        <v>LIVE</v>
      </c>
      <c r="D563" s="86">
        <f>VLOOKUP(B563,[2]Sheet8!E:L,8,0)</f>
        <v>1</v>
      </c>
      <c r="E563" s="86" t="s">
        <v>174</v>
      </c>
      <c r="F563" s="86" t="str">
        <f>VLOOKUP(B563,[2]Sheet8!E:I,5,0)</f>
        <v>SACHIN</v>
      </c>
      <c r="G563" s="58" t="str">
        <f>VLOOKUP(B563,[2]Sheet8!E:K,7,0)</f>
        <v>BELUR ROAD L</v>
      </c>
      <c r="H563" s="58">
        <v>0</v>
      </c>
      <c r="I563" s="58">
        <v>38</v>
      </c>
      <c r="J563" s="57">
        <f t="shared" si="36"/>
        <v>38</v>
      </c>
      <c r="K563" s="58">
        <v>-3763</v>
      </c>
      <c r="L563" s="58">
        <v>825</v>
      </c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62" t="e">
        <f>L563+M563+N563+#REF!+P563+O563</f>
        <v>#REF!</v>
      </c>
    </row>
    <row r="564" spans="1:25" x14ac:dyDescent="0.25">
      <c r="A564" s="97"/>
      <c r="B564" s="98" t="s">
        <v>2453</v>
      </c>
      <c r="C564" s="58" t="s">
        <v>2592</v>
      </c>
      <c r="D564" s="98">
        <v>1</v>
      </c>
      <c r="E564" s="58"/>
      <c r="F564" s="98" t="s">
        <v>1010</v>
      </c>
      <c r="G564" s="98" t="s">
        <v>2454</v>
      </c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62"/>
    </row>
    <row r="565" spans="1:25" x14ac:dyDescent="0.25">
      <c r="A565" s="97"/>
      <c r="B565" s="98" t="s">
        <v>2456</v>
      </c>
      <c r="C565" s="58" t="s">
        <v>2592</v>
      </c>
      <c r="D565" s="98">
        <v>1</v>
      </c>
      <c r="E565" s="58"/>
      <c r="F565" s="98" t="s">
        <v>1225</v>
      </c>
      <c r="G565" s="98" t="s">
        <v>2457</v>
      </c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62"/>
    </row>
    <row r="566" spans="1:25" x14ac:dyDescent="0.25">
      <c r="A566" s="97"/>
      <c r="B566" s="98" t="s">
        <v>2459</v>
      </c>
      <c r="C566" s="58" t="s">
        <v>2592</v>
      </c>
      <c r="D566" s="98">
        <v>1</v>
      </c>
      <c r="E566" s="58"/>
      <c r="F566" s="98" t="s">
        <v>2460</v>
      </c>
      <c r="G566" s="98" t="s">
        <v>2461</v>
      </c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62"/>
    </row>
    <row r="567" spans="1:25" x14ac:dyDescent="0.25">
      <c r="A567" s="97"/>
      <c r="B567" s="98" t="s">
        <v>2463</v>
      </c>
      <c r="C567" s="58" t="s">
        <v>2592</v>
      </c>
      <c r="D567" s="98">
        <v>3</v>
      </c>
      <c r="E567" s="58"/>
      <c r="F567" s="98" t="s">
        <v>1196</v>
      </c>
      <c r="G567" s="98" t="s">
        <v>2464</v>
      </c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62"/>
    </row>
    <row r="568" spans="1:25" x14ac:dyDescent="0.25">
      <c r="A568" s="97"/>
      <c r="B568" s="98" t="s">
        <v>2466</v>
      </c>
      <c r="C568" s="58" t="s">
        <v>2592</v>
      </c>
      <c r="D568" s="98">
        <v>1</v>
      </c>
      <c r="E568" s="58"/>
      <c r="F568" s="98" t="s">
        <v>2467</v>
      </c>
      <c r="G568" s="98" t="s">
        <v>2468</v>
      </c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62"/>
    </row>
    <row r="569" spans="1:25" x14ac:dyDescent="0.25">
      <c r="A569" s="97"/>
      <c r="B569" s="98" t="s">
        <v>2470</v>
      </c>
      <c r="C569" s="58" t="s">
        <v>2592</v>
      </c>
      <c r="D569" s="98">
        <v>1</v>
      </c>
      <c r="E569" s="58"/>
      <c r="F569" s="98" t="s">
        <v>2471</v>
      </c>
      <c r="G569" s="98" t="s">
        <v>2472</v>
      </c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62"/>
    </row>
    <row r="570" spans="1:25" x14ac:dyDescent="0.25">
      <c r="A570" s="97"/>
      <c r="B570" s="98" t="s">
        <v>2474</v>
      </c>
      <c r="C570" s="58" t="s">
        <v>2592</v>
      </c>
      <c r="D570" s="98">
        <v>1</v>
      </c>
      <c r="E570" s="58"/>
      <c r="F570" s="98" t="s">
        <v>2475</v>
      </c>
      <c r="G570" s="98" t="s">
        <v>2476</v>
      </c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62"/>
    </row>
    <row r="571" spans="1:25" x14ac:dyDescent="0.25">
      <c r="A571" s="97"/>
      <c r="B571" s="98" t="s">
        <v>2478</v>
      </c>
      <c r="C571" s="58" t="s">
        <v>2592</v>
      </c>
      <c r="D571" s="98">
        <v>6</v>
      </c>
      <c r="E571" s="58"/>
      <c r="F571" s="98" t="s">
        <v>1307</v>
      </c>
      <c r="G571" s="98" t="s">
        <v>2479</v>
      </c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62"/>
    </row>
    <row r="572" spans="1:25" x14ac:dyDescent="0.25">
      <c r="A572" s="97"/>
      <c r="B572" s="98" t="s">
        <v>2481</v>
      </c>
      <c r="C572" s="58" t="s">
        <v>2592</v>
      </c>
      <c r="D572" s="98">
        <v>1.5</v>
      </c>
      <c r="E572" s="58"/>
      <c r="F572" s="98" t="s">
        <v>2482</v>
      </c>
      <c r="G572" s="98" t="s">
        <v>2483</v>
      </c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62"/>
    </row>
    <row r="573" spans="1:25" x14ac:dyDescent="0.25">
      <c r="A573" s="97"/>
      <c r="B573" s="98" t="s">
        <v>2485</v>
      </c>
      <c r="C573" s="58" t="s">
        <v>2592</v>
      </c>
      <c r="D573" s="98">
        <v>1</v>
      </c>
      <c r="E573" s="58"/>
      <c r="F573" s="98" t="s">
        <v>1225</v>
      </c>
      <c r="G573" s="98" t="s">
        <v>2486</v>
      </c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62"/>
    </row>
    <row r="574" spans="1:25" ht="30" x14ac:dyDescent="0.25">
      <c r="A574" s="73">
        <v>321</v>
      </c>
      <c r="B574" s="74" t="s">
        <v>865</v>
      </c>
      <c r="C574" s="74" t="str">
        <f>VLOOKUP(B574,[2]Sheet8!E:G,3,0)</f>
        <v>LONG DISS</v>
      </c>
      <c r="D574" s="75">
        <f>VLOOKUP(B574,[2]Sheet8!E:L,8,0)</f>
        <v>1</v>
      </c>
      <c r="E574" s="75" t="s">
        <v>866</v>
      </c>
      <c r="F574" s="75" t="str">
        <f>VLOOKUP(B574,[2]Sheet8!E:I,5,0)</f>
        <v>J M GOPALAKIRSHNA</v>
      </c>
      <c r="G574" s="57" t="str">
        <f>VLOOKUP(B574,[2]Sheet8!E:K,7,0)</f>
        <v>MANICHANA HALLI MNL</v>
      </c>
      <c r="H574" s="77"/>
      <c r="I574" s="57">
        <v>0</v>
      </c>
      <c r="J574" s="57">
        <f>I574-H574</f>
        <v>0</v>
      </c>
      <c r="K574" s="77"/>
      <c r="L574" s="77"/>
      <c r="M574" s="77"/>
      <c r="N574" s="77"/>
      <c r="O574" s="77"/>
      <c r="P574" s="77"/>
      <c r="Q574" s="77"/>
      <c r="R574" s="57"/>
      <c r="S574" s="77"/>
      <c r="T574" s="77"/>
      <c r="U574" s="77"/>
      <c r="V574" s="78"/>
      <c r="W574" s="77"/>
      <c r="X574" s="60">
        <v>0</v>
      </c>
      <c r="Y574" s="56"/>
    </row>
    <row r="575" spans="1:25" x14ac:dyDescent="0.25">
      <c r="A575" s="97"/>
      <c r="B575" s="98" t="s">
        <v>2491</v>
      </c>
      <c r="C575" s="58" t="s">
        <v>2592</v>
      </c>
      <c r="D575" s="98">
        <v>1</v>
      </c>
      <c r="E575" s="58"/>
      <c r="F575" s="98" t="s">
        <v>2492</v>
      </c>
      <c r="G575" s="98" t="s">
        <v>2493</v>
      </c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62"/>
    </row>
    <row r="576" spans="1:25" x14ac:dyDescent="0.25">
      <c r="A576" s="97"/>
      <c r="B576" s="98" t="s">
        <v>2495</v>
      </c>
      <c r="C576" s="58" t="s">
        <v>2592</v>
      </c>
      <c r="D576" s="98">
        <v>1</v>
      </c>
      <c r="E576" s="58"/>
      <c r="F576" s="98" t="s">
        <v>2496</v>
      </c>
      <c r="G576" s="98" t="s">
        <v>2497</v>
      </c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62"/>
    </row>
    <row r="577" spans="1:25" x14ac:dyDescent="0.25">
      <c r="A577" s="73">
        <v>322</v>
      </c>
      <c r="B577" s="74" t="s">
        <v>867</v>
      </c>
      <c r="C577" s="74" t="str">
        <f>VLOOKUP(B577,[2]Sheet8!E:G,3,0)</f>
        <v>LONG DISS</v>
      </c>
      <c r="D577" s="75">
        <f>VLOOKUP(B577,[2]Sheet8!E:L,8,0)</f>
        <v>1</v>
      </c>
      <c r="E577" s="75" t="s">
        <v>868</v>
      </c>
      <c r="F577" s="75" t="str">
        <f>VLOOKUP(B577,[2]Sheet8!E:I,5,0)</f>
        <v>GAFFAR</v>
      </c>
      <c r="G577" s="57" t="str">
        <f>VLOOKUP(B577,[2]Sheet8!E:K,7,0)</f>
        <v>AGALA HALLI</v>
      </c>
      <c r="H577" s="77"/>
      <c r="I577" s="57">
        <v>0</v>
      </c>
      <c r="J577" s="57">
        <f>I577-H577</f>
        <v>0</v>
      </c>
      <c r="K577" s="77"/>
      <c r="L577" s="77"/>
      <c r="M577" s="77"/>
      <c r="N577" s="77"/>
      <c r="O577" s="77"/>
      <c r="P577" s="77"/>
      <c r="Q577" s="77"/>
      <c r="R577" s="57"/>
      <c r="S577" s="77"/>
      <c r="T577" s="77"/>
      <c r="U577" s="77"/>
      <c r="V577" s="78"/>
      <c r="W577" s="77"/>
      <c r="X577" s="60">
        <v>0</v>
      </c>
      <c r="Y577" s="56"/>
    </row>
    <row r="578" spans="1:25" ht="30" x14ac:dyDescent="0.25">
      <c r="A578" s="73">
        <v>351</v>
      </c>
      <c r="B578" s="74" t="s">
        <v>914</v>
      </c>
      <c r="C578" s="74" t="str">
        <f>VLOOKUP(B578,[2]Sheet8!E:G,3,0)</f>
        <v>PERMANENT DISS</v>
      </c>
      <c r="D578" s="75">
        <f>VLOOKUP(B578,[2]Sheet8!E:L,8,0)</f>
        <v>1</v>
      </c>
      <c r="E578" s="76">
        <v>42471</v>
      </c>
      <c r="F578" s="75" t="str">
        <f>VLOOKUP(B578,[2]Sheet8!E:I,5,0)</f>
        <v>SHAKUL AHAMADD</v>
      </c>
      <c r="G578" s="57" t="str">
        <f>VLOOKUP(B578,[2]Sheet8!E:K,7,0)</f>
        <v>IDHNI</v>
      </c>
      <c r="H578" s="77"/>
      <c r="I578" s="77"/>
      <c r="J578" s="57">
        <f>I578-H578</f>
        <v>0</v>
      </c>
      <c r="K578" s="77"/>
      <c r="L578" s="77"/>
      <c r="M578" s="77"/>
      <c r="N578" s="77"/>
      <c r="O578" s="77"/>
      <c r="P578" s="77"/>
      <c r="Q578" s="77"/>
      <c r="R578" s="57"/>
      <c r="S578" s="77"/>
      <c r="T578" s="57"/>
      <c r="U578" s="77"/>
      <c r="V578" s="78"/>
      <c r="W578" s="77"/>
      <c r="X578" s="60">
        <v>0</v>
      </c>
      <c r="Y578" s="56"/>
    </row>
    <row r="579" spans="1:25" x14ac:dyDescent="0.25">
      <c r="A579" s="73">
        <v>323</v>
      </c>
      <c r="B579" s="74" t="s">
        <v>869</v>
      </c>
      <c r="C579" s="74" t="str">
        <f>VLOOKUP(B579,[2]Sheet8!E:G,3,0)</f>
        <v>LONG DISS</v>
      </c>
      <c r="D579" s="75">
        <f>VLOOKUP(B579,[2]Sheet8!E:L,8,0)</f>
        <v>1</v>
      </c>
      <c r="E579" s="75" t="s">
        <v>870</v>
      </c>
      <c r="F579" s="75" t="str">
        <f>VLOOKUP(B579,[2]Sheet8!E:I,5,0)</f>
        <v>SUJITHKUMAR</v>
      </c>
      <c r="G579" s="57" t="str">
        <f>VLOOKUP(B579,[2]Sheet8!E:K,7,0)</f>
        <v>MANICHANA HALLI MNL</v>
      </c>
      <c r="H579" s="77"/>
      <c r="I579" s="57">
        <v>0</v>
      </c>
      <c r="J579" s="57">
        <f>I579-H579</f>
        <v>0</v>
      </c>
      <c r="K579" s="77"/>
      <c r="L579" s="77"/>
      <c r="M579" s="77"/>
      <c r="N579" s="77"/>
      <c r="O579" s="77"/>
      <c r="P579" s="77"/>
      <c r="Q579" s="77"/>
      <c r="R579" s="57"/>
      <c r="S579" s="77"/>
      <c r="T579" s="57"/>
      <c r="U579" s="77"/>
      <c r="V579" s="78"/>
      <c r="W579" s="77"/>
      <c r="X579" s="60">
        <v>0</v>
      </c>
      <c r="Y579" s="56"/>
    </row>
    <row r="580" spans="1:25" x14ac:dyDescent="0.25">
      <c r="A580" s="97"/>
      <c r="B580" s="98" t="s">
        <v>2509</v>
      </c>
      <c r="C580" s="58" t="s">
        <v>2592</v>
      </c>
      <c r="D580" s="98">
        <v>1</v>
      </c>
      <c r="E580" s="58"/>
      <c r="F580" s="98" t="s">
        <v>2510</v>
      </c>
      <c r="G580" s="98" t="s">
        <v>2511</v>
      </c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62"/>
    </row>
    <row r="581" spans="1:25" x14ac:dyDescent="0.25">
      <c r="A581" s="97"/>
      <c r="B581" s="98" t="s">
        <v>2513</v>
      </c>
      <c r="C581" s="58" t="s">
        <v>2592</v>
      </c>
      <c r="D581" s="98">
        <v>1</v>
      </c>
      <c r="E581" s="58"/>
      <c r="F581" s="98" t="s">
        <v>2514</v>
      </c>
      <c r="G581" s="98" t="s">
        <v>2515</v>
      </c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62"/>
    </row>
    <row r="582" spans="1:25" x14ac:dyDescent="0.25">
      <c r="A582" s="97"/>
      <c r="B582" s="98" t="s">
        <v>2517</v>
      </c>
      <c r="C582" s="58" t="s">
        <v>2592</v>
      </c>
      <c r="D582" s="98">
        <v>1</v>
      </c>
      <c r="E582" s="58"/>
      <c r="F582" s="98" t="s">
        <v>1010</v>
      </c>
      <c r="G582" s="98" t="s">
        <v>2518</v>
      </c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62"/>
    </row>
    <row r="583" spans="1:25" x14ac:dyDescent="0.25">
      <c r="A583" s="97"/>
      <c r="B583" s="98" t="s">
        <v>2520</v>
      </c>
      <c r="C583" s="58" t="s">
        <v>2592</v>
      </c>
      <c r="D583" s="98">
        <v>1</v>
      </c>
      <c r="E583" s="58"/>
      <c r="F583" s="98" t="s">
        <v>2521</v>
      </c>
      <c r="G583" s="98" t="s">
        <v>2522</v>
      </c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62"/>
    </row>
    <row r="584" spans="1:25" x14ac:dyDescent="0.25">
      <c r="A584" s="97"/>
      <c r="B584" s="98" t="s">
        <v>2524</v>
      </c>
      <c r="C584" s="58" t="s">
        <v>2592</v>
      </c>
      <c r="D584" s="98">
        <v>1</v>
      </c>
      <c r="E584" s="58"/>
      <c r="F584" s="98" t="s">
        <v>1743</v>
      </c>
      <c r="G584" s="98" t="s">
        <v>2525</v>
      </c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62"/>
    </row>
    <row r="585" spans="1:25" x14ac:dyDescent="0.25">
      <c r="A585" s="97"/>
      <c r="B585" s="98" t="s">
        <v>2527</v>
      </c>
      <c r="C585" s="58" t="s">
        <v>2592</v>
      </c>
      <c r="D585" s="98">
        <v>1</v>
      </c>
      <c r="E585" s="58"/>
      <c r="F585" s="98" t="s">
        <v>1036</v>
      </c>
      <c r="G585" s="98" t="s">
        <v>2528</v>
      </c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62"/>
    </row>
    <row r="586" spans="1:25" x14ac:dyDescent="0.25">
      <c r="A586" s="97"/>
      <c r="B586" s="98" t="s">
        <v>2530</v>
      </c>
      <c r="C586" s="58" t="s">
        <v>2592</v>
      </c>
      <c r="D586" s="98">
        <v>1</v>
      </c>
      <c r="E586" s="58"/>
      <c r="F586" s="98" t="s">
        <v>2531</v>
      </c>
      <c r="G586" s="98" t="s">
        <v>2532</v>
      </c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62"/>
    </row>
    <row r="587" spans="1:25" x14ac:dyDescent="0.25">
      <c r="A587" s="73">
        <v>324</v>
      </c>
      <c r="B587" s="74" t="s">
        <v>871</v>
      </c>
      <c r="C587" s="74" t="str">
        <f>VLOOKUP(B587,[2]Sheet8!E:G,3,0)</f>
        <v>LONG DISS</v>
      </c>
      <c r="D587" s="75">
        <f>VLOOKUP(B587,[2]Sheet8!E:L,8,0)</f>
        <v>1</v>
      </c>
      <c r="E587" s="75" t="s">
        <v>872</v>
      </c>
      <c r="F587" s="75" t="str">
        <f>VLOOKUP(B587,[2]Sheet8!E:I,5,0)</f>
        <v>TC DEEPA</v>
      </c>
      <c r="G587" s="57" t="str">
        <f>VLOOKUP(B587,[2]Sheet8!E:K,7,0)</f>
        <v>HOOVINA HALLI KAVALU HKL</v>
      </c>
      <c r="H587" s="77"/>
      <c r="I587" s="57">
        <v>0</v>
      </c>
      <c r="J587" s="57">
        <f>I587-H587</f>
        <v>0</v>
      </c>
      <c r="K587" s="77"/>
      <c r="L587" s="77"/>
      <c r="M587" s="77"/>
      <c r="N587" s="77"/>
      <c r="O587" s="77"/>
      <c r="P587" s="77"/>
      <c r="Q587" s="77"/>
      <c r="R587" s="57"/>
      <c r="S587" s="77"/>
      <c r="T587" s="57"/>
      <c r="U587" s="77"/>
      <c r="V587" s="78"/>
      <c r="W587" s="77"/>
      <c r="X587" s="60">
        <v>0</v>
      </c>
      <c r="Y587" s="56"/>
    </row>
    <row r="588" spans="1:25" x14ac:dyDescent="0.25">
      <c r="A588" s="97"/>
      <c r="B588" s="98" t="s">
        <v>2537</v>
      </c>
      <c r="C588" s="58" t="s">
        <v>2592</v>
      </c>
      <c r="D588" s="98">
        <v>1</v>
      </c>
      <c r="E588" s="58"/>
      <c r="F588" s="98" t="s">
        <v>2538</v>
      </c>
      <c r="G588" s="98" t="s">
        <v>2539</v>
      </c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62"/>
    </row>
    <row r="589" spans="1:25" x14ac:dyDescent="0.25">
      <c r="A589" s="97"/>
      <c r="B589" s="98" t="s">
        <v>2541</v>
      </c>
      <c r="C589" s="58" t="s">
        <v>2592</v>
      </c>
      <c r="D589" s="98">
        <v>1</v>
      </c>
      <c r="E589" s="58"/>
      <c r="F589" s="98" t="s">
        <v>2542</v>
      </c>
      <c r="G589" s="98" t="s">
        <v>2543</v>
      </c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62"/>
    </row>
    <row r="590" spans="1:25" x14ac:dyDescent="0.25">
      <c r="A590" s="97"/>
      <c r="B590" s="98" t="s">
        <v>2545</v>
      </c>
      <c r="C590" s="58" t="s">
        <v>2592</v>
      </c>
      <c r="D590" s="98">
        <v>4</v>
      </c>
      <c r="E590" s="58"/>
      <c r="F590" s="98" t="s">
        <v>1196</v>
      </c>
      <c r="G590" s="98" t="s">
        <v>1197</v>
      </c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62"/>
    </row>
    <row r="591" spans="1:25" x14ac:dyDescent="0.25">
      <c r="A591" s="97"/>
      <c r="B591" s="98" t="s">
        <v>2547</v>
      </c>
      <c r="C591" s="58" t="s">
        <v>2592</v>
      </c>
      <c r="D591" s="98">
        <v>1</v>
      </c>
      <c r="E591" s="58"/>
      <c r="F591" s="98" t="s">
        <v>1137</v>
      </c>
      <c r="G591" s="98" t="s">
        <v>2548</v>
      </c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62"/>
    </row>
    <row r="592" spans="1:25" x14ac:dyDescent="0.25">
      <c r="A592" s="97"/>
      <c r="B592" s="98" t="s">
        <v>2550</v>
      </c>
      <c r="C592" s="58" t="s">
        <v>2592</v>
      </c>
      <c r="D592" s="98">
        <v>1</v>
      </c>
      <c r="E592" s="58"/>
      <c r="F592" s="98" t="s">
        <v>2551</v>
      </c>
      <c r="G592" s="98" t="s">
        <v>2552</v>
      </c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62"/>
    </row>
    <row r="593" spans="1:25" x14ac:dyDescent="0.25">
      <c r="A593" s="97"/>
      <c r="B593" s="98" t="s">
        <v>2554</v>
      </c>
      <c r="C593" s="58" t="s">
        <v>2592</v>
      </c>
      <c r="D593" s="98">
        <v>1</v>
      </c>
      <c r="E593" s="58"/>
      <c r="F593" s="98" t="s">
        <v>2482</v>
      </c>
      <c r="G593" s="98" t="s">
        <v>2555</v>
      </c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62"/>
    </row>
    <row r="594" spans="1:25" x14ac:dyDescent="0.25">
      <c r="A594" s="73">
        <v>325</v>
      </c>
      <c r="B594" s="74" t="s">
        <v>873</v>
      </c>
      <c r="C594" s="74" t="str">
        <f>VLOOKUP(B594,[2]Sheet8!E:G,3,0)</f>
        <v>LONG DISS</v>
      </c>
      <c r="D594" s="75">
        <f>VLOOKUP(B594,[2]Sheet8!E:L,8,0)</f>
        <v>1</v>
      </c>
      <c r="E594" s="75" t="s">
        <v>874</v>
      </c>
      <c r="F594" s="75" t="str">
        <f>VLOOKUP(B594,[2]Sheet8!E:I,5,0)</f>
        <v>K M RAGHU</v>
      </c>
      <c r="G594" s="57" t="str">
        <f>VLOOKUP(B594,[2]Sheet8!E:K,7,0)</f>
        <v>ASHOKNAGARA ,HASSAN</v>
      </c>
      <c r="H594" s="77"/>
      <c r="I594" s="57">
        <v>0</v>
      </c>
      <c r="J594" s="57">
        <f>I594-H594</f>
        <v>0</v>
      </c>
      <c r="K594" s="77"/>
      <c r="L594" s="77"/>
      <c r="M594" s="77"/>
      <c r="N594" s="77"/>
      <c r="O594" s="77"/>
      <c r="P594" s="77"/>
      <c r="Q594" s="77"/>
      <c r="R594" s="57"/>
      <c r="S594" s="77"/>
      <c r="T594" s="57"/>
      <c r="U594" s="77"/>
      <c r="V594" s="78"/>
      <c r="W594" s="77"/>
      <c r="X594" s="60">
        <v>0</v>
      </c>
      <c r="Y594" s="56"/>
    </row>
    <row r="595" spans="1:25" x14ac:dyDescent="0.25">
      <c r="A595" s="97"/>
      <c r="B595" s="98" t="s">
        <v>2560</v>
      </c>
      <c r="C595" s="58" t="s">
        <v>2592</v>
      </c>
      <c r="D595" s="98">
        <v>1</v>
      </c>
      <c r="E595" s="58"/>
      <c r="F595" s="98" t="s">
        <v>2561</v>
      </c>
      <c r="G595" s="98" t="s">
        <v>2562</v>
      </c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62"/>
    </row>
    <row r="596" spans="1:25" x14ac:dyDescent="0.25">
      <c r="A596" s="97"/>
      <c r="B596" s="98" t="s">
        <v>2564</v>
      </c>
      <c r="C596" s="58" t="s">
        <v>2592</v>
      </c>
      <c r="D596" s="98">
        <v>1</v>
      </c>
      <c r="E596" s="58"/>
      <c r="F596" s="98" t="s">
        <v>1166</v>
      </c>
      <c r="G596" s="98" t="s">
        <v>2565</v>
      </c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62"/>
    </row>
    <row r="597" spans="1:25" x14ac:dyDescent="0.25">
      <c r="A597" s="97"/>
      <c r="B597" s="98" t="s">
        <v>2567</v>
      </c>
      <c r="C597" s="58" t="s">
        <v>2592</v>
      </c>
      <c r="D597" s="98">
        <v>1</v>
      </c>
      <c r="E597" s="58"/>
      <c r="F597" s="98" t="s">
        <v>2568</v>
      </c>
      <c r="G597" s="98" t="s">
        <v>2569</v>
      </c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62"/>
    </row>
    <row r="598" spans="1:25" x14ac:dyDescent="0.25">
      <c r="A598" s="97"/>
      <c r="B598" s="98" t="s">
        <v>2571</v>
      </c>
      <c r="C598" s="58" t="s">
        <v>2592</v>
      </c>
      <c r="D598" s="98">
        <v>3</v>
      </c>
      <c r="E598" s="58"/>
      <c r="F598" s="98" t="s">
        <v>2572</v>
      </c>
      <c r="G598" s="98" t="s">
        <v>2573</v>
      </c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62"/>
    </row>
    <row r="599" spans="1:25" x14ac:dyDescent="0.25">
      <c r="A599" s="97"/>
      <c r="B599" s="98" t="s">
        <v>2575</v>
      </c>
      <c r="C599" s="58" t="s">
        <v>2592</v>
      </c>
      <c r="D599" s="98">
        <v>1</v>
      </c>
      <c r="E599" s="58"/>
      <c r="F599" s="98" t="s">
        <v>2576</v>
      </c>
      <c r="G599" s="98" t="s">
        <v>2577</v>
      </c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62"/>
    </row>
    <row r="600" spans="1:25" x14ac:dyDescent="0.25">
      <c r="A600" s="73">
        <v>326</v>
      </c>
      <c r="B600" s="74" t="s">
        <v>875</v>
      </c>
      <c r="C600" s="74" t="str">
        <f>VLOOKUP(B600,[2]Sheet8!E:G,3,0)</f>
        <v>LONG DISS</v>
      </c>
      <c r="D600" s="75">
        <f>VLOOKUP(B600,[2]Sheet8!E:L,8,0)</f>
        <v>1</v>
      </c>
      <c r="E600" s="75" t="s">
        <v>876</v>
      </c>
      <c r="F600" s="75" t="str">
        <f>VLOOKUP(B600,[2]Sheet8!E:I,5,0)</f>
        <v>K H KUMARA</v>
      </c>
      <c r="G600" s="57" t="str">
        <f>VLOOKUP(B600,[2]Sheet8!E:K,7,0)</f>
        <v>BELUR ROAD L</v>
      </c>
      <c r="H600" s="77"/>
      <c r="I600" s="57">
        <v>0</v>
      </c>
      <c r="J600" s="57">
        <f>I600-H600</f>
        <v>0</v>
      </c>
      <c r="K600" s="77"/>
      <c r="L600" s="77"/>
      <c r="M600" s="77"/>
      <c r="N600" s="77"/>
      <c r="O600" s="77"/>
      <c r="P600" s="77"/>
      <c r="Q600" s="77"/>
      <c r="R600" s="57"/>
      <c r="S600" s="77"/>
      <c r="T600" s="57"/>
      <c r="U600" s="77"/>
      <c r="V600" s="78"/>
      <c r="W600" s="77"/>
      <c r="X600" s="60">
        <v>0</v>
      </c>
      <c r="Y600" s="56"/>
    </row>
    <row r="601" spans="1:25" x14ac:dyDescent="0.25">
      <c r="A601" s="97"/>
      <c r="B601" s="98" t="s">
        <v>2582</v>
      </c>
      <c r="C601" s="58" t="s">
        <v>2592</v>
      </c>
      <c r="D601" s="98">
        <v>1</v>
      </c>
      <c r="E601" s="58"/>
      <c r="F601" s="98" t="s">
        <v>2583</v>
      </c>
      <c r="G601" s="98" t="s">
        <v>2584</v>
      </c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62"/>
    </row>
    <row r="602" spans="1:25" ht="30" x14ac:dyDescent="0.25">
      <c r="A602" s="73">
        <v>327</v>
      </c>
      <c r="B602" s="74" t="s">
        <v>877</v>
      </c>
      <c r="C602" s="74" t="str">
        <f>VLOOKUP(B602,[2]Sheet8!E:G,3,0)</f>
        <v>LONG DISS</v>
      </c>
      <c r="D602" s="75">
        <f>VLOOKUP(B602,[2]Sheet8!E:L,8,0)</f>
        <v>1</v>
      </c>
      <c r="E602" s="75" t="s">
        <v>878</v>
      </c>
      <c r="F602" s="75" t="str">
        <f>VLOOKUP(B602,[2]Sheet8!E:I,5,0)</f>
        <v>SUJATHA NARAYANA</v>
      </c>
      <c r="G602" s="57" t="str">
        <f>VLOOKUP(B602,[2]Sheet8!E:K,7,0)</f>
        <v>CHINNAHALLI</v>
      </c>
      <c r="H602" s="77"/>
      <c r="I602" s="57">
        <v>0</v>
      </c>
      <c r="J602" s="57">
        <f>I602-H602</f>
        <v>0</v>
      </c>
      <c r="K602" s="77"/>
      <c r="L602" s="77"/>
      <c r="M602" s="77"/>
      <c r="N602" s="77"/>
      <c r="O602" s="77"/>
      <c r="P602" s="77"/>
      <c r="Q602" s="77"/>
      <c r="R602" s="57"/>
      <c r="S602" s="77"/>
      <c r="T602" s="77"/>
      <c r="U602" s="77"/>
      <c r="V602" s="78"/>
      <c r="W602" s="77"/>
      <c r="X602" s="60">
        <v>0</v>
      </c>
      <c r="Y602" s="56"/>
    </row>
    <row r="603" spans="1:25" x14ac:dyDescent="0.25">
      <c r="A603" s="73">
        <v>328</v>
      </c>
      <c r="B603" s="74" t="s">
        <v>879</v>
      </c>
      <c r="C603" s="74" t="str">
        <f>VLOOKUP(B603,[2]Sheet8!E:G,3,0)</f>
        <v>LONG DISS</v>
      </c>
      <c r="D603" s="75">
        <f>VLOOKUP(B603,[2]Sheet8!E:L,8,0)</f>
        <v>1</v>
      </c>
      <c r="E603" s="75" t="s">
        <v>880</v>
      </c>
      <c r="F603" s="75" t="str">
        <f>VLOOKUP(B603,[2]Sheet8!E:I,5,0)</f>
        <v>S R LAKSHMANA</v>
      </c>
      <c r="G603" s="57" t="str">
        <f>VLOOKUP(B603,[2]Sheet8!E:K,7,0)</f>
        <v>KORAHALLI</v>
      </c>
      <c r="H603" s="77"/>
      <c r="I603" s="57">
        <v>0</v>
      </c>
      <c r="J603" s="57">
        <f>I603-H603</f>
        <v>0</v>
      </c>
      <c r="K603" s="77"/>
      <c r="L603" s="77"/>
      <c r="M603" s="77"/>
      <c r="N603" s="77"/>
      <c r="O603" s="77"/>
      <c r="P603" s="77"/>
      <c r="Q603" s="77"/>
      <c r="R603" s="57"/>
      <c r="S603" s="77"/>
      <c r="T603" s="77"/>
      <c r="U603" s="77"/>
      <c r="V603" s="78"/>
      <c r="W603" s="77"/>
      <c r="X603" s="60">
        <v>0</v>
      </c>
      <c r="Y603" s="56"/>
    </row>
    <row r="604" spans="1:25" ht="15.75" thickBot="1" x14ac:dyDescent="0.3">
      <c r="A604" s="99"/>
      <c r="B604" s="100" t="s">
        <v>2589</v>
      </c>
      <c r="C604" s="101" t="s">
        <v>2592</v>
      </c>
      <c r="D604" s="100">
        <v>1</v>
      </c>
      <c r="E604" s="101"/>
      <c r="F604" s="100" t="s">
        <v>2590</v>
      </c>
      <c r="G604" s="100" t="s">
        <v>2591</v>
      </c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66"/>
    </row>
    <row r="605" spans="1:25" x14ac:dyDescent="0.25">
      <c r="X605" s="55"/>
    </row>
    <row r="606" spans="1:25" x14ac:dyDescent="0.25">
      <c r="X606" s="55"/>
    </row>
    <row r="607" spans="1:25" x14ac:dyDescent="0.25">
      <c r="X607" s="55"/>
    </row>
    <row r="608" spans="1:25" x14ac:dyDescent="0.25">
      <c r="X608" s="55"/>
    </row>
    <row r="609" s="55" customFormat="1" x14ac:dyDescent="0.25"/>
    <row r="610" s="55" customFormat="1" x14ac:dyDescent="0.25"/>
    <row r="611" s="55" customFormat="1" x14ac:dyDescent="0.25"/>
    <row r="612" s="55" customFormat="1" x14ac:dyDescent="0.25"/>
    <row r="613" s="55" customFormat="1" x14ac:dyDescent="0.25"/>
    <row r="614" s="55" customFormat="1" x14ac:dyDescent="0.25"/>
    <row r="615" s="55" customFormat="1" x14ac:dyDescent="0.25"/>
    <row r="616" s="55" customFormat="1" x14ac:dyDescent="0.25"/>
    <row r="617" s="55" customFormat="1" x14ac:dyDescent="0.25"/>
    <row r="618" s="55" customFormat="1" x14ac:dyDescent="0.25"/>
    <row r="619" s="55" customFormat="1" x14ac:dyDescent="0.25"/>
    <row r="620" s="55" customFormat="1" x14ac:dyDescent="0.25"/>
    <row r="621" s="55" customFormat="1" x14ac:dyDescent="0.25"/>
    <row r="622" s="55" customFormat="1" x14ac:dyDescent="0.25"/>
    <row r="623" s="55" customFormat="1" x14ac:dyDescent="0.25"/>
    <row r="624" s="55" customFormat="1" x14ac:dyDescent="0.25"/>
    <row r="625" s="55" customFormat="1" x14ac:dyDescent="0.25"/>
    <row r="626" s="55" customFormat="1" x14ac:dyDescent="0.25"/>
    <row r="627" s="55" customFormat="1" x14ac:dyDescent="0.25"/>
    <row r="628" s="55" customFormat="1" x14ac:dyDescent="0.25"/>
    <row r="629" s="55" customFormat="1" x14ac:dyDescent="0.25"/>
    <row r="630" s="55" customFormat="1" x14ac:dyDescent="0.25"/>
    <row r="631" s="55" customFormat="1" x14ac:dyDescent="0.25"/>
    <row r="632" s="55" customFormat="1" x14ac:dyDescent="0.25"/>
    <row r="633" s="55" customFormat="1" x14ac:dyDescent="0.25"/>
    <row r="634" s="55" customFormat="1" x14ac:dyDescent="0.25"/>
    <row r="635" s="55" customFormat="1" x14ac:dyDescent="0.25"/>
    <row r="636" s="55" customFormat="1" x14ac:dyDescent="0.25"/>
    <row r="637" s="55" customFormat="1" x14ac:dyDescent="0.25"/>
    <row r="638" s="55" customFormat="1" x14ac:dyDescent="0.25"/>
    <row r="639" s="55" customFormat="1" x14ac:dyDescent="0.25"/>
    <row r="640" s="55" customFormat="1" x14ac:dyDescent="0.25"/>
    <row r="641" s="55" customFormat="1" x14ac:dyDescent="0.25"/>
    <row r="642" s="55" customFormat="1" x14ac:dyDescent="0.25"/>
    <row r="643" s="55" customFormat="1" x14ac:dyDescent="0.25"/>
    <row r="644" s="55" customFormat="1" x14ac:dyDescent="0.25"/>
    <row r="645" s="55" customFormat="1" x14ac:dyDescent="0.25"/>
    <row r="646" s="55" customFormat="1" x14ac:dyDescent="0.25"/>
    <row r="647" s="55" customFormat="1" x14ac:dyDescent="0.25"/>
    <row r="648" s="55" customFormat="1" x14ac:dyDescent="0.25"/>
    <row r="649" s="55" customFormat="1" x14ac:dyDescent="0.25"/>
    <row r="650" s="55" customFormat="1" x14ac:dyDescent="0.25"/>
    <row r="651" s="55" customFormat="1" x14ac:dyDescent="0.25"/>
    <row r="652" s="55" customFormat="1" x14ac:dyDescent="0.25"/>
    <row r="653" s="55" customFormat="1" x14ac:dyDescent="0.25"/>
    <row r="654" s="55" customFormat="1" x14ac:dyDescent="0.25"/>
    <row r="655" s="55" customFormat="1" x14ac:dyDescent="0.25"/>
    <row r="656" s="55" customFormat="1" x14ac:dyDescent="0.25"/>
    <row r="657" s="55" customFormat="1" x14ac:dyDescent="0.25"/>
    <row r="658" s="55" customFormat="1" x14ac:dyDescent="0.25"/>
    <row r="659" s="55" customFormat="1" x14ac:dyDescent="0.25"/>
    <row r="660" s="55" customFormat="1" x14ac:dyDescent="0.25"/>
    <row r="661" s="55" customFormat="1" x14ac:dyDescent="0.25"/>
    <row r="662" s="55" customFormat="1" x14ac:dyDescent="0.25"/>
    <row r="663" s="55" customFormat="1" x14ac:dyDescent="0.25"/>
    <row r="664" s="55" customFormat="1" x14ac:dyDescent="0.25"/>
    <row r="665" s="55" customFormat="1" x14ac:dyDescent="0.25"/>
    <row r="666" s="55" customFormat="1" x14ac:dyDescent="0.25"/>
    <row r="667" s="55" customFormat="1" x14ac:dyDescent="0.25"/>
    <row r="668" s="55" customFormat="1" x14ac:dyDescent="0.25"/>
    <row r="669" s="55" customFormat="1" x14ac:dyDescent="0.25"/>
    <row r="670" s="55" customFormat="1" x14ac:dyDescent="0.25"/>
    <row r="671" s="55" customFormat="1" x14ac:dyDescent="0.25"/>
    <row r="672" s="55" customFormat="1" x14ac:dyDescent="0.25"/>
    <row r="673" s="55" customFormat="1" x14ac:dyDescent="0.25"/>
    <row r="674" s="55" customFormat="1" x14ac:dyDescent="0.25"/>
    <row r="675" s="55" customFormat="1" x14ac:dyDescent="0.25"/>
    <row r="676" s="55" customFormat="1" x14ac:dyDescent="0.25"/>
    <row r="677" s="55" customFormat="1" x14ac:dyDescent="0.25"/>
    <row r="678" s="55" customFormat="1" x14ac:dyDescent="0.25"/>
    <row r="679" s="55" customFormat="1" x14ac:dyDescent="0.25"/>
    <row r="680" s="55" customFormat="1" x14ac:dyDescent="0.25"/>
    <row r="681" s="55" customFormat="1" x14ac:dyDescent="0.25"/>
    <row r="682" s="55" customFormat="1" x14ac:dyDescent="0.25"/>
    <row r="683" s="55" customFormat="1" x14ac:dyDescent="0.25"/>
    <row r="684" s="55" customFormat="1" x14ac:dyDescent="0.25"/>
    <row r="685" s="55" customFormat="1" x14ac:dyDescent="0.25"/>
    <row r="686" s="55" customFormat="1" x14ac:dyDescent="0.25"/>
    <row r="687" s="55" customFormat="1" x14ac:dyDescent="0.25"/>
    <row r="688" s="55" customFormat="1" x14ac:dyDescent="0.25"/>
    <row r="689" s="55" customFormat="1" x14ac:dyDescent="0.25"/>
    <row r="690" s="55" customFormat="1" x14ac:dyDescent="0.25"/>
    <row r="691" s="55" customFormat="1" x14ac:dyDescent="0.25"/>
    <row r="692" s="55" customFormat="1" x14ac:dyDescent="0.25"/>
    <row r="693" s="55" customFormat="1" x14ac:dyDescent="0.25"/>
    <row r="694" s="55" customFormat="1" x14ac:dyDescent="0.25"/>
    <row r="695" s="55" customFormat="1" x14ac:dyDescent="0.25"/>
    <row r="696" s="55" customFormat="1" x14ac:dyDescent="0.25"/>
    <row r="697" s="55" customFormat="1" x14ac:dyDescent="0.25"/>
    <row r="698" s="55" customFormat="1" x14ac:dyDescent="0.25"/>
    <row r="699" s="55" customFormat="1" x14ac:dyDescent="0.25"/>
    <row r="700" s="55" customFormat="1" x14ac:dyDescent="0.25"/>
    <row r="701" s="55" customFormat="1" x14ac:dyDescent="0.25"/>
    <row r="702" s="55" customFormat="1" x14ac:dyDescent="0.25"/>
    <row r="703" s="55" customFormat="1" x14ac:dyDescent="0.25"/>
    <row r="704" s="55" customFormat="1" x14ac:dyDescent="0.25"/>
    <row r="705" s="55" customFormat="1" x14ac:dyDescent="0.25"/>
    <row r="706" s="55" customFormat="1" x14ac:dyDescent="0.25"/>
    <row r="707" s="55" customFormat="1" x14ac:dyDescent="0.25"/>
    <row r="708" s="55" customFormat="1" x14ac:dyDescent="0.25"/>
    <row r="709" s="55" customFormat="1" x14ac:dyDescent="0.25"/>
    <row r="710" s="55" customFormat="1" x14ac:dyDescent="0.25"/>
    <row r="711" s="55" customFormat="1" x14ac:dyDescent="0.25"/>
    <row r="712" s="55" customFormat="1" x14ac:dyDescent="0.25"/>
    <row r="713" s="55" customFormat="1" x14ac:dyDescent="0.25"/>
    <row r="714" s="55" customFormat="1" x14ac:dyDescent="0.25"/>
    <row r="715" s="55" customFormat="1" x14ac:dyDescent="0.25"/>
    <row r="716" s="55" customFormat="1" x14ac:dyDescent="0.25"/>
    <row r="717" s="55" customFormat="1" x14ac:dyDescent="0.25"/>
    <row r="718" s="55" customFormat="1" x14ac:dyDescent="0.25"/>
    <row r="719" s="55" customFormat="1" x14ac:dyDescent="0.25"/>
    <row r="720" s="55" customFormat="1" x14ac:dyDescent="0.25"/>
    <row r="721" s="55" customFormat="1" x14ac:dyDescent="0.25"/>
    <row r="722" s="55" customFormat="1" x14ac:dyDescent="0.25"/>
    <row r="723" s="55" customFormat="1" x14ac:dyDescent="0.25"/>
    <row r="724" s="55" customFormat="1" x14ac:dyDescent="0.25"/>
    <row r="725" s="55" customFormat="1" x14ac:dyDescent="0.25"/>
    <row r="726" s="55" customFormat="1" x14ac:dyDescent="0.25"/>
    <row r="727" s="55" customFormat="1" x14ac:dyDescent="0.25"/>
    <row r="728" s="55" customFormat="1" x14ac:dyDescent="0.25"/>
    <row r="729" s="55" customFormat="1" x14ac:dyDescent="0.25"/>
    <row r="730" s="55" customFormat="1" x14ac:dyDescent="0.25"/>
    <row r="731" s="55" customFormat="1" x14ac:dyDescent="0.25"/>
    <row r="732" s="55" customFormat="1" x14ac:dyDescent="0.25"/>
    <row r="733" s="55" customFormat="1" x14ac:dyDescent="0.25"/>
    <row r="734" s="55" customFormat="1" x14ac:dyDescent="0.25"/>
    <row r="735" s="55" customFormat="1" x14ac:dyDescent="0.25"/>
    <row r="736" s="55" customFormat="1" x14ac:dyDescent="0.25"/>
    <row r="737" s="55" customFormat="1" x14ac:dyDescent="0.25"/>
    <row r="738" s="55" customFormat="1" x14ac:dyDescent="0.25"/>
    <row r="739" s="55" customFormat="1" x14ac:dyDescent="0.25"/>
    <row r="740" s="55" customFormat="1" x14ac:dyDescent="0.25"/>
    <row r="741" s="55" customFormat="1" x14ac:dyDescent="0.25"/>
    <row r="742" s="55" customFormat="1" x14ac:dyDescent="0.25"/>
    <row r="743" s="55" customFormat="1" x14ac:dyDescent="0.25"/>
    <row r="744" s="55" customFormat="1" x14ac:dyDescent="0.25"/>
    <row r="745" s="55" customFormat="1" x14ac:dyDescent="0.25"/>
    <row r="746" s="55" customFormat="1" x14ac:dyDescent="0.25"/>
    <row r="747" s="55" customFormat="1" x14ac:dyDescent="0.25"/>
    <row r="748" s="55" customFormat="1" x14ac:dyDescent="0.25"/>
    <row r="749" s="55" customFormat="1" x14ac:dyDescent="0.25"/>
    <row r="750" s="55" customFormat="1" x14ac:dyDescent="0.25"/>
    <row r="751" s="55" customFormat="1" x14ac:dyDescent="0.25"/>
    <row r="752" s="55" customFormat="1" x14ac:dyDescent="0.25"/>
    <row r="753" s="55" customFormat="1" x14ac:dyDescent="0.25"/>
    <row r="754" s="55" customFormat="1" x14ac:dyDescent="0.25"/>
    <row r="755" s="55" customFormat="1" x14ac:dyDescent="0.25"/>
    <row r="756" s="55" customFormat="1" x14ac:dyDescent="0.25"/>
    <row r="757" s="55" customFormat="1" x14ac:dyDescent="0.25"/>
    <row r="758" s="55" customFormat="1" x14ac:dyDescent="0.25"/>
    <row r="759" s="55" customFormat="1" x14ac:dyDescent="0.25"/>
    <row r="760" s="55" customFormat="1" x14ac:dyDescent="0.25"/>
    <row r="761" s="55" customFormat="1" x14ac:dyDescent="0.25"/>
    <row r="762" s="55" customFormat="1" x14ac:dyDescent="0.25"/>
    <row r="763" s="55" customFormat="1" x14ac:dyDescent="0.25"/>
    <row r="764" s="55" customFormat="1" x14ac:dyDescent="0.25"/>
    <row r="765" s="55" customFormat="1" x14ac:dyDescent="0.25"/>
    <row r="766" s="55" customFormat="1" x14ac:dyDescent="0.25"/>
    <row r="767" s="55" customFormat="1" x14ac:dyDescent="0.25"/>
    <row r="768" s="55" customFormat="1" x14ac:dyDescent="0.25"/>
    <row r="769" s="55" customFormat="1" x14ac:dyDescent="0.25"/>
    <row r="770" s="55" customFormat="1" x14ac:dyDescent="0.25"/>
    <row r="771" s="55" customFormat="1" x14ac:dyDescent="0.25"/>
    <row r="772" s="55" customFormat="1" x14ac:dyDescent="0.25"/>
    <row r="773" s="55" customFormat="1" x14ac:dyDescent="0.25"/>
    <row r="774" s="55" customFormat="1" x14ac:dyDescent="0.25"/>
    <row r="775" s="55" customFormat="1" x14ac:dyDescent="0.25"/>
    <row r="776" s="55" customFormat="1" x14ac:dyDescent="0.25"/>
    <row r="777" s="55" customFormat="1" x14ac:dyDescent="0.25"/>
    <row r="778" s="55" customFormat="1" x14ac:dyDescent="0.25"/>
    <row r="779" s="55" customFormat="1" x14ac:dyDescent="0.25"/>
    <row r="780" s="55" customFormat="1" x14ac:dyDescent="0.25"/>
    <row r="781" s="55" customFormat="1" x14ac:dyDescent="0.25"/>
    <row r="782" s="55" customFormat="1" x14ac:dyDescent="0.25"/>
    <row r="783" s="55" customFormat="1" x14ac:dyDescent="0.25"/>
    <row r="784" s="55" customFormat="1" x14ac:dyDescent="0.25"/>
    <row r="785" s="55" customFormat="1" x14ac:dyDescent="0.25"/>
    <row r="786" s="55" customFormat="1" x14ac:dyDescent="0.25"/>
    <row r="787" s="55" customFormat="1" x14ac:dyDescent="0.25"/>
    <row r="788" s="55" customFormat="1" x14ac:dyDescent="0.25"/>
    <row r="789" s="55" customFormat="1" x14ac:dyDescent="0.25"/>
    <row r="790" s="55" customFormat="1" x14ac:dyDescent="0.25"/>
    <row r="791" s="55" customFormat="1" x14ac:dyDescent="0.25"/>
    <row r="792" s="55" customFormat="1" x14ac:dyDescent="0.25"/>
    <row r="793" s="55" customFormat="1" x14ac:dyDescent="0.25"/>
    <row r="794" s="55" customFormat="1" x14ac:dyDescent="0.25"/>
    <row r="795" s="55" customFormat="1" x14ac:dyDescent="0.25"/>
    <row r="796" s="55" customFormat="1" x14ac:dyDescent="0.25"/>
    <row r="797" s="55" customFormat="1" x14ac:dyDescent="0.25"/>
    <row r="798" s="55" customFormat="1" x14ac:dyDescent="0.25"/>
    <row r="799" s="55" customFormat="1" x14ac:dyDescent="0.25"/>
    <row r="800" s="55" customFormat="1" x14ac:dyDescent="0.25"/>
    <row r="801" s="55" customFormat="1" x14ac:dyDescent="0.25"/>
    <row r="802" s="55" customFormat="1" x14ac:dyDescent="0.25"/>
    <row r="803" s="55" customFormat="1" x14ac:dyDescent="0.25"/>
    <row r="804" s="55" customFormat="1" x14ac:dyDescent="0.25"/>
    <row r="805" s="55" customFormat="1" x14ac:dyDescent="0.25"/>
    <row r="806" s="55" customFormat="1" x14ac:dyDescent="0.25"/>
    <row r="807" s="55" customFormat="1" x14ac:dyDescent="0.25"/>
    <row r="808" s="55" customFormat="1" x14ac:dyDescent="0.25"/>
    <row r="809" s="55" customFormat="1" x14ac:dyDescent="0.25"/>
    <row r="810" s="55" customFormat="1" x14ac:dyDescent="0.25"/>
    <row r="811" s="55" customFormat="1" x14ac:dyDescent="0.25"/>
    <row r="812" s="55" customFormat="1" x14ac:dyDescent="0.25"/>
    <row r="813" s="55" customFormat="1" x14ac:dyDescent="0.25"/>
    <row r="814" s="55" customFormat="1" x14ac:dyDescent="0.25"/>
    <row r="815" s="55" customFormat="1" x14ac:dyDescent="0.25"/>
    <row r="816" s="55" customFormat="1" x14ac:dyDescent="0.25"/>
    <row r="817" s="55" customFormat="1" x14ac:dyDescent="0.25"/>
    <row r="818" s="55" customFormat="1" x14ac:dyDescent="0.25"/>
    <row r="819" s="55" customFormat="1" x14ac:dyDescent="0.25"/>
    <row r="820" s="55" customFormat="1" x14ac:dyDescent="0.25"/>
    <row r="821" s="55" customFormat="1" x14ac:dyDescent="0.25"/>
    <row r="822" s="55" customFormat="1" x14ac:dyDescent="0.25"/>
    <row r="823" s="55" customFormat="1" x14ac:dyDescent="0.25"/>
    <row r="824" s="55" customFormat="1" x14ac:dyDescent="0.25"/>
    <row r="825" s="55" customFormat="1" x14ac:dyDescent="0.25"/>
    <row r="826" s="55" customFormat="1" x14ac:dyDescent="0.25"/>
    <row r="827" s="55" customFormat="1" x14ac:dyDescent="0.25"/>
    <row r="828" s="55" customFormat="1" x14ac:dyDescent="0.25"/>
    <row r="829" s="55" customFormat="1" x14ac:dyDescent="0.25"/>
    <row r="830" s="55" customFormat="1" x14ac:dyDescent="0.25"/>
    <row r="831" s="55" customFormat="1" x14ac:dyDescent="0.25"/>
    <row r="832" s="55" customFormat="1" x14ac:dyDescent="0.25"/>
    <row r="833" s="55" customFormat="1" x14ac:dyDescent="0.25"/>
    <row r="834" s="55" customFormat="1" x14ac:dyDescent="0.25"/>
    <row r="835" s="55" customFormat="1" x14ac:dyDescent="0.25"/>
    <row r="836" s="55" customFormat="1" x14ac:dyDescent="0.25"/>
    <row r="837" s="55" customFormat="1" x14ac:dyDescent="0.25"/>
    <row r="838" s="55" customFormat="1" x14ac:dyDescent="0.25"/>
    <row r="839" s="55" customFormat="1" x14ac:dyDescent="0.25"/>
    <row r="840" s="55" customFormat="1" x14ac:dyDescent="0.25"/>
    <row r="841" s="55" customFormat="1" x14ac:dyDescent="0.25"/>
    <row r="842" s="55" customFormat="1" x14ac:dyDescent="0.25"/>
    <row r="843" s="55" customFormat="1" x14ac:dyDescent="0.25"/>
    <row r="844" s="55" customFormat="1" x14ac:dyDescent="0.25"/>
    <row r="845" s="55" customFormat="1" x14ac:dyDescent="0.25"/>
    <row r="846" s="55" customFormat="1" x14ac:dyDescent="0.25"/>
    <row r="847" s="55" customFormat="1" x14ac:dyDescent="0.25"/>
    <row r="848" s="55" customFormat="1" x14ac:dyDescent="0.25"/>
    <row r="849" s="55" customFormat="1" x14ac:dyDescent="0.25"/>
    <row r="850" s="55" customFormat="1" x14ac:dyDescent="0.25"/>
    <row r="851" s="55" customFormat="1" x14ac:dyDescent="0.25"/>
    <row r="852" s="55" customFormat="1" x14ac:dyDescent="0.25"/>
    <row r="853" s="55" customFormat="1" x14ac:dyDescent="0.25"/>
    <row r="854" s="55" customFormat="1" x14ac:dyDescent="0.25"/>
    <row r="855" s="55" customFormat="1" x14ac:dyDescent="0.25"/>
    <row r="856" s="55" customFormat="1" x14ac:dyDescent="0.25"/>
    <row r="857" s="55" customFormat="1" x14ac:dyDescent="0.25"/>
    <row r="858" s="55" customFormat="1" x14ac:dyDescent="0.25"/>
    <row r="859" s="55" customFormat="1" x14ac:dyDescent="0.25"/>
    <row r="860" s="55" customFormat="1" x14ac:dyDescent="0.25"/>
    <row r="861" s="55" customFormat="1" x14ac:dyDescent="0.25"/>
    <row r="862" s="55" customFormat="1" x14ac:dyDescent="0.25"/>
    <row r="863" s="55" customFormat="1" x14ac:dyDescent="0.25"/>
    <row r="864" s="55" customFormat="1" x14ac:dyDescent="0.25"/>
    <row r="865" s="55" customFormat="1" x14ac:dyDescent="0.25"/>
    <row r="866" s="55" customFormat="1" x14ac:dyDescent="0.25"/>
    <row r="867" s="55" customFormat="1" x14ac:dyDescent="0.25"/>
    <row r="868" s="55" customFormat="1" x14ac:dyDescent="0.25"/>
    <row r="869" s="55" customFormat="1" x14ac:dyDescent="0.25"/>
    <row r="870" s="55" customFormat="1" x14ac:dyDescent="0.25"/>
    <row r="871" s="55" customFormat="1" x14ac:dyDescent="0.25"/>
    <row r="872" s="55" customFormat="1" x14ac:dyDescent="0.25"/>
    <row r="873" s="55" customFormat="1" x14ac:dyDescent="0.25"/>
    <row r="874" s="55" customFormat="1" x14ac:dyDescent="0.25"/>
    <row r="875" s="55" customFormat="1" x14ac:dyDescent="0.25"/>
    <row r="876" s="55" customFormat="1" x14ac:dyDescent="0.25"/>
    <row r="877" s="55" customFormat="1" x14ac:dyDescent="0.25"/>
    <row r="878" s="55" customFormat="1" x14ac:dyDescent="0.25"/>
    <row r="879" s="55" customFormat="1" x14ac:dyDescent="0.25"/>
    <row r="880" s="55" customFormat="1" x14ac:dyDescent="0.25"/>
    <row r="881" s="55" customFormat="1" x14ac:dyDescent="0.25"/>
    <row r="882" s="55" customFormat="1" x14ac:dyDescent="0.25"/>
    <row r="883" s="55" customFormat="1" x14ac:dyDescent="0.25"/>
    <row r="884" s="55" customFormat="1" x14ac:dyDescent="0.25"/>
    <row r="885" s="55" customFormat="1" x14ac:dyDescent="0.25"/>
    <row r="886" s="55" customFormat="1" x14ac:dyDescent="0.25"/>
    <row r="887" s="55" customFormat="1" x14ac:dyDescent="0.25"/>
    <row r="888" s="55" customFormat="1" x14ac:dyDescent="0.25"/>
    <row r="889" s="55" customFormat="1" x14ac:dyDescent="0.25"/>
    <row r="890" s="55" customFormat="1" x14ac:dyDescent="0.25"/>
    <row r="891" s="55" customFormat="1" x14ac:dyDescent="0.25"/>
    <row r="892" s="55" customFormat="1" x14ac:dyDescent="0.25"/>
    <row r="893" s="55" customFormat="1" x14ac:dyDescent="0.25"/>
    <row r="894" s="55" customFormat="1" x14ac:dyDescent="0.25"/>
    <row r="895" s="55" customFormat="1" x14ac:dyDescent="0.25"/>
    <row r="896" s="55" customFormat="1" x14ac:dyDescent="0.25"/>
    <row r="897" s="55" customFormat="1" x14ac:dyDescent="0.25"/>
    <row r="898" s="55" customFormat="1" x14ac:dyDescent="0.25"/>
    <row r="899" s="55" customFormat="1" x14ac:dyDescent="0.25"/>
    <row r="900" s="55" customFormat="1" x14ac:dyDescent="0.25"/>
    <row r="901" s="55" customFormat="1" x14ac:dyDescent="0.25"/>
    <row r="902" s="55" customFormat="1" x14ac:dyDescent="0.25"/>
    <row r="903" s="55" customFormat="1" x14ac:dyDescent="0.25"/>
    <row r="904" s="55" customFormat="1" x14ac:dyDescent="0.25"/>
    <row r="905" s="55" customFormat="1" x14ac:dyDescent="0.25"/>
    <row r="906" s="55" customFormat="1" x14ac:dyDescent="0.25"/>
    <row r="907" s="55" customFormat="1" x14ac:dyDescent="0.25"/>
    <row r="908" s="55" customFormat="1" x14ac:dyDescent="0.25"/>
    <row r="909" s="55" customFormat="1" x14ac:dyDescent="0.25"/>
    <row r="910" s="55" customFormat="1" x14ac:dyDescent="0.25"/>
    <row r="911" s="55" customFormat="1" x14ac:dyDescent="0.25"/>
    <row r="912" s="55" customFormat="1" x14ac:dyDescent="0.25"/>
    <row r="913" s="55" customFormat="1" x14ac:dyDescent="0.25"/>
    <row r="914" s="55" customFormat="1" x14ac:dyDescent="0.25"/>
    <row r="915" s="55" customFormat="1" x14ac:dyDescent="0.25"/>
    <row r="916" s="55" customFormat="1" x14ac:dyDescent="0.25"/>
    <row r="917" s="55" customFormat="1" x14ac:dyDescent="0.25"/>
    <row r="918" s="55" customFormat="1" x14ac:dyDescent="0.25"/>
    <row r="919" s="55" customFormat="1" x14ac:dyDescent="0.25"/>
    <row r="920" s="55" customFormat="1" x14ac:dyDescent="0.25"/>
    <row r="921" s="55" customFormat="1" x14ac:dyDescent="0.25"/>
    <row r="922" s="55" customFormat="1" x14ac:dyDescent="0.25"/>
    <row r="923" s="55" customFormat="1" x14ac:dyDescent="0.25"/>
    <row r="924" s="55" customFormat="1" x14ac:dyDescent="0.25"/>
    <row r="925" s="55" customFormat="1" x14ac:dyDescent="0.25"/>
    <row r="926" s="55" customFormat="1" x14ac:dyDescent="0.25"/>
    <row r="927" s="55" customFormat="1" x14ac:dyDescent="0.25"/>
    <row r="928" s="55" customFormat="1" x14ac:dyDescent="0.25"/>
    <row r="929" s="55" customFormat="1" x14ac:dyDescent="0.25"/>
    <row r="930" s="55" customFormat="1" x14ac:dyDescent="0.25"/>
    <row r="931" s="55" customFormat="1" x14ac:dyDescent="0.25"/>
    <row r="932" s="55" customFormat="1" x14ac:dyDescent="0.25"/>
    <row r="933" s="55" customFormat="1" x14ac:dyDescent="0.25"/>
    <row r="934" s="55" customFormat="1" x14ac:dyDescent="0.25"/>
    <row r="935" s="55" customFormat="1" x14ac:dyDescent="0.25"/>
    <row r="936" s="55" customFormat="1" x14ac:dyDescent="0.25"/>
    <row r="937" s="55" customFormat="1" x14ac:dyDescent="0.25"/>
    <row r="938" s="55" customFormat="1" x14ac:dyDescent="0.25"/>
    <row r="939" s="55" customFormat="1" x14ac:dyDescent="0.25"/>
    <row r="940" s="55" customFormat="1" x14ac:dyDescent="0.25"/>
    <row r="941" s="55" customFormat="1" x14ac:dyDescent="0.25"/>
    <row r="942" s="55" customFormat="1" x14ac:dyDescent="0.25"/>
    <row r="943" s="55" customFormat="1" x14ac:dyDescent="0.25"/>
    <row r="944" s="55" customFormat="1" x14ac:dyDescent="0.25"/>
    <row r="945" s="55" customFormat="1" x14ac:dyDescent="0.25"/>
    <row r="946" s="55" customFormat="1" x14ac:dyDescent="0.25"/>
    <row r="947" s="55" customFormat="1" x14ac:dyDescent="0.25"/>
    <row r="948" s="55" customFormat="1" x14ac:dyDescent="0.25"/>
    <row r="949" s="55" customFormat="1" x14ac:dyDescent="0.25"/>
    <row r="950" s="55" customFormat="1" x14ac:dyDescent="0.25"/>
    <row r="951" s="55" customFormat="1" x14ac:dyDescent="0.25"/>
    <row r="952" s="55" customFormat="1" x14ac:dyDescent="0.25"/>
    <row r="953" s="55" customFormat="1" x14ac:dyDescent="0.25"/>
    <row r="954" s="55" customFormat="1" x14ac:dyDescent="0.25"/>
    <row r="955" s="55" customFormat="1" x14ac:dyDescent="0.25"/>
    <row r="956" s="55" customFormat="1" x14ac:dyDescent="0.25"/>
    <row r="957" s="55" customFormat="1" x14ac:dyDescent="0.25"/>
    <row r="958" s="55" customFormat="1" x14ac:dyDescent="0.25"/>
    <row r="959" s="55" customFormat="1" x14ac:dyDescent="0.25"/>
    <row r="960" s="55" customFormat="1" x14ac:dyDescent="0.25"/>
    <row r="961" s="55" customFormat="1" x14ac:dyDescent="0.25"/>
    <row r="962" s="55" customFormat="1" x14ac:dyDescent="0.25"/>
    <row r="963" s="55" customFormat="1" x14ac:dyDescent="0.25"/>
    <row r="964" s="55" customFormat="1" x14ac:dyDescent="0.25"/>
    <row r="965" s="55" customFormat="1" x14ac:dyDescent="0.25"/>
    <row r="966" s="55" customFormat="1" x14ac:dyDescent="0.25"/>
    <row r="967" s="55" customFormat="1" x14ac:dyDescent="0.25"/>
    <row r="968" s="55" customFormat="1" x14ac:dyDescent="0.25"/>
    <row r="969" s="55" customFormat="1" x14ac:dyDescent="0.25"/>
    <row r="970" s="55" customFormat="1" x14ac:dyDescent="0.25"/>
    <row r="971" s="55" customFormat="1" x14ac:dyDescent="0.25"/>
    <row r="972" s="55" customFormat="1" x14ac:dyDescent="0.25"/>
    <row r="973" s="55" customFormat="1" x14ac:dyDescent="0.25"/>
    <row r="974" s="55" customFormat="1" x14ac:dyDescent="0.25"/>
    <row r="975" s="55" customFormat="1" x14ac:dyDescent="0.25"/>
    <row r="976" s="55" customFormat="1" x14ac:dyDescent="0.25"/>
    <row r="977" s="55" customFormat="1" x14ac:dyDescent="0.25"/>
    <row r="978" s="55" customFormat="1" x14ac:dyDescent="0.25"/>
    <row r="979" s="55" customFormat="1" x14ac:dyDescent="0.25"/>
    <row r="980" s="55" customFormat="1" x14ac:dyDescent="0.25"/>
    <row r="981" s="55" customFormat="1" x14ac:dyDescent="0.25"/>
    <row r="982" s="55" customFormat="1" x14ac:dyDescent="0.25"/>
    <row r="983" s="55" customFormat="1" x14ac:dyDescent="0.25"/>
    <row r="984" s="55" customFormat="1" x14ac:dyDescent="0.25"/>
    <row r="985" s="55" customFormat="1" x14ac:dyDescent="0.25"/>
    <row r="986" s="55" customFormat="1" x14ac:dyDescent="0.25"/>
    <row r="987" s="55" customFormat="1" x14ac:dyDescent="0.25"/>
    <row r="988" s="55" customFormat="1" x14ac:dyDescent="0.25"/>
    <row r="989" s="55" customFormat="1" x14ac:dyDescent="0.25"/>
    <row r="990" s="55" customFormat="1" x14ac:dyDescent="0.25"/>
    <row r="991" s="55" customFormat="1" x14ac:dyDescent="0.25"/>
    <row r="992" s="55" customFormat="1" x14ac:dyDescent="0.25"/>
    <row r="993" s="55" customFormat="1" x14ac:dyDescent="0.25"/>
    <row r="994" s="55" customFormat="1" x14ac:dyDescent="0.25"/>
    <row r="995" s="55" customFormat="1" x14ac:dyDescent="0.25"/>
    <row r="996" s="55" customFormat="1" x14ac:dyDescent="0.25"/>
    <row r="997" s="55" customFormat="1" x14ac:dyDescent="0.25"/>
    <row r="998" s="55" customFormat="1" x14ac:dyDescent="0.25"/>
    <row r="999" s="55" customFormat="1" x14ac:dyDescent="0.25"/>
    <row r="1000" s="55" customFormat="1" x14ac:dyDescent="0.25"/>
    <row r="1001" s="55" customFormat="1" x14ac:dyDescent="0.25"/>
    <row r="1002" s="55" customFormat="1" x14ac:dyDescent="0.25"/>
    <row r="1003" s="55" customFormat="1" x14ac:dyDescent="0.25"/>
    <row r="1004" s="55" customFormat="1" x14ac:dyDescent="0.25"/>
    <row r="1005" s="55" customFormat="1" x14ac:dyDescent="0.25"/>
    <row r="1006" s="55" customFormat="1" x14ac:dyDescent="0.25"/>
    <row r="1007" s="55" customFormat="1" x14ac:dyDescent="0.25"/>
    <row r="1008" s="55" customFormat="1" x14ac:dyDescent="0.25"/>
    <row r="1009" s="55" customFormat="1" x14ac:dyDescent="0.25"/>
    <row r="1010" s="55" customFormat="1" x14ac:dyDescent="0.25"/>
    <row r="1011" s="55" customFormat="1" x14ac:dyDescent="0.25"/>
    <row r="1012" s="55" customFormat="1" x14ac:dyDescent="0.25"/>
    <row r="1013" s="55" customFormat="1" x14ac:dyDescent="0.25"/>
    <row r="1014" s="55" customFormat="1" x14ac:dyDescent="0.25"/>
    <row r="1015" s="55" customFormat="1" x14ac:dyDescent="0.25"/>
    <row r="1016" s="55" customFormat="1" x14ac:dyDescent="0.25"/>
    <row r="1017" s="55" customFormat="1" x14ac:dyDescent="0.25"/>
    <row r="1018" s="55" customFormat="1" x14ac:dyDescent="0.25"/>
    <row r="1019" s="55" customFormat="1" x14ac:dyDescent="0.25"/>
    <row r="1020" s="55" customFormat="1" x14ac:dyDescent="0.25"/>
    <row r="1021" s="55" customFormat="1" x14ac:dyDescent="0.25"/>
    <row r="1022" s="55" customFormat="1" x14ac:dyDescent="0.25"/>
    <row r="1023" s="55" customFormat="1" x14ac:dyDescent="0.25"/>
    <row r="1024" s="55" customFormat="1" x14ac:dyDescent="0.25"/>
    <row r="1025" s="55" customFormat="1" x14ac:dyDescent="0.25"/>
    <row r="1026" s="55" customFormat="1" x14ac:dyDescent="0.25"/>
    <row r="1027" s="55" customFormat="1" x14ac:dyDescent="0.25"/>
    <row r="1028" s="55" customFormat="1" x14ac:dyDescent="0.25"/>
  </sheetData>
  <autoFilter ref="A2:Y2">
    <filterColumn colId="5" showButton="0"/>
    <sortState ref="A3:Y22">
      <sortCondition ref="B2"/>
    </sortState>
  </autoFilter>
  <mergeCells count="1"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014"/>
  <sheetViews>
    <sheetView topLeftCell="B1" workbookViewId="0">
      <selection activeCell="D67" sqref="A1:Y1014"/>
    </sheetView>
  </sheetViews>
  <sheetFormatPr defaultRowHeight="15" x14ac:dyDescent="0.25"/>
  <cols>
    <col min="1" max="1" width="4.85546875" style="55" customWidth="1"/>
    <col min="2" max="2" width="9.5703125" style="55" customWidth="1"/>
    <col min="3" max="3" width="11.7109375" style="55" customWidth="1"/>
    <col min="4" max="4" width="9.42578125" style="55" customWidth="1"/>
    <col min="5" max="5" width="11.5703125" style="55" customWidth="1"/>
    <col min="6" max="6" width="31.28515625" style="63" customWidth="1"/>
    <col min="7" max="7" width="48.42578125" style="63" customWidth="1"/>
    <col min="8" max="8" width="10.28515625" style="63" customWidth="1"/>
    <col min="9" max="9" width="6.42578125" style="63" customWidth="1"/>
    <col min="10" max="10" width="7.140625" style="63" customWidth="1"/>
    <col min="11" max="11" width="8.28515625" style="55" customWidth="1"/>
    <col min="12" max="12" width="7.85546875" style="55" customWidth="1"/>
    <col min="13" max="13" width="8.7109375" style="55" customWidth="1"/>
    <col min="14" max="14" width="7.140625" style="55" customWidth="1"/>
    <col min="15" max="15" width="5.85546875" style="55" customWidth="1"/>
    <col min="16" max="16" width="7.85546875" style="55" customWidth="1"/>
    <col min="17" max="17" width="8.7109375" style="55" customWidth="1"/>
    <col min="18" max="18" width="8.42578125" style="55" customWidth="1"/>
    <col min="19" max="19" width="7.7109375" style="55" customWidth="1"/>
    <col min="20" max="20" width="7.140625" style="55" customWidth="1"/>
    <col min="21" max="21" width="11.140625" style="55" customWidth="1"/>
    <col min="22" max="23" width="10.85546875" style="55" customWidth="1"/>
    <col min="24" max="24" width="8.28515625" style="54" customWidth="1"/>
    <col min="25" max="16384" width="9.140625" style="55"/>
  </cols>
  <sheetData>
    <row r="1" spans="1:24" ht="15.75" thickBot="1" x14ac:dyDescent="0.3"/>
    <row r="2" spans="1:24" ht="38.25" x14ac:dyDescent="0.25">
      <c r="A2" s="67" t="s">
        <v>335</v>
      </c>
      <c r="B2" s="68" t="s">
        <v>360</v>
      </c>
      <c r="C2" s="69" t="s">
        <v>361</v>
      </c>
      <c r="D2" s="52" t="s">
        <v>362</v>
      </c>
      <c r="E2" s="51" t="s">
        <v>363</v>
      </c>
      <c r="F2" s="254" t="s">
        <v>364</v>
      </c>
      <c r="G2" s="255"/>
      <c r="H2" s="70" t="s">
        <v>341</v>
      </c>
      <c r="I2" s="71" t="s">
        <v>6</v>
      </c>
      <c r="J2" s="71" t="s">
        <v>342</v>
      </c>
      <c r="K2" s="71" t="s">
        <v>346</v>
      </c>
      <c r="L2" s="72" t="s">
        <v>365</v>
      </c>
      <c r="M2" s="64" t="s">
        <v>366</v>
      </c>
      <c r="N2" s="53" t="s">
        <v>367</v>
      </c>
      <c r="O2" s="53" t="s">
        <v>350</v>
      </c>
      <c r="P2" s="53" t="s">
        <v>368</v>
      </c>
      <c r="Q2" s="53" t="s">
        <v>369</v>
      </c>
      <c r="R2" s="53" t="s">
        <v>370</v>
      </c>
      <c r="S2" s="53" t="s">
        <v>371</v>
      </c>
      <c r="T2" s="53" t="s">
        <v>372</v>
      </c>
      <c r="U2" s="53" t="s">
        <v>373</v>
      </c>
      <c r="V2" s="53" t="s">
        <v>374</v>
      </c>
      <c r="W2" s="53" t="s">
        <v>375</v>
      </c>
      <c r="X2" s="54" t="s">
        <v>376</v>
      </c>
    </row>
    <row r="3" spans="1:24" s="56" customFormat="1" hidden="1" x14ac:dyDescent="0.25">
      <c r="A3" s="73">
        <v>1</v>
      </c>
      <c r="B3" s="79" t="s">
        <v>377</v>
      </c>
      <c r="C3" s="74" t="str">
        <f>VLOOKUP(B3,[2]Sheet8!E:G,3,0)</f>
        <v>BILL STOP</v>
      </c>
      <c r="D3" s="75">
        <f>VLOOKUP(B3,[2]Sheet8!E:L,8,0)</f>
        <v>1</v>
      </c>
      <c r="E3" s="57" t="s">
        <v>378</v>
      </c>
      <c r="F3" s="112" t="str">
        <f>VLOOKUP(B3,[2]Sheet8!E:I,5,0)</f>
        <v>Y K NAGARAJA</v>
      </c>
      <c r="G3" s="113" t="str">
        <f>VLOOKUP(B3,[2]Sheet8!E:K,7,0)</f>
        <v>UDHUR URL</v>
      </c>
      <c r="H3" s="57">
        <v>0</v>
      </c>
      <c r="I3" s="57">
        <v>0</v>
      </c>
      <c r="J3" s="57">
        <f t="shared" ref="J3:J34" si="0">I3-H3</f>
        <v>0</v>
      </c>
      <c r="K3" s="57"/>
      <c r="L3" s="58"/>
      <c r="M3" s="57"/>
      <c r="N3" s="57"/>
      <c r="O3" s="57"/>
      <c r="P3" s="57"/>
      <c r="Q3" s="57"/>
      <c r="R3" s="57"/>
      <c r="S3" s="57"/>
      <c r="T3" s="57"/>
      <c r="U3" s="59"/>
      <c r="V3" s="59"/>
      <c r="W3" s="57"/>
      <c r="X3" s="60">
        <v>0</v>
      </c>
    </row>
    <row r="4" spans="1:24" s="56" customFormat="1" hidden="1" x14ac:dyDescent="0.25">
      <c r="A4" s="73">
        <v>2</v>
      </c>
      <c r="B4" s="79" t="s">
        <v>379</v>
      </c>
      <c r="C4" s="74" t="str">
        <f>VLOOKUP(B4,[2]Sheet8!E:G,3,0)</f>
        <v>BILL STOP</v>
      </c>
      <c r="D4" s="75">
        <f>VLOOKUP(B4,[2]Sheet8!E:L,8,0)</f>
        <v>1</v>
      </c>
      <c r="E4" s="80" t="s">
        <v>380</v>
      </c>
      <c r="F4" s="112" t="str">
        <f>VLOOKUP(B4,[2]Sheet8!E:I,5,0)</f>
        <v>YALAKKI GOWDA</v>
      </c>
      <c r="G4" s="113" t="str">
        <f>VLOOKUP(B4,[2]Sheet8!E:K,7,0)</f>
        <v>KORAHALLI</v>
      </c>
      <c r="H4" s="57">
        <v>220</v>
      </c>
      <c r="I4" s="57">
        <v>220</v>
      </c>
      <c r="J4" s="57">
        <f t="shared" si="0"/>
        <v>0</v>
      </c>
      <c r="K4" s="57"/>
      <c r="L4" s="58"/>
      <c r="M4" s="57"/>
      <c r="N4" s="57"/>
      <c r="O4" s="57"/>
      <c r="P4" s="57"/>
      <c r="Q4" s="57"/>
      <c r="R4" s="57"/>
      <c r="S4" s="57"/>
      <c r="T4" s="57"/>
      <c r="U4" s="59"/>
      <c r="V4" s="59"/>
      <c r="W4" s="57"/>
      <c r="X4" s="60">
        <v>0</v>
      </c>
    </row>
    <row r="5" spans="1:24" s="56" customFormat="1" hidden="1" x14ac:dyDescent="0.25">
      <c r="A5" s="117">
        <v>3</v>
      </c>
      <c r="B5" s="118" t="s">
        <v>381</v>
      </c>
      <c r="C5" s="119" t="str">
        <f>VLOOKUP(B5,[2]Sheet8!E:G,3,0)</f>
        <v>BILL STOP</v>
      </c>
      <c r="D5" s="120">
        <f>VLOOKUP(B5,[2]Sheet8!E:L,8,0)</f>
        <v>2</v>
      </c>
      <c r="E5" s="121" t="s">
        <v>382</v>
      </c>
      <c r="F5" s="122" t="str">
        <f>VLOOKUP(B5,[2]Sheet8!E:I,5,0)</f>
        <v>G C ASHOKA</v>
      </c>
      <c r="G5" s="123" t="str">
        <f>VLOOKUP(B5,[2]Sheet8!E:K,7,0)</f>
        <v>BELUR ROAD L</v>
      </c>
      <c r="H5" s="124">
        <v>587</v>
      </c>
      <c r="I5" s="124">
        <v>587</v>
      </c>
      <c r="J5" s="124">
        <f t="shared" si="0"/>
        <v>0</v>
      </c>
      <c r="K5" s="124"/>
      <c r="L5" s="104"/>
      <c r="M5" s="124"/>
      <c r="N5" s="124"/>
      <c r="O5" s="124"/>
      <c r="P5" s="124"/>
      <c r="Q5" s="124"/>
      <c r="R5" s="124"/>
      <c r="S5" s="124"/>
      <c r="T5" s="124"/>
      <c r="U5" s="125"/>
      <c r="V5" s="125"/>
      <c r="W5" s="124"/>
      <c r="X5" s="126">
        <v>0</v>
      </c>
    </row>
    <row r="6" spans="1:24" s="56" customFormat="1" hidden="1" x14ac:dyDescent="0.25">
      <c r="A6" s="73">
        <v>162</v>
      </c>
      <c r="B6" s="74" t="s">
        <v>631</v>
      </c>
      <c r="C6" s="74" t="str">
        <f>VLOOKUP(B6,[2]Sheet8!E:G,3,0)</f>
        <v>LONG DISS</v>
      </c>
      <c r="D6" s="75">
        <f>VLOOKUP(B6,[2]Sheet8!E:L,8,0)</f>
        <v>1</v>
      </c>
      <c r="E6" s="75" t="s">
        <v>632</v>
      </c>
      <c r="F6" s="112" t="str">
        <f>VLOOKUP(B6,[2]Sheet8!E:I,5,0)</f>
        <v>MANJEGOWDA</v>
      </c>
      <c r="G6" s="113" t="str">
        <f>VLOOKUP(B6,[2]Sheet8!E:K,7,0)</f>
        <v>MANICHANA HALLI MNL</v>
      </c>
      <c r="H6" s="77"/>
      <c r="I6" s="57">
        <v>0</v>
      </c>
      <c r="J6" s="57">
        <f t="shared" si="0"/>
        <v>0</v>
      </c>
      <c r="K6" s="77"/>
      <c r="L6" s="77"/>
      <c r="M6" s="77"/>
      <c r="N6" s="77"/>
      <c r="O6" s="77"/>
      <c r="P6" s="77"/>
      <c r="Q6" s="77"/>
      <c r="R6" s="57"/>
      <c r="S6" s="77"/>
      <c r="T6" s="57"/>
      <c r="U6" s="77"/>
      <c r="V6" s="78"/>
      <c r="W6" s="77"/>
      <c r="X6" s="60">
        <v>0</v>
      </c>
    </row>
    <row r="7" spans="1:24" s="56" customFormat="1" hidden="1" x14ac:dyDescent="0.25">
      <c r="A7" s="73">
        <v>163</v>
      </c>
      <c r="B7" s="74" t="s">
        <v>633</v>
      </c>
      <c r="C7" s="74" t="str">
        <f>VLOOKUP(B7,[2]Sheet8!E:G,3,0)</f>
        <v>LONG DISS</v>
      </c>
      <c r="D7" s="75">
        <f>VLOOKUP(B7,[2]Sheet8!E:L,8,0)</f>
        <v>1</v>
      </c>
      <c r="E7" s="76">
        <v>42706</v>
      </c>
      <c r="F7" s="112" t="str">
        <f>VLOOKUP(B7,[2]Sheet8!E:I,5,0)</f>
        <v>CHETHAN</v>
      </c>
      <c r="G7" s="113" t="str">
        <f>VLOOKUP(B7,[2]Sheet8!E:K,7,0)</f>
        <v>HOOVINA HALLI KAVALU HKL</v>
      </c>
      <c r="H7" s="77"/>
      <c r="I7" s="57">
        <v>0</v>
      </c>
      <c r="J7" s="57">
        <f t="shared" si="0"/>
        <v>0</v>
      </c>
      <c r="K7" s="77"/>
      <c r="L7" s="77"/>
      <c r="M7" s="77"/>
      <c r="N7" s="77"/>
      <c r="O7" s="77"/>
      <c r="P7" s="77"/>
      <c r="Q7" s="77"/>
      <c r="R7" s="57"/>
      <c r="S7" s="77"/>
      <c r="T7" s="57"/>
      <c r="U7" s="77"/>
      <c r="V7" s="78"/>
      <c r="W7" s="77"/>
      <c r="X7" s="60">
        <v>0</v>
      </c>
    </row>
    <row r="8" spans="1:24" s="56" customFormat="1" hidden="1" x14ac:dyDescent="0.25">
      <c r="A8" s="73">
        <v>164</v>
      </c>
      <c r="B8" s="74" t="s">
        <v>634</v>
      </c>
      <c r="C8" s="74" t="str">
        <f>VLOOKUP(B8,[2]Sheet8!E:G,3,0)</f>
        <v>LONG DISS</v>
      </c>
      <c r="D8" s="75">
        <f>VLOOKUP(B8,[2]Sheet8!E:L,8,0)</f>
        <v>1</v>
      </c>
      <c r="E8" s="75" t="s">
        <v>635</v>
      </c>
      <c r="F8" s="112" t="str">
        <f>VLOOKUP(B8,[2]Sheet8!E:I,5,0)</f>
        <v>YP SURENDRA</v>
      </c>
      <c r="G8" s="113" t="str">
        <f>VLOOKUP(B8,[2]Sheet8!E:K,7,0)</f>
        <v>HOOVINA HALLI KAVALU HKL</v>
      </c>
      <c r="H8" s="77"/>
      <c r="I8" s="57">
        <v>0</v>
      </c>
      <c r="J8" s="57">
        <f t="shared" si="0"/>
        <v>0</v>
      </c>
      <c r="K8" s="77"/>
      <c r="L8" s="77"/>
      <c r="M8" s="77"/>
      <c r="N8" s="77"/>
      <c r="O8" s="77"/>
      <c r="P8" s="77"/>
      <c r="Q8" s="77"/>
      <c r="R8" s="57"/>
      <c r="S8" s="77"/>
      <c r="T8" s="57"/>
      <c r="U8" s="77"/>
      <c r="V8" s="78"/>
      <c r="W8" s="77"/>
      <c r="X8" s="60">
        <v>0</v>
      </c>
    </row>
    <row r="9" spans="1:24" s="56" customFormat="1" hidden="1" x14ac:dyDescent="0.25">
      <c r="A9" s="73">
        <v>165</v>
      </c>
      <c r="B9" s="74" t="s">
        <v>636</v>
      </c>
      <c r="C9" s="74" t="str">
        <f>VLOOKUP(B9,[2]Sheet8!E:G,3,0)</f>
        <v>LONG DISS</v>
      </c>
      <c r="D9" s="75">
        <f>VLOOKUP(B9,[2]Sheet8!E:L,8,0)</f>
        <v>3</v>
      </c>
      <c r="E9" s="75" t="s">
        <v>635</v>
      </c>
      <c r="F9" s="112" t="str">
        <f>VLOOKUP(B9,[2]Sheet8!E:I,5,0)</f>
        <v>NAGARAJU</v>
      </c>
      <c r="G9" s="113" t="str">
        <f>VLOOKUP(B9,[2]Sheet8!E:K,7,0)</f>
        <v>KANDALI WW</v>
      </c>
      <c r="H9" s="77"/>
      <c r="I9" s="57">
        <v>0</v>
      </c>
      <c r="J9" s="57">
        <f t="shared" si="0"/>
        <v>0</v>
      </c>
      <c r="K9" s="77"/>
      <c r="L9" s="77"/>
      <c r="M9" s="77"/>
      <c r="N9" s="77"/>
      <c r="O9" s="77"/>
      <c r="P9" s="77"/>
      <c r="Q9" s="77"/>
      <c r="R9" s="57"/>
      <c r="S9" s="77"/>
      <c r="T9" s="77"/>
      <c r="U9" s="77"/>
      <c r="V9" s="78"/>
      <c r="W9" s="77"/>
      <c r="X9" s="60">
        <v>0</v>
      </c>
    </row>
    <row r="10" spans="1:24" s="56" customFormat="1" hidden="1" x14ac:dyDescent="0.25">
      <c r="A10" s="73">
        <v>166</v>
      </c>
      <c r="B10" s="74" t="s">
        <v>637</v>
      </c>
      <c r="C10" s="74" t="str">
        <f>VLOOKUP(B10,[2]Sheet8!E:G,3,0)</f>
        <v>LONG DISS</v>
      </c>
      <c r="D10" s="75">
        <f>VLOOKUP(B10,[2]Sheet8!E:L,8,0)</f>
        <v>3</v>
      </c>
      <c r="E10" s="75" t="s">
        <v>638</v>
      </c>
      <c r="F10" s="112" t="str">
        <f>VLOOKUP(B10,[2]Sheet8!E:I,5,0)</f>
        <v>K M PARAMESHA</v>
      </c>
      <c r="G10" s="113" t="str">
        <f>VLOOKUP(B10,[2]Sheet8!E:K,7,0)</f>
        <v>LAXMIPURA USL</v>
      </c>
      <c r="H10" s="77"/>
      <c r="I10" s="57">
        <v>0</v>
      </c>
      <c r="J10" s="57">
        <f t="shared" si="0"/>
        <v>0</v>
      </c>
      <c r="K10" s="77"/>
      <c r="L10" s="77"/>
      <c r="M10" s="77"/>
      <c r="N10" s="77"/>
      <c r="O10" s="77"/>
      <c r="P10" s="77"/>
      <c r="Q10" s="77"/>
      <c r="R10" s="57"/>
      <c r="S10" s="77"/>
      <c r="T10" s="57"/>
      <c r="U10" s="77"/>
      <c r="V10" s="78"/>
      <c r="W10" s="77"/>
      <c r="X10" s="60">
        <v>0</v>
      </c>
    </row>
    <row r="11" spans="1:24" s="56" customFormat="1" hidden="1" x14ac:dyDescent="0.25">
      <c r="A11" s="73">
        <v>167</v>
      </c>
      <c r="B11" s="74" t="s">
        <v>639</v>
      </c>
      <c r="C11" s="74" t="str">
        <f>VLOOKUP(B11,[2]Sheet8!E:G,3,0)</f>
        <v>LONG DISS</v>
      </c>
      <c r="D11" s="75">
        <f>VLOOKUP(B11,[2]Sheet8!E:L,8,0)</f>
        <v>1</v>
      </c>
      <c r="E11" s="75" t="s">
        <v>640</v>
      </c>
      <c r="F11" s="112" t="str">
        <f>VLOOKUP(B11,[2]Sheet8!E:I,5,0)</f>
        <v>JAGADISH</v>
      </c>
      <c r="G11" s="113" t="str">
        <f>VLOOKUP(B11,[2]Sheet8!E:K,7,0)</f>
        <v>ASHOKNAGAR</v>
      </c>
      <c r="H11" s="77"/>
      <c r="I11" s="57">
        <v>0</v>
      </c>
      <c r="J11" s="57">
        <f t="shared" si="0"/>
        <v>0</v>
      </c>
      <c r="K11" s="77"/>
      <c r="L11" s="77"/>
      <c r="M11" s="77"/>
      <c r="N11" s="77"/>
      <c r="O11" s="77"/>
      <c r="P11" s="77"/>
      <c r="Q11" s="77"/>
      <c r="R11" s="57"/>
      <c r="S11" s="77"/>
      <c r="T11" s="57"/>
      <c r="U11" s="77"/>
      <c r="V11" s="78"/>
      <c r="W11" s="77"/>
      <c r="X11" s="60">
        <v>19</v>
      </c>
    </row>
    <row r="12" spans="1:24" s="56" customFormat="1" hidden="1" x14ac:dyDescent="0.25">
      <c r="A12" s="73">
        <v>168</v>
      </c>
      <c r="B12" s="74" t="s">
        <v>641</v>
      </c>
      <c r="C12" s="74" t="str">
        <f>VLOOKUP(B12,[2]Sheet8!E:G,3,0)</f>
        <v>LONG DISS</v>
      </c>
      <c r="D12" s="75">
        <f>VLOOKUP(B12,[2]Sheet8!E:L,8,0)</f>
        <v>1</v>
      </c>
      <c r="E12" s="75" t="s">
        <v>642</v>
      </c>
      <c r="F12" s="112" t="str">
        <f>VLOOKUP(B12,[2]Sheet8!E:I,5,0)</f>
        <v>NAGARAJU</v>
      </c>
      <c r="G12" s="113" t="str">
        <f>VLOOKUP(B12,[2]Sheet8!E:K,7,0)</f>
        <v>KANDALI WW</v>
      </c>
      <c r="H12" s="77"/>
      <c r="I12" s="57">
        <v>0</v>
      </c>
      <c r="J12" s="57">
        <f t="shared" si="0"/>
        <v>0</v>
      </c>
      <c r="K12" s="77"/>
      <c r="L12" s="77"/>
      <c r="M12" s="77"/>
      <c r="N12" s="77"/>
      <c r="O12" s="77"/>
      <c r="P12" s="77"/>
      <c r="Q12" s="77"/>
      <c r="R12" s="57"/>
      <c r="S12" s="77"/>
      <c r="T12" s="77"/>
      <c r="U12" s="77"/>
      <c r="V12" s="78"/>
      <c r="W12" s="77"/>
      <c r="X12" s="60">
        <v>0</v>
      </c>
    </row>
    <row r="13" spans="1:24" s="56" customFormat="1" hidden="1" x14ac:dyDescent="0.25">
      <c r="A13" s="73">
        <v>169</v>
      </c>
      <c r="B13" s="74" t="s">
        <v>643</v>
      </c>
      <c r="C13" s="74" t="str">
        <f>VLOOKUP(B13,[2]Sheet8!E:G,3,0)</f>
        <v>LONG DISS</v>
      </c>
      <c r="D13" s="75">
        <f>VLOOKUP(B13,[2]Sheet8!E:L,8,0)</f>
        <v>1</v>
      </c>
      <c r="E13" s="75" t="s">
        <v>644</v>
      </c>
      <c r="F13" s="112" t="str">
        <f>VLOOKUP(B13,[2]Sheet8!E:I,5,0)</f>
        <v>SATISHA</v>
      </c>
      <c r="G13" s="113" t="str">
        <f>VLOOKUP(B13,[2]Sheet8!E:K,7,0)</f>
        <v>ASHOKNAGARA ,HASSAN</v>
      </c>
      <c r="H13" s="77"/>
      <c r="I13" s="57">
        <v>0</v>
      </c>
      <c r="J13" s="57">
        <f t="shared" si="0"/>
        <v>0</v>
      </c>
      <c r="K13" s="77"/>
      <c r="L13" s="77"/>
      <c r="M13" s="77"/>
      <c r="N13" s="77"/>
      <c r="O13" s="77"/>
      <c r="P13" s="77"/>
      <c r="Q13" s="77"/>
      <c r="R13" s="57"/>
      <c r="S13" s="77"/>
      <c r="T13" s="57"/>
      <c r="U13" s="77"/>
      <c r="V13" s="78"/>
      <c r="W13" s="77"/>
      <c r="X13" s="60">
        <v>0</v>
      </c>
    </row>
    <row r="14" spans="1:24" s="56" customFormat="1" hidden="1" x14ac:dyDescent="0.25">
      <c r="A14" s="73">
        <v>170</v>
      </c>
      <c r="B14" s="74" t="s">
        <v>645</v>
      </c>
      <c r="C14" s="74" t="str">
        <f>VLOOKUP(B14,[2]Sheet8!E:G,3,0)</f>
        <v>LONG DISS</v>
      </c>
      <c r="D14" s="75">
        <f>VLOOKUP(B14,[2]Sheet8!E:L,8,0)</f>
        <v>1</v>
      </c>
      <c r="E14" s="75" t="s">
        <v>644</v>
      </c>
      <c r="F14" s="112" t="str">
        <f>VLOOKUP(B14,[2]Sheet8!E:I,5,0)</f>
        <v>B T SHANKARE GOWDA</v>
      </c>
      <c r="G14" s="113" t="str">
        <f>VLOOKUP(B14,[2]Sheet8!E:K,7,0)</f>
        <v>BELUR ROAD L</v>
      </c>
      <c r="H14" s="77"/>
      <c r="I14" s="57">
        <v>0</v>
      </c>
      <c r="J14" s="57">
        <f t="shared" si="0"/>
        <v>0</v>
      </c>
      <c r="K14" s="77"/>
      <c r="L14" s="77"/>
      <c r="M14" s="77"/>
      <c r="N14" s="77"/>
      <c r="O14" s="77"/>
      <c r="P14" s="77"/>
      <c r="Q14" s="77"/>
      <c r="R14" s="57"/>
      <c r="S14" s="77"/>
      <c r="T14" s="57"/>
      <c r="U14" s="77"/>
      <c r="V14" s="78"/>
      <c r="W14" s="77"/>
      <c r="X14" s="60">
        <v>0</v>
      </c>
    </row>
    <row r="15" spans="1:24" s="56" customFormat="1" hidden="1" x14ac:dyDescent="0.25">
      <c r="A15" s="73">
        <v>171</v>
      </c>
      <c r="B15" s="79" t="s">
        <v>646</v>
      </c>
      <c r="C15" s="74" t="str">
        <f>VLOOKUP(B15,[2]Sheet8!E:G,3,0)</f>
        <v>LONG DISS</v>
      </c>
      <c r="D15" s="75">
        <f>VLOOKUP(B15,[2]Sheet8!E:L,8,0)</f>
        <v>2</v>
      </c>
      <c r="E15" s="57" t="s">
        <v>647</v>
      </c>
      <c r="F15" s="112" t="str">
        <f>VLOOKUP(B15,[2]Sheet8!E:I,5,0)</f>
        <v>H D HARSHA</v>
      </c>
      <c r="G15" s="113" t="str">
        <f>VLOOKUP(B15,[2]Sheet8!E:K,7,0)</f>
        <v>HOOVINA HALLI KAVALU HKL</v>
      </c>
      <c r="H15" s="57">
        <v>0</v>
      </c>
      <c r="I15" s="57">
        <v>0</v>
      </c>
      <c r="J15" s="57">
        <f t="shared" si="0"/>
        <v>0</v>
      </c>
      <c r="K15" s="57"/>
      <c r="L15" s="58"/>
      <c r="M15" s="57"/>
      <c r="N15" s="57"/>
      <c r="O15" s="57"/>
      <c r="P15" s="57"/>
      <c r="Q15" s="57"/>
      <c r="R15" s="57"/>
      <c r="S15" s="57"/>
      <c r="T15" s="57"/>
      <c r="U15" s="59"/>
      <c r="V15" s="59"/>
      <c r="W15" s="57"/>
      <c r="X15" s="60">
        <v>-1787</v>
      </c>
    </row>
    <row r="16" spans="1:24" s="56" customFormat="1" hidden="1" x14ac:dyDescent="0.25">
      <c r="A16" s="73">
        <v>172</v>
      </c>
      <c r="B16" s="74" t="s">
        <v>648</v>
      </c>
      <c r="C16" s="74" t="str">
        <f>VLOOKUP(B16,[2]Sheet8!E:G,3,0)</f>
        <v>LONG DISS</v>
      </c>
      <c r="D16" s="75">
        <f>VLOOKUP(B16,[2]Sheet8!E:L,8,0)</f>
        <v>1</v>
      </c>
      <c r="E16" s="75" t="s">
        <v>649</v>
      </c>
      <c r="F16" s="112" t="str">
        <f>VLOOKUP(B16,[2]Sheet8!E:I,5,0)</f>
        <v>DK MALLEKARJUNA</v>
      </c>
      <c r="G16" s="113" t="str">
        <f>VLOOKUP(B16,[2]Sheet8!E:K,7,0)</f>
        <v>HOOVINA HALLI KAVALU HKL</v>
      </c>
      <c r="H16" s="77"/>
      <c r="I16" s="57">
        <v>0</v>
      </c>
      <c r="J16" s="57">
        <f t="shared" si="0"/>
        <v>0</v>
      </c>
      <c r="K16" s="77"/>
      <c r="L16" s="77"/>
      <c r="M16" s="77"/>
      <c r="N16" s="77"/>
      <c r="O16" s="77"/>
      <c r="P16" s="77"/>
      <c r="Q16" s="77"/>
      <c r="R16" s="57"/>
      <c r="S16" s="77"/>
      <c r="T16" s="57"/>
      <c r="U16" s="77"/>
      <c r="V16" s="78"/>
      <c r="W16" s="77"/>
      <c r="X16" s="60">
        <v>0</v>
      </c>
    </row>
    <row r="17" spans="1:25" s="56" customFormat="1" hidden="1" x14ac:dyDescent="0.25">
      <c r="A17" s="73">
        <v>173</v>
      </c>
      <c r="B17" s="74" t="s">
        <v>650</v>
      </c>
      <c r="C17" s="74" t="str">
        <f>VLOOKUP(B17,[2]Sheet8!E:G,3,0)</f>
        <v>LONG DISS</v>
      </c>
      <c r="D17" s="75">
        <f>VLOOKUP(B17,[2]Sheet8!E:L,8,0)</f>
        <v>1</v>
      </c>
      <c r="E17" s="75" t="s">
        <v>378</v>
      </c>
      <c r="F17" s="112" t="str">
        <f>VLOOKUP(B17,[2]Sheet8!E:I,5,0)</f>
        <v>ERAMMA</v>
      </c>
      <c r="G17" s="113" t="str">
        <f>VLOOKUP(B17,[2]Sheet8!E:K,7,0)</f>
        <v>IDHNI</v>
      </c>
      <c r="H17" s="77"/>
      <c r="I17" s="57">
        <v>0</v>
      </c>
      <c r="J17" s="57">
        <f t="shared" si="0"/>
        <v>0</v>
      </c>
      <c r="K17" s="77"/>
      <c r="L17" s="77"/>
      <c r="M17" s="77"/>
      <c r="N17" s="77"/>
      <c r="O17" s="77"/>
      <c r="P17" s="77"/>
      <c r="Q17" s="77"/>
      <c r="R17" s="57"/>
      <c r="S17" s="77"/>
      <c r="T17" s="57"/>
      <c r="U17" s="77"/>
      <c r="V17" s="78"/>
      <c r="W17" s="77"/>
      <c r="X17" s="60">
        <v>0</v>
      </c>
    </row>
    <row r="18" spans="1:25" s="56" customFormat="1" hidden="1" x14ac:dyDescent="0.25">
      <c r="A18" s="73">
        <v>174</v>
      </c>
      <c r="B18" s="74" t="s">
        <v>651</v>
      </c>
      <c r="C18" s="74" t="str">
        <f>VLOOKUP(B18,[2]Sheet8!E:G,3,0)</f>
        <v>LONG DISS</v>
      </c>
      <c r="D18" s="75">
        <f>VLOOKUP(B18,[2]Sheet8!E:L,8,0)</f>
        <v>1</v>
      </c>
      <c r="E18" s="75" t="s">
        <v>378</v>
      </c>
      <c r="F18" s="112" t="str">
        <f>VLOOKUP(B18,[2]Sheet8!E:I,5,0)</f>
        <v>FAYAZULLA P B</v>
      </c>
      <c r="G18" s="113" t="str">
        <f>VLOOKUP(B18,[2]Sheet8!E:K,7,0)</f>
        <v>ASHOKNAGAR</v>
      </c>
      <c r="H18" s="77"/>
      <c r="I18" s="57">
        <v>0</v>
      </c>
      <c r="J18" s="57">
        <f t="shared" si="0"/>
        <v>0</v>
      </c>
      <c r="K18" s="77"/>
      <c r="L18" s="77"/>
      <c r="M18" s="77"/>
      <c r="N18" s="77"/>
      <c r="O18" s="77"/>
      <c r="P18" s="77"/>
      <c r="Q18" s="77"/>
      <c r="R18" s="57"/>
      <c r="S18" s="77"/>
      <c r="T18" s="57"/>
      <c r="U18" s="77"/>
      <c r="V18" s="78"/>
      <c r="W18" s="77"/>
      <c r="X18" s="60">
        <v>0</v>
      </c>
    </row>
    <row r="19" spans="1:25" s="56" customFormat="1" hidden="1" x14ac:dyDescent="0.25">
      <c r="A19" s="73">
        <v>175</v>
      </c>
      <c r="B19" s="74" t="s">
        <v>652</v>
      </c>
      <c r="C19" s="74" t="str">
        <f>VLOOKUP(B19,[2]Sheet8!E:G,3,0)</f>
        <v>LONG DISS</v>
      </c>
      <c r="D19" s="75">
        <f>VLOOKUP(B19,[2]Sheet8!E:L,8,0)</f>
        <v>1</v>
      </c>
      <c r="E19" s="75" t="s">
        <v>378</v>
      </c>
      <c r="F19" s="112" t="str">
        <f>VLOOKUP(B19,[2]Sheet8!E:I,5,0)</f>
        <v>HOOVEGOWDA</v>
      </c>
      <c r="G19" s="113" t="str">
        <f>VLOOKUP(B19,[2]Sheet8!E:K,7,0)</f>
        <v>KANDALI WW</v>
      </c>
      <c r="H19" s="77"/>
      <c r="I19" s="57">
        <v>0</v>
      </c>
      <c r="J19" s="57">
        <f t="shared" si="0"/>
        <v>0</v>
      </c>
      <c r="K19" s="77"/>
      <c r="L19" s="77"/>
      <c r="M19" s="77"/>
      <c r="N19" s="77"/>
      <c r="O19" s="77"/>
      <c r="P19" s="77"/>
      <c r="Q19" s="77"/>
      <c r="R19" s="57"/>
      <c r="S19" s="77"/>
      <c r="T19" s="57"/>
      <c r="U19" s="77"/>
      <c r="V19" s="78"/>
      <c r="W19" s="77"/>
      <c r="X19" s="60">
        <v>0</v>
      </c>
    </row>
    <row r="20" spans="1:25" s="56" customFormat="1" hidden="1" x14ac:dyDescent="0.25">
      <c r="A20" s="73">
        <v>176</v>
      </c>
      <c r="B20" s="74" t="s">
        <v>653</v>
      </c>
      <c r="C20" s="74" t="str">
        <f>VLOOKUP(B20,[2]Sheet8!E:G,3,0)</f>
        <v>LONG DISS</v>
      </c>
      <c r="D20" s="75">
        <f>VLOOKUP(B20,[2]Sheet8!E:L,8,0)</f>
        <v>1</v>
      </c>
      <c r="E20" s="75" t="s">
        <v>654</v>
      </c>
      <c r="F20" s="112" t="str">
        <f>VLOOKUP(B20,[2]Sheet8!E:I,5,0)</f>
        <v>HH NAGARAJA</v>
      </c>
      <c r="G20" s="113" t="str">
        <f>VLOOKUP(B20,[2]Sheet8!E:K,7,0)</f>
        <v>MANICHANA HALLI MNL</v>
      </c>
      <c r="H20" s="77"/>
      <c r="I20" s="57">
        <v>0</v>
      </c>
      <c r="J20" s="57">
        <f t="shared" si="0"/>
        <v>0</v>
      </c>
      <c r="K20" s="77"/>
      <c r="L20" s="77"/>
      <c r="M20" s="77"/>
      <c r="N20" s="77"/>
      <c r="O20" s="77"/>
      <c r="P20" s="77"/>
      <c r="Q20" s="77"/>
      <c r="R20" s="57"/>
      <c r="S20" s="77"/>
      <c r="T20" s="57"/>
      <c r="U20" s="77"/>
      <c r="V20" s="78"/>
      <c r="W20" s="77"/>
      <c r="X20" s="60">
        <v>0</v>
      </c>
    </row>
    <row r="21" spans="1:25" hidden="1" x14ac:dyDescent="0.25">
      <c r="A21" s="73">
        <v>177</v>
      </c>
      <c r="B21" s="74" t="s">
        <v>655</v>
      </c>
      <c r="C21" s="74" t="str">
        <f>VLOOKUP(B21,[2]Sheet8!E:G,3,0)</f>
        <v>LONG DISS</v>
      </c>
      <c r="D21" s="75">
        <f>VLOOKUP(B21,[2]Sheet8!E:L,8,0)</f>
        <v>1</v>
      </c>
      <c r="E21" s="75" t="s">
        <v>656</v>
      </c>
      <c r="F21" s="112" t="str">
        <f>VLOOKUP(B21,[2]Sheet8!E:I,5,0)</f>
        <v>H P THEJAVATHI</v>
      </c>
      <c r="G21" s="113" t="str">
        <f>VLOOKUP(B21,[2]Sheet8!E:K,7,0)</f>
        <v>BELUR ROAD L</v>
      </c>
      <c r="H21" s="77"/>
      <c r="I21" s="57">
        <v>0</v>
      </c>
      <c r="J21" s="57">
        <f t="shared" si="0"/>
        <v>0</v>
      </c>
      <c r="K21" s="77"/>
      <c r="L21" s="77"/>
      <c r="M21" s="77"/>
      <c r="N21" s="77"/>
      <c r="O21" s="77"/>
      <c r="P21" s="77"/>
      <c r="Q21" s="77"/>
      <c r="R21" s="57"/>
      <c r="S21" s="77"/>
      <c r="T21" s="57"/>
      <c r="U21" s="77"/>
      <c r="V21" s="78"/>
      <c r="W21" s="77"/>
      <c r="X21" s="60">
        <v>0</v>
      </c>
      <c r="Y21" s="56"/>
    </row>
    <row r="22" spans="1:25" s="56" customFormat="1" hidden="1" x14ac:dyDescent="0.25">
      <c r="A22" s="73">
        <v>178</v>
      </c>
      <c r="B22" s="74" t="s">
        <v>657</v>
      </c>
      <c r="C22" s="74" t="str">
        <f>VLOOKUP(B22,[2]Sheet8!E:G,3,0)</f>
        <v>LONG DISS</v>
      </c>
      <c r="D22" s="75">
        <f>VLOOKUP(B22,[2]Sheet8!E:L,8,0)</f>
        <v>1</v>
      </c>
      <c r="E22" s="75" t="s">
        <v>656</v>
      </c>
      <c r="F22" s="112" t="str">
        <f>VLOOKUP(B22,[2]Sheet8!E:I,5,0)</f>
        <v>MANJE GOWDA</v>
      </c>
      <c r="G22" s="113" t="str">
        <f>VLOOKUP(B22,[2]Sheet8!E:K,7,0)</f>
        <v>HOOVINA HALLI KAVALU HKL</v>
      </c>
      <c r="H22" s="77"/>
      <c r="I22" s="57">
        <v>0</v>
      </c>
      <c r="J22" s="57">
        <f t="shared" si="0"/>
        <v>0</v>
      </c>
      <c r="K22" s="77"/>
      <c r="L22" s="77"/>
      <c r="M22" s="77"/>
      <c r="N22" s="77"/>
      <c r="O22" s="77"/>
      <c r="P22" s="77"/>
      <c r="Q22" s="77"/>
      <c r="R22" s="57"/>
      <c r="S22" s="77"/>
      <c r="T22" s="57"/>
      <c r="U22" s="77"/>
      <c r="V22" s="78"/>
      <c r="W22" s="77"/>
      <c r="X22" s="60">
        <v>0</v>
      </c>
    </row>
    <row r="23" spans="1:25" s="56" customFormat="1" hidden="1" x14ac:dyDescent="0.25">
      <c r="A23" s="73">
        <v>179</v>
      </c>
      <c r="B23" s="74" t="s">
        <v>658</v>
      </c>
      <c r="C23" s="74" t="str">
        <f>VLOOKUP(B23,[2]Sheet8!E:G,3,0)</f>
        <v>LONG DISS</v>
      </c>
      <c r="D23" s="75">
        <f>VLOOKUP(B23,[2]Sheet8!E:L,8,0)</f>
        <v>1</v>
      </c>
      <c r="E23" s="75" t="s">
        <v>659</v>
      </c>
      <c r="F23" s="112" t="str">
        <f>VLOOKUP(B23,[2]Sheet8!E:I,5,0)</f>
        <v>NAGARAJU</v>
      </c>
      <c r="G23" s="113" t="str">
        <f>VLOOKUP(B23,[2]Sheet8!E:K,7,0)</f>
        <v>KANDALI WW</v>
      </c>
      <c r="H23" s="77"/>
      <c r="I23" s="57">
        <v>0</v>
      </c>
      <c r="J23" s="57">
        <f t="shared" si="0"/>
        <v>0</v>
      </c>
      <c r="K23" s="77"/>
      <c r="L23" s="77"/>
      <c r="M23" s="77"/>
      <c r="N23" s="77"/>
      <c r="O23" s="77"/>
      <c r="P23" s="77"/>
      <c r="Q23" s="77"/>
      <c r="R23" s="57"/>
      <c r="S23" s="77"/>
      <c r="T23" s="57"/>
      <c r="U23" s="77"/>
      <c r="V23" s="78"/>
      <c r="W23" s="77"/>
      <c r="X23" s="60">
        <v>0</v>
      </c>
    </row>
    <row r="24" spans="1:25" s="56" customFormat="1" hidden="1" x14ac:dyDescent="0.25">
      <c r="A24" s="73">
        <v>180</v>
      </c>
      <c r="B24" s="79" t="s">
        <v>660</v>
      </c>
      <c r="C24" s="74" t="str">
        <f>VLOOKUP(B24,[2]Sheet8!E:G,3,0)</f>
        <v>LONG DISS</v>
      </c>
      <c r="D24" s="75">
        <f>VLOOKUP(B24,[2]Sheet8!E:L,8,0)</f>
        <v>2</v>
      </c>
      <c r="E24" s="57" t="s">
        <v>661</v>
      </c>
      <c r="F24" s="112" t="str">
        <f>VLOOKUP(B24,[2]Sheet8!E:I,5,0)</f>
        <v>SUJATHA</v>
      </c>
      <c r="G24" s="113" t="str">
        <f>VLOOKUP(B24,[2]Sheet8!E:K,7,0)</f>
        <v>CHINNAHALLI</v>
      </c>
      <c r="H24" s="57"/>
      <c r="I24" s="57">
        <v>0</v>
      </c>
      <c r="J24" s="57">
        <f t="shared" si="0"/>
        <v>0</v>
      </c>
      <c r="K24" s="57"/>
      <c r="L24" s="58"/>
      <c r="M24" s="57"/>
      <c r="N24" s="57"/>
      <c r="O24" s="57"/>
      <c r="P24" s="57"/>
      <c r="Q24" s="57"/>
      <c r="R24" s="57"/>
      <c r="S24" s="57"/>
      <c r="T24" s="57"/>
      <c r="U24" s="59"/>
      <c r="V24" s="59"/>
      <c r="W24" s="57"/>
      <c r="X24" s="60">
        <v>-3921</v>
      </c>
    </row>
    <row r="25" spans="1:25" s="56" customFormat="1" hidden="1" x14ac:dyDescent="0.25">
      <c r="A25" s="73">
        <v>181</v>
      </c>
      <c r="B25" s="74" t="s">
        <v>662</v>
      </c>
      <c r="C25" s="74" t="str">
        <f>VLOOKUP(B25,[2]Sheet8!E:G,3,0)</f>
        <v>LONG DISS</v>
      </c>
      <c r="D25" s="75">
        <f>VLOOKUP(B25,[2]Sheet8!E:L,8,0)</f>
        <v>1</v>
      </c>
      <c r="E25" s="75" t="s">
        <v>663</v>
      </c>
      <c r="F25" s="112" t="str">
        <f>VLOOKUP(B25,[2]Sheet8!E:I,5,0)</f>
        <v>G S ANANDA</v>
      </c>
      <c r="G25" s="113" t="str">
        <f>VLOOKUP(B25,[2]Sheet8!E:K,7,0)</f>
        <v>HOSURU</v>
      </c>
      <c r="H25" s="77"/>
      <c r="I25" s="57">
        <v>0</v>
      </c>
      <c r="J25" s="57">
        <f t="shared" si="0"/>
        <v>0</v>
      </c>
      <c r="K25" s="77"/>
      <c r="L25" s="77"/>
      <c r="M25" s="77"/>
      <c r="N25" s="77"/>
      <c r="O25" s="77"/>
      <c r="P25" s="77"/>
      <c r="Q25" s="77"/>
      <c r="R25" s="57"/>
      <c r="S25" s="77"/>
      <c r="T25" s="57"/>
      <c r="U25" s="77"/>
      <c r="V25" s="78"/>
      <c r="W25" s="77"/>
      <c r="X25" s="60">
        <v>0</v>
      </c>
    </row>
    <row r="26" spans="1:25" s="56" customFormat="1" hidden="1" x14ac:dyDescent="0.25">
      <c r="A26" s="73">
        <v>182</v>
      </c>
      <c r="B26" s="74" t="s">
        <v>664</v>
      </c>
      <c r="C26" s="74" t="str">
        <f>VLOOKUP(B26,[2]Sheet8!E:G,3,0)</f>
        <v>LONG DISS</v>
      </c>
      <c r="D26" s="75">
        <f>VLOOKUP(B26,[2]Sheet8!E:L,8,0)</f>
        <v>1</v>
      </c>
      <c r="E26" s="75" t="s">
        <v>665</v>
      </c>
      <c r="F26" s="112" t="str">
        <f>VLOOKUP(B26,[2]Sheet8!E:I,5,0)</f>
        <v>JAYARAM</v>
      </c>
      <c r="G26" s="113" t="str">
        <f>VLOOKUP(B26,[2]Sheet8!E:K,7,0)</f>
        <v>AREKAL HOSA HALLI AKHL</v>
      </c>
      <c r="H26" s="77"/>
      <c r="I26" s="57">
        <v>0</v>
      </c>
      <c r="J26" s="57">
        <f t="shared" si="0"/>
        <v>0</v>
      </c>
      <c r="K26" s="77"/>
      <c r="L26" s="77"/>
      <c r="M26" s="77"/>
      <c r="N26" s="77"/>
      <c r="O26" s="77"/>
      <c r="P26" s="77"/>
      <c r="Q26" s="77"/>
      <c r="R26" s="57"/>
      <c r="S26" s="77"/>
      <c r="T26" s="57"/>
      <c r="U26" s="77"/>
      <c r="V26" s="78"/>
      <c r="W26" s="77"/>
      <c r="X26" s="60">
        <v>0</v>
      </c>
    </row>
    <row r="27" spans="1:25" s="56" customFormat="1" hidden="1" x14ac:dyDescent="0.25">
      <c r="A27" s="73">
        <v>183</v>
      </c>
      <c r="B27" s="74" t="s">
        <v>666</v>
      </c>
      <c r="C27" s="74" t="str">
        <f>VLOOKUP(B27,[2]Sheet8!E:G,3,0)</f>
        <v>LONG DISS</v>
      </c>
      <c r="D27" s="75">
        <f>VLOOKUP(B27,[2]Sheet8!E:L,8,0)</f>
        <v>1</v>
      </c>
      <c r="E27" s="75" t="s">
        <v>667</v>
      </c>
      <c r="F27" s="112" t="str">
        <f>VLOOKUP(B27,[2]Sheet8!E:I,5,0)</f>
        <v>PRASANNA</v>
      </c>
      <c r="G27" s="113" t="str">
        <f>VLOOKUP(B27,[2]Sheet8!E:K,7,0)</f>
        <v>MANICHANA HALLI MNL</v>
      </c>
      <c r="H27" s="77"/>
      <c r="I27" s="57">
        <v>0</v>
      </c>
      <c r="J27" s="57">
        <f t="shared" si="0"/>
        <v>0</v>
      </c>
      <c r="K27" s="77"/>
      <c r="L27" s="77"/>
      <c r="M27" s="77"/>
      <c r="N27" s="77"/>
      <c r="O27" s="77"/>
      <c r="P27" s="77"/>
      <c r="Q27" s="77"/>
      <c r="R27" s="57"/>
      <c r="S27" s="77"/>
      <c r="T27" s="57"/>
      <c r="U27" s="77"/>
      <c r="V27" s="78"/>
      <c r="W27" s="77"/>
      <c r="X27" s="60">
        <v>0</v>
      </c>
    </row>
    <row r="28" spans="1:25" s="56" customFormat="1" hidden="1" x14ac:dyDescent="0.25">
      <c r="A28" s="73">
        <v>184</v>
      </c>
      <c r="B28" s="74" t="s">
        <v>668</v>
      </c>
      <c r="C28" s="74" t="str">
        <f>VLOOKUP(B28,[2]Sheet8!E:G,3,0)</f>
        <v>LONG DISS</v>
      </c>
      <c r="D28" s="75">
        <f>VLOOKUP(B28,[2]Sheet8!E:L,8,0)</f>
        <v>1</v>
      </c>
      <c r="E28" s="75" t="s">
        <v>669</v>
      </c>
      <c r="F28" s="112" t="str">
        <f>VLOOKUP(B28,[2]Sheet8!E:I,5,0)</f>
        <v>KALAVATHI</v>
      </c>
      <c r="G28" s="113" t="str">
        <f>VLOOKUP(B28,[2]Sheet8!E:K,7,0)</f>
        <v>MANACHANAHALLY</v>
      </c>
      <c r="H28" s="77"/>
      <c r="I28" s="57">
        <v>0</v>
      </c>
      <c r="J28" s="57">
        <f t="shared" si="0"/>
        <v>0</v>
      </c>
      <c r="K28" s="77"/>
      <c r="L28" s="77"/>
      <c r="M28" s="77"/>
      <c r="N28" s="77"/>
      <c r="O28" s="77"/>
      <c r="P28" s="77"/>
      <c r="Q28" s="77"/>
      <c r="R28" s="57"/>
      <c r="S28" s="77"/>
      <c r="T28" s="57"/>
      <c r="U28" s="77"/>
      <c r="V28" s="78"/>
      <c r="W28" s="77"/>
      <c r="X28" s="60">
        <v>0</v>
      </c>
    </row>
    <row r="29" spans="1:25" s="56" customFormat="1" hidden="1" x14ac:dyDescent="0.25">
      <c r="A29" s="73">
        <v>185</v>
      </c>
      <c r="B29" s="79" t="s">
        <v>670</v>
      </c>
      <c r="C29" s="74" t="str">
        <f>VLOOKUP(B29,[2]Sheet8!E:G,3,0)</f>
        <v>LONG DISS</v>
      </c>
      <c r="D29" s="75">
        <f>VLOOKUP(B29,[2]Sheet8!E:L,8,0)</f>
        <v>1</v>
      </c>
      <c r="E29" s="80">
        <v>43073</v>
      </c>
      <c r="F29" s="112" t="str">
        <f>VLOOKUP(B29,[2]Sheet8!E:I,5,0)</f>
        <v>R KUMAR</v>
      </c>
      <c r="G29" s="113" t="str">
        <f>VLOOKUP(B29,[2]Sheet8!E:K,7,0)</f>
        <v>MANICHANA HALLI MNL</v>
      </c>
      <c r="H29" s="57">
        <v>579</v>
      </c>
      <c r="I29" s="57">
        <v>579</v>
      </c>
      <c r="J29" s="57">
        <f t="shared" si="0"/>
        <v>0</v>
      </c>
      <c r="K29" s="57"/>
      <c r="L29" s="58"/>
      <c r="M29" s="57"/>
      <c r="N29" s="57"/>
      <c r="O29" s="57"/>
      <c r="P29" s="57"/>
      <c r="Q29" s="57"/>
      <c r="R29" s="57"/>
      <c r="S29" s="57"/>
      <c r="T29" s="57"/>
      <c r="U29" s="59"/>
      <c r="V29" s="59"/>
      <c r="W29" s="57"/>
      <c r="X29" s="60">
        <v>0</v>
      </c>
    </row>
    <row r="30" spans="1:25" s="56" customFormat="1" hidden="1" x14ac:dyDescent="0.25">
      <c r="A30" s="73">
        <v>186</v>
      </c>
      <c r="B30" s="74" t="s">
        <v>671</v>
      </c>
      <c r="C30" s="74" t="str">
        <f>VLOOKUP(B30,[2]Sheet8!E:G,3,0)</f>
        <v>LONG DISS</v>
      </c>
      <c r="D30" s="75">
        <f>VLOOKUP(B30,[2]Sheet8!E:L,8,0)</f>
        <v>1</v>
      </c>
      <c r="E30" s="75" t="s">
        <v>672</v>
      </c>
      <c r="F30" s="112" t="str">
        <f>VLOOKUP(B30,[2]Sheet8!E:I,5,0)</f>
        <v>ERAMMA</v>
      </c>
      <c r="G30" s="113" t="str">
        <f>VLOOKUP(B30,[2]Sheet8!E:K,7,0)</f>
        <v>IDHNI</v>
      </c>
      <c r="H30" s="77"/>
      <c r="I30" s="57">
        <v>0</v>
      </c>
      <c r="J30" s="57">
        <f t="shared" si="0"/>
        <v>0</v>
      </c>
      <c r="K30" s="77"/>
      <c r="L30" s="77"/>
      <c r="M30" s="77"/>
      <c r="N30" s="77"/>
      <c r="O30" s="77"/>
      <c r="P30" s="77"/>
      <c r="Q30" s="77"/>
      <c r="R30" s="57"/>
      <c r="S30" s="77"/>
      <c r="T30" s="57"/>
      <c r="U30" s="77"/>
      <c r="V30" s="78"/>
      <c r="W30" s="77"/>
      <c r="X30" s="60">
        <v>0</v>
      </c>
    </row>
    <row r="31" spans="1:25" s="56" customFormat="1" ht="30" hidden="1" x14ac:dyDescent="0.25">
      <c r="A31" s="73">
        <v>187</v>
      </c>
      <c r="B31" s="74" t="s">
        <v>673</v>
      </c>
      <c r="C31" s="74" t="str">
        <f>VLOOKUP(B31,[2]Sheet8!E:G,3,0)</f>
        <v>LONG DISS</v>
      </c>
      <c r="D31" s="75">
        <f>VLOOKUP(B31,[2]Sheet8!E:L,8,0)</f>
        <v>1</v>
      </c>
      <c r="E31" s="75" t="s">
        <v>674</v>
      </c>
      <c r="F31" s="112" t="str">
        <f>VLOOKUP(B31,[2]Sheet8!E:I,5,0)</f>
        <v>M D INDRESH S/O M S DHARMAPPA</v>
      </c>
      <c r="G31" s="113" t="str">
        <f>VLOOKUP(B31,[2]Sheet8!E:K,7,0)</f>
        <v>BASAVESHWARA NAGAR</v>
      </c>
      <c r="H31" s="77"/>
      <c r="I31" s="57">
        <v>0</v>
      </c>
      <c r="J31" s="57">
        <f t="shared" si="0"/>
        <v>0</v>
      </c>
      <c r="K31" s="77"/>
      <c r="L31" s="77"/>
      <c r="M31" s="77"/>
      <c r="N31" s="77"/>
      <c r="O31" s="77"/>
      <c r="P31" s="77"/>
      <c r="Q31" s="77"/>
      <c r="R31" s="57"/>
      <c r="S31" s="77"/>
      <c r="T31" s="57"/>
      <c r="U31" s="77"/>
      <c r="V31" s="78"/>
      <c r="W31" s="77"/>
      <c r="X31" s="60">
        <v>0</v>
      </c>
    </row>
    <row r="32" spans="1:25" s="56" customFormat="1" hidden="1" x14ac:dyDescent="0.25">
      <c r="A32" s="73">
        <v>188</v>
      </c>
      <c r="B32" s="74" t="s">
        <v>675</v>
      </c>
      <c r="C32" s="74" t="str">
        <f>VLOOKUP(B32,[2]Sheet8!E:G,3,0)</f>
        <v>LONG DISS</v>
      </c>
      <c r="D32" s="75">
        <f>VLOOKUP(B32,[2]Sheet8!E:L,8,0)</f>
        <v>1</v>
      </c>
      <c r="E32" s="75" t="s">
        <v>676</v>
      </c>
      <c r="F32" s="112" t="str">
        <f>VLOOKUP(B32,[2]Sheet8!E:I,5,0)</f>
        <v>GOWRAMMA</v>
      </c>
      <c r="G32" s="113" t="str">
        <f>VLOOKUP(B32,[2]Sheet8!E:K,7,0)</f>
        <v>ANUGANAHALU</v>
      </c>
      <c r="H32" s="77"/>
      <c r="I32" s="57">
        <v>0</v>
      </c>
      <c r="J32" s="57">
        <f t="shared" si="0"/>
        <v>0</v>
      </c>
      <c r="K32" s="77"/>
      <c r="L32" s="77"/>
      <c r="M32" s="77"/>
      <c r="N32" s="77"/>
      <c r="O32" s="77"/>
      <c r="P32" s="77"/>
      <c r="Q32" s="77"/>
      <c r="R32" s="57"/>
      <c r="S32" s="77"/>
      <c r="T32" s="57"/>
      <c r="U32" s="77"/>
      <c r="V32" s="78"/>
      <c r="W32" s="77"/>
      <c r="X32" s="60">
        <v>0</v>
      </c>
    </row>
    <row r="33" spans="1:24" s="56" customFormat="1" hidden="1" x14ac:dyDescent="0.25">
      <c r="A33" s="73">
        <v>189</v>
      </c>
      <c r="B33" s="79" t="s">
        <v>677</v>
      </c>
      <c r="C33" s="74" t="str">
        <f>VLOOKUP(B33,[2]Sheet8!E:G,3,0)</f>
        <v>LONG DISS</v>
      </c>
      <c r="D33" s="75">
        <f>VLOOKUP(B33,[2]Sheet8!E:L,8,0)</f>
        <v>1</v>
      </c>
      <c r="E33" s="80" t="s">
        <v>676</v>
      </c>
      <c r="F33" s="112" t="str">
        <f>VLOOKUP(B33,[2]Sheet8!E:I,5,0)</f>
        <v>B CHENDRE GOWDA</v>
      </c>
      <c r="G33" s="113" t="str">
        <f>VLOOKUP(B33,[2]Sheet8!E:K,7,0)</f>
        <v>HOOVINA HALLI KAVALU HKL</v>
      </c>
      <c r="H33" s="57"/>
      <c r="I33" s="57">
        <v>0</v>
      </c>
      <c r="J33" s="57">
        <f t="shared" si="0"/>
        <v>0</v>
      </c>
      <c r="K33" s="57"/>
      <c r="L33" s="58"/>
      <c r="M33" s="57"/>
      <c r="N33" s="57"/>
      <c r="O33" s="57"/>
      <c r="P33" s="57"/>
      <c r="Q33" s="57"/>
      <c r="R33" s="57"/>
      <c r="S33" s="57"/>
      <c r="T33" s="57"/>
      <c r="U33" s="59"/>
      <c r="V33" s="59"/>
      <c r="W33" s="57"/>
      <c r="X33" s="60">
        <v>-2023</v>
      </c>
    </row>
    <row r="34" spans="1:24" s="56" customFormat="1" hidden="1" x14ac:dyDescent="0.25">
      <c r="A34" s="73">
        <v>190</v>
      </c>
      <c r="B34" s="74" t="s">
        <v>678</v>
      </c>
      <c r="C34" s="74" t="str">
        <f>VLOOKUP(B34,[2]Sheet8!E:G,3,0)</f>
        <v>LONG DISS</v>
      </c>
      <c r="D34" s="75">
        <f>VLOOKUP(B34,[2]Sheet8!E:L,8,0)</f>
        <v>1</v>
      </c>
      <c r="E34" s="75" t="s">
        <v>676</v>
      </c>
      <c r="F34" s="112" t="str">
        <f>VLOOKUP(B34,[2]Sheet8!E:I,5,0)</f>
        <v xml:space="preserve">RAMESH </v>
      </c>
      <c r="G34" s="113" t="str">
        <f>VLOOKUP(B34,[2]Sheet8!E:K,7,0)</f>
        <v>BELUR ROAD L</v>
      </c>
      <c r="H34" s="77"/>
      <c r="I34" s="57">
        <v>0</v>
      </c>
      <c r="J34" s="57">
        <f t="shared" si="0"/>
        <v>0</v>
      </c>
      <c r="K34" s="77"/>
      <c r="L34" s="77"/>
      <c r="M34" s="77"/>
      <c r="N34" s="77"/>
      <c r="O34" s="77"/>
      <c r="P34" s="77"/>
      <c r="Q34" s="77"/>
      <c r="R34" s="57"/>
      <c r="S34" s="77"/>
      <c r="T34" s="57"/>
      <c r="U34" s="77"/>
      <c r="V34" s="78"/>
      <c r="W34" s="77"/>
      <c r="X34" s="60">
        <v>0</v>
      </c>
    </row>
    <row r="35" spans="1:24" s="56" customFormat="1" hidden="1" x14ac:dyDescent="0.25">
      <c r="A35" s="73">
        <v>191</v>
      </c>
      <c r="B35" s="79" t="s">
        <v>679</v>
      </c>
      <c r="C35" s="74" t="str">
        <f>VLOOKUP(B35,[2]Sheet8!E:G,3,0)</f>
        <v>LONG DISS</v>
      </c>
      <c r="D35" s="75">
        <f>VLOOKUP(B35,[2]Sheet8!E:L,8,0)</f>
        <v>1</v>
      </c>
      <c r="E35" s="80" t="s">
        <v>680</v>
      </c>
      <c r="F35" s="112" t="str">
        <f>VLOOKUP(B35,[2]Sheet8!E:I,5,0)</f>
        <v>P C MAHESH</v>
      </c>
      <c r="G35" s="113" t="str">
        <f>VLOOKUP(B35,[2]Sheet8!E:K,7,0)</f>
        <v>HOOVINA HALLI KAVALU HKL</v>
      </c>
      <c r="H35" s="57"/>
      <c r="I35" s="57">
        <v>0</v>
      </c>
      <c r="J35" s="57">
        <f t="shared" ref="J35:J57" si="1">I35-H35</f>
        <v>0</v>
      </c>
      <c r="K35" s="57"/>
      <c r="L35" s="58"/>
      <c r="M35" s="57"/>
      <c r="N35" s="57"/>
      <c r="O35" s="57"/>
      <c r="P35" s="57"/>
      <c r="Q35" s="57"/>
      <c r="R35" s="57"/>
      <c r="S35" s="57"/>
      <c r="T35" s="57"/>
      <c r="U35" s="59"/>
      <c r="V35" s="59"/>
      <c r="W35" s="57"/>
      <c r="X35" s="60">
        <v>0</v>
      </c>
    </row>
    <row r="36" spans="1:24" s="56" customFormat="1" hidden="1" x14ac:dyDescent="0.25">
      <c r="A36" s="73">
        <v>192</v>
      </c>
      <c r="B36" s="79" t="s">
        <v>681</v>
      </c>
      <c r="C36" s="74" t="str">
        <f>VLOOKUP(B36,[2]Sheet8!E:G,3,0)</f>
        <v>LONG DISS</v>
      </c>
      <c r="D36" s="75">
        <f>VLOOKUP(B36,[2]Sheet8!E:L,8,0)</f>
        <v>1</v>
      </c>
      <c r="E36" s="80" t="s">
        <v>682</v>
      </c>
      <c r="F36" s="112" t="str">
        <f>VLOOKUP(B36,[2]Sheet8!E:I,5,0)</f>
        <v>A D PUTTA RAJU</v>
      </c>
      <c r="G36" s="113" t="str">
        <f>VLOOKUP(B36,[2]Sheet8!E:K,7,0)</f>
        <v>MANICHANA HALLI MNL</v>
      </c>
      <c r="H36" s="57"/>
      <c r="I36" s="57">
        <v>0</v>
      </c>
      <c r="J36" s="57">
        <f t="shared" si="1"/>
        <v>0</v>
      </c>
      <c r="K36" s="57"/>
      <c r="L36" s="58"/>
      <c r="M36" s="57"/>
      <c r="N36" s="57"/>
      <c r="O36" s="57"/>
      <c r="P36" s="57"/>
      <c r="Q36" s="57"/>
      <c r="R36" s="57"/>
      <c r="S36" s="57"/>
      <c r="T36" s="57"/>
      <c r="U36" s="59"/>
      <c r="V36" s="59"/>
      <c r="W36" s="57"/>
      <c r="X36" s="60">
        <v>0</v>
      </c>
    </row>
    <row r="37" spans="1:24" s="56" customFormat="1" hidden="1" x14ac:dyDescent="0.25">
      <c r="A37" s="73">
        <v>193</v>
      </c>
      <c r="B37" s="79" t="s">
        <v>683</v>
      </c>
      <c r="C37" s="74" t="str">
        <f>VLOOKUP(B37,[2]Sheet8!E:G,3,0)</f>
        <v>LONG DISS</v>
      </c>
      <c r="D37" s="75">
        <f>VLOOKUP(B37,[2]Sheet8!E:L,8,0)</f>
        <v>1</v>
      </c>
      <c r="E37" s="80" t="s">
        <v>684</v>
      </c>
      <c r="F37" s="112" t="str">
        <f>VLOOKUP(B37,[2]Sheet8!E:I,5,0)</f>
        <v>NALINAKSHI</v>
      </c>
      <c r="G37" s="113" t="str">
        <f>VLOOKUP(B37,[2]Sheet8!E:K,7,0)</f>
        <v>HOOVINA HALLI KAVALU HKL</v>
      </c>
      <c r="H37" s="57"/>
      <c r="I37" s="57">
        <v>0</v>
      </c>
      <c r="J37" s="57">
        <f t="shared" si="1"/>
        <v>0</v>
      </c>
      <c r="K37" s="57"/>
      <c r="L37" s="58"/>
      <c r="M37" s="57"/>
      <c r="N37" s="57"/>
      <c r="O37" s="57"/>
      <c r="P37" s="57"/>
      <c r="Q37" s="57"/>
      <c r="R37" s="57"/>
      <c r="S37" s="57"/>
      <c r="T37" s="57"/>
      <c r="U37" s="59"/>
      <c r="V37" s="59"/>
      <c r="W37" s="57"/>
      <c r="X37" s="60">
        <v>0</v>
      </c>
    </row>
    <row r="38" spans="1:24" s="56" customFormat="1" hidden="1" x14ac:dyDescent="0.25">
      <c r="A38" s="73">
        <v>194</v>
      </c>
      <c r="B38" s="79" t="s">
        <v>685</v>
      </c>
      <c r="C38" s="74" t="str">
        <f>VLOOKUP(B38,[2]Sheet8!E:G,3,0)</f>
        <v>LONG DISS</v>
      </c>
      <c r="D38" s="75">
        <f>VLOOKUP(B38,[2]Sheet8!E:L,8,0)</f>
        <v>1</v>
      </c>
      <c r="E38" s="80" t="s">
        <v>684</v>
      </c>
      <c r="F38" s="112" t="str">
        <f>VLOOKUP(B38,[2]Sheet8!E:I,5,0)</f>
        <v>SIRAJ PHASHA</v>
      </c>
      <c r="G38" s="113" t="str">
        <f>VLOOKUP(B38,[2]Sheet8!E:K,7,0)</f>
        <v>BELUR ROAD L</v>
      </c>
      <c r="H38" s="57">
        <v>0</v>
      </c>
      <c r="I38" s="57">
        <v>0</v>
      </c>
      <c r="J38" s="57">
        <f t="shared" si="1"/>
        <v>0</v>
      </c>
      <c r="K38" s="57"/>
      <c r="L38" s="58"/>
      <c r="M38" s="57"/>
      <c r="N38" s="57"/>
      <c r="O38" s="57"/>
      <c r="P38" s="57"/>
      <c r="Q38" s="57"/>
      <c r="R38" s="57"/>
      <c r="S38" s="57"/>
      <c r="T38" s="57"/>
      <c r="U38" s="59"/>
      <c r="V38" s="59"/>
      <c r="W38" s="57"/>
      <c r="X38" s="60">
        <v>-1780</v>
      </c>
    </row>
    <row r="39" spans="1:24" s="56" customFormat="1" ht="12.75" hidden="1" customHeight="1" x14ac:dyDescent="0.25">
      <c r="A39" s="73">
        <v>195</v>
      </c>
      <c r="B39" s="79" t="s">
        <v>686</v>
      </c>
      <c r="C39" s="74" t="str">
        <f>VLOOKUP(B39,[2]Sheet8!E:G,3,0)</f>
        <v>LONG DISS</v>
      </c>
      <c r="D39" s="75">
        <f>VLOOKUP(B39,[2]Sheet8!E:L,8,0)</f>
        <v>1</v>
      </c>
      <c r="E39" s="80" t="s">
        <v>687</v>
      </c>
      <c r="F39" s="112" t="str">
        <f>VLOOKUP(B39,[2]Sheet8!E:I,5,0)</f>
        <v>K S GANESHA S/O SHANTHEGOWDA</v>
      </c>
      <c r="G39" s="113" t="str">
        <f>VLOOKUP(B39,[2]Sheet8!E:K,7,0)</f>
        <v>HOOVINA HALLI KAVALU HKL</v>
      </c>
      <c r="H39" s="57"/>
      <c r="I39" s="57">
        <v>0</v>
      </c>
      <c r="J39" s="57">
        <f t="shared" si="1"/>
        <v>0</v>
      </c>
      <c r="K39" s="57"/>
      <c r="L39" s="58"/>
      <c r="M39" s="57"/>
      <c r="N39" s="57"/>
      <c r="O39" s="57"/>
      <c r="P39" s="57"/>
      <c r="Q39" s="57"/>
      <c r="R39" s="57"/>
      <c r="S39" s="57"/>
      <c r="T39" s="57"/>
      <c r="U39" s="59"/>
      <c r="V39" s="59"/>
      <c r="W39" s="57"/>
      <c r="X39" s="60">
        <v>-3664</v>
      </c>
    </row>
    <row r="40" spans="1:24" s="56" customFormat="1" hidden="1" x14ac:dyDescent="0.25">
      <c r="A40" s="73">
        <v>196</v>
      </c>
      <c r="B40" s="74" t="s">
        <v>688</v>
      </c>
      <c r="C40" s="74" t="str">
        <f>VLOOKUP(B40,[2]Sheet8!E:G,3,0)</f>
        <v>LONG DISS</v>
      </c>
      <c r="D40" s="75">
        <f>VLOOKUP(B40,[2]Sheet8!E:L,8,0)</f>
        <v>1</v>
      </c>
      <c r="E40" s="75" t="s">
        <v>689</v>
      </c>
      <c r="F40" s="112" t="str">
        <f>VLOOKUP(B40,[2]Sheet8!E:I,5,0)</f>
        <v>YOGESH</v>
      </c>
      <c r="G40" s="113" t="str">
        <f>VLOOKUP(B40,[2]Sheet8!E:K,7,0)</f>
        <v>MANICHANA HALLI MNL</v>
      </c>
      <c r="H40" s="77"/>
      <c r="I40" s="57">
        <v>0</v>
      </c>
      <c r="J40" s="57">
        <f t="shared" si="1"/>
        <v>0</v>
      </c>
      <c r="K40" s="77"/>
      <c r="L40" s="77"/>
      <c r="M40" s="77"/>
      <c r="N40" s="77"/>
      <c r="O40" s="77"/>
      <c r="P40" s="77"/>
      <c r="Q40" s="77"/>
      <c r="R40" s="57"/>
      <c r="S40" s="77"/>
      <c r="T40" s="57"/>
      <c r="U40" s="77"/>
      <c r="V40" s="78"/>
      <c r="W40" s="77"/>
      <c r="X40" s="60">
        <v>0</v>
      </c>
    </row>
    <row r="41" spans="1:24" s="56" customFormat="1" hidden="1" x14ac:dyDescent="0.25">
      <c r="A41" s="73">
        <v>197</v>
      </c>
      <c r="B41" s="79" t="s">
        <v>690</v>
      </c>
      <c r="C41" s="74" t="str">
        <f>VLOOKUP(B41,[2]Sheet8!E:G,3,0)</f>
        <v>LONG DISS</v>
      </c>
      <c r="D41" s="75">
        <f>VLOOKUP(B41,[2]Sheet8!E:L,8,0)</f>
        <v>1</v>
      </c>
      <c r="E41" s="80" t="s">
        <v>691</v>
      </c>
      <c r="F41" s="112" t="str">
        <f>VLOOKUP(B41,[2]Sheet8!E:I,5,0)</f>
        <v>SHIVAMMA</v>
      </c>
      <c r="G41" s="113" t="str">
        <f>VLOOKUP(B41,[2]Sheet8!E:K,7,0)</f>
        <v>BELUR ROAD L</v>
      </c>
      <c r="H41" s="57"/>
      <c r="I41" s="57">
        <v>0</v>
      </c>
      <c r="J41" s="57">
        <f t="shared" si="1"/>
        <v>0</v>
      </c>
      <c r="K41" s="57"/>
      <c r="L41" s="58"/>
      <c r="M41" s="57"/>
      <c r="N41" s="57"/>
      <c r="O41" s="57"/>
      <c r="P41" s="57"/>
      <c r="Q41" s="57"/>
      <c r="R41" s="57"/>
      <c r="S41" s="57"/>
      <c r="T41" s="57"/>
      <c r="U41" s="59"/>
      <c r="V41" s="59"/>
      <c r="W41" s="57"/>
      <c r="X41" s="60">
        <v>-2422</v>
      </c>
    </row>
    <row r="42" spans="1:24" s="56" customFormat="1" hidden="1" x14ac:dyDescent="0.25">
      <c r="A42" s="73">
        <v>198</v>
      </c>
      <c r="B42" s="79" t="s">
        <v>692</v>
      </c>
      <c r="C42" s="74" t="str">
        <f>VLOOKUP(B42,[2]Sheet8!E:G,3,0)</f>
        <v>LONG DISS</v>
      </c>
      <c r="D42" s="75">
        <f>VLOOKUP(B42,[2]Sheet8!E:L,8,0)</f>
        <v>1</v>
      </c>
      <c r="E42" s="80" t="s">
        <v>693</v>
      </c>
      <c r="F42" s="112" t="str">
        <f>VLOOKUP(B42,[2]Sheet8!E:I,5,0)</f>
        <v>S B GOWTHAM</v>
      </c>
      <c r="G42" s="113" t="str">
        <f>VLOOKUP(B42,[2]Sheet8!E:K,7,0)</f>
        <v>MANICHANA HALLI MNL</v>
      </c>
      <c r="H42" s="57">
        <v>3062</v>
      </c>
      <c r="I42" s="57">
        <v>3062</v>
      </c>
      <c r="J42" s="57">
        <f t="shared" si="1"/>
        <v>0</v>
      </c>
      <c r="K42" s="57"/>
      <c r="L42" s="58"/>
      <c r="M42" s="57"/>
      <c r="N42" s="57"/>
      <c r="O42" s="57"/>
      <c r="P42" s="57"/>
      <c r="Q42" s="57"/>
      <c r="R42" s="57"/>
      <c r="S42" s="57"/>
      <c r="T42" s="57"/>
      <c r="U42" s="59"/>
      <c r="V42" s="59"/>
      <c r="W42" s="57"/>
      <c r="X42" s="60">
        <v>0</v>
      </c>
    </row>
    <row r="43" spans="1:24" s="56" customFormat="1" hidden="1" x14ac:dyDescent="0.25">
      <c r="A43" s="73">
        <v>199</v>
      </c>
      <c r="B43" s="79" t="s">
        <v>694</v>
      </c>
      <c r="C43" s="74" t="str">
        <f>VLOOKUP(B43,[2]Sheet8!E:G,3,0)</f>
        <v>LONG DISS</v>
      </c>
      <c r="D43" s="75">
        <f>VLOOKUP(B43,[2]Sheet8!E:L,8,0)</f>
        <v>1</v>
      </c>
      <c r="E43" s="80" t="s">
        <v>695</v>
      </c>
      <c r="F43" s="112" t="str">
        <f>VLOOKUP(B43,[2]Sheet8!E:I,5,0)</f>
        <v xml:space="preserve">NAGARAJU M </v>
      </c>
      <c r="G43" s="113" t="str">
        <f>VLOOKUP(B43,[2]Sheet8!E:K,7,0)</f>
        <v>KALLEKERE HUSURU</v>
      </c>
      <c r="H43" s="57">
        <v>3047</v>
      </c>
      <c r="I43" s="57">
        <v>3047</v>
      </c>
      <c r="J43" s="57">
        <f t="shared" si="1"/>
        <v>0</v>
      </c>
      <c r="K43" s="57"/>
      <c r="L43" s="58"/>
      <c r="M43" s="57"/>
      <c r="N43" s="57"/>
      <c r="O43" s="57"/>
      <c r="P43" s="57"/>
      <c r="Q43" s="57"/>
      <c r="R43" s="57"/>
      <c r="S43" s="57"/>
      <c r="T43" s="57"/>
      <c r="U43" s="59"/>
      <c r="V43" s="59"/>
      <c r="W43" s="57"/>
      <c r="X43" s="60">
        <v>0</v>
      </c>
    </row>
    <row r="44" spans="1:24" s="56" customFormat="1" hidden="1" x14ac:dyDescent="0.25">
      <c r="A44" s="73">
        <v>200</v>
      </c>
      <c r="B44" s="79" t="s">
        <v>696</v>
      </c>
      <c r="C44" s="74" t="str">
        <f>VLOOKUP(B44,[2]Sheet8!E:G,3,0)</f>
        <v>LONG DISS</v>
      </c>
      <c r="D44" s="75">
        <f>VLOOKUP(B44,[2]Sheet8!E:L,8,0)</f>
        <v>2</v>
      </c>
      <c r="E44" s="80" t="s">
        <v>697</v>
      </c>
      <c r="F44" s="112" t="str">
        <f>VLOOKUP(B44,[2]Sheet8!E:I,5,0)</f>
        <v>K R BASAVARAJAYYA</v>
      </c>
      <c r="G44" s="113" t="str">
        <f>VLOOKUP(B44,[2]Sheet8!E:K,7,0)</f>
        <v>BELUR ROAD L</v>
      </c>
      <c r="H44" s="57">
        <v>1659</v>
      </c>
      <c r="I44" s="57">
        <v>1659</v>
      </c>
      <c r="J44" s="57">
        <f t="shared" si="1"/>
        <v>0</v>
      </c>
      <c r="K44" s="57"/>
      <c r="L44" s="58"/>
      <c r="M44" s="57"/>
      <c r="N44" s="57"/>
      <c r="O44" s="57"/>
      <c r="P44" s="57"/>
      <c r="Q44" s="57"/>
      <c r="R44" s="57"/>
      <c r="S44" s="57"/>
      <c r="T44" s="57"/>
      <c r="U44" s="59"/>
      <c r="V44" s="59"/>
      <c r="W44" s="57"/>
      <c r="X44" s="60">
        <v>0</v>
      </c>
    </row>
    <row r="45" spans="1:24" s="56" customFormat="1" hidden="1" x14ac:dyDescent="0.25">
      <c r="A45" s="73">
        <v>201</v>
      </c>
      <c r="B45" s="79" t="s">
        <v>698</v>
      </c>
      <c r="C45" s="74" t="str">
        <f>VLOOKUP(B45,[2]Sheet8!E:G,3,0)</f>
        <v>LONG DISS</v>
      </c>
      <c r="D45" s="75">
        <f>VLOOKUP(B45,[2]Sheet8!E:L,8,0)</f>
        <v>1</v>
      </c>
      <c r="E45" s="80" t="s">
        <v>699</v>
      </c>
      <c r="F45" s="112" t="str">
        <f>VLOOKUP(B45,[2]Sheet8!E:I,5,0)</f>
        <v xml:space="preserve">DEEPA T C </v>
      </c>
      <c r="G45" s="113" t="str">
        <f>VLOOKUP(B45,[2]Sheet8!E:K,7,0)</f>
        <v>HOOVINA HALLI KAVALU HKL</v>
      </c>
      <c r="H45" s="57">
        <v>1702</v>
      </c>
      <c r="I45" s="57">
        <v>1702</v>
      </c>
      <c r="J45" s="57">
        <f t="shared" si="1"/>
        <v>0</v>
      </c>
      <c r="K45" s="57"/>
      <c r="L45" s="58"/>
      <c r="M45" s="57"/>
      <c r="N45" s="57"/>
      <c r="O45" s="57"/>
      <c r="P45" s="57"/>
      <c r="Q45" s="57"/>
      <c r="R45" s="57"/>
      <c r="S45" s="57"/>
      <c r="T45" s="57"/>
      <c r="U45" s="59"/>
      <c r="V45" s="59"/>
      <c r="W45" s="57"/>
      <c r="X45" s="60">
        <v>0</v>
      </c>
    </row>
    <row r="46" spans="1:24" s="56" customFormat="1" hidden="1" x14ac:dyDescent="0.25">
      <c r="A46" s="73">
        <v>202</v>
      </c>
      <c r="B46" s="79" t="s">
        <v>700</v>
      </c>
      <c r="C46" s="74" t="str">
        <f>VLOOKUP(B46,[2]Sheet8!E:G,3,0)</f>
        <v>LONG DISS</v>
      </c>
      <c r="D46" s="75">
        <f>VLOOKUP(B46,[2]Sheet8!E:L,8,0)</f>
        <v>1</v>
      </c>
      <c r="E46" s="80" t="s">
        <v>701</v>
      </c>
      <c r="F46" s="112" t="str">
        <f>VLOOKUP(B46,[2]Sheet8!E:I,5,0)</f>
        <v xml:space="preserve">D M LEELAVATHI </v>
      </c>
      <c r="G46" s="113" t="str">
        <f>VLOOKUP(B46,[2]Sheet8!E:K,7,0)</f>
        <v>DUDDAGADHAVALLY</v>
      </c>
      <c r="H46" s="57">
        <v>0</v>
      </c>
      <c r="I46" s="57">
        <v>0</v>
      </c>
      <c r="J46" s="57">
        <f t="shared" si="1"/>
        <v>0</v>
      </c>
      <c r="K46" s="57"/>
      <c r="L46" s="58"/>
      <c r="M46" s="57"/>
      <c r="N46" s="57"/>
      <c r="O46" s="57"/>
      <c r="P46" s="57"/>
      <c r="Q46" s="57"/>
      <c r="R46" s="57"/>
      <c r="S46" s="57"/>
      <c r="T46" s="57"/>
      <c r="U46" s="59"/>
      <c r="V46" s="59"/>
      <c r="W46" s="57"/>
      <c r="X46" s="60">
        <v>0</v>
      </c>
    </row>
    <row r="47" spans="1:24" s="56" customFormat="1" hidden="1" x14ac:dyDescent="0.25">
      <c r="A47" s="73">
        <v>203</v>
      </c>
      <c r="B47" s="79" t="s">
        <v>702</v>
      </c>
      <c r="C47" s="74" t="str">
        <f>VLOOKUP(B47,[2]Sheet8!E:G,3,0)</f>
        <v>LONG DISS</v>
      </c>
      <c r="D47" s="75">
        <f>VLOOKUP(B47,[2]Sheet8!E:L,8,0)</f>
        <v>1</v>
      </c>
      <c r="E47" s="80" t="s">
        <v>701</v>
      </c>
      <c r="F47" s="112" t="str">
        <f>VLOOKUP(B47,[2]Sheet8!E:I,5,0)</f>
        <v xml:space="preserve">SEEMA </v>
      </c>
      <c r="G47" s="113" t="str">
        <f>VLOOKUP(B47,[2]Sheet8!E:K,7,0)</f>
        <v>MANICHANA HALLI MNL</v>
      </c>
      <c r="H47" s="57">
        <v>1680</v>
      </c>
      <c r="I47" s="57">
        <v>1680</v>
      </c>
      <c r="J47" s="57">
        <f t="shared" si="1"/>
        <v>0</v>
      </c>
      <c r="K47" s="57"/>
      <c r="L47" s="58"/>
      <c r="M47" s="57"/>
      <c r="N47" s="57"/>
      <c r="O47" s="57"/>
      <c r="P47" s="57"/>
      <c r="Q47" s="57"/>
      <c r="R47" s="57"/>
      <c r="S47" s="57"/>
      <c r="T47" s="57"/>
      <c r="U47" s="59"/>
      <c r="V47" s="59"/>
      <c r="W47" s="57"/>
      <c r="X47" s="60">
        <v>-1251</v>
      </c>
    </row>
    <row r="48" spans="1:24" s="56" customFormat="1" hidden="1" x14ac:dyDescent="0.25">
      <c r="A48" s="73">
        <v>204</v>
      </c>
      <c r="B48" s="74" t="s">
        <v>703</v>
      </c>
      <c r="C48" s="74" t="str">
        <f>VLOOKUP(B48,[2]Sheet8!E:G,3,0)</f>
        <v>LONG DISS</v>
      </c>
      <c r="D48" s="75">
        <f>VLOOKUP(B48,[2]Sheet8!E:L,8,0)</f>
        <v>1</v>
      </c>
      <c r="E48" s="75" t="s">
        <v>704</v>
      </c>
      <c r="F48" s="112" t="str">
        <f>VLOOKUP(B48,[2]Sheet8!E:I,5,0)</f>
        <v>B R LOKESH</v>
      </c>
      <c r="G48" s="113" t="str">
        <f>VLOOKUP(B48,[2]Sheet8!E:K,7,0)</f>
        <v>ASHOKNAGAR</v>
      </c>
      <c r="H48" s="77"/>
      <c r="I48" s="57">
        <v>0</v>
      </c>
      <c r="J48" s="57">
        <f t="shared" si="1"/>
        <v>0</v>
      </c>
      <c r="K48" s="77"/>
      <c r="L48" s="77"/>
      <c r="M48" s="77"/>
      <c r="N48" s="77"/>
      <c r="O48" s="77"/>
      <c r="P48" s="77"/>
      <c r="Q48" s="77"/>
      <c r="R48" s="57"/>
      <c r="S48" s="77"/>
      <c r="T48" s="57"/>
      <c r="U48" s="77"/>
      <c r="V48" s="78"/>
      <c r="W48" s="77"/>
      <c r="X48" s="60">
        <v>0</v>
      </c>
    </row>
    <row r="49" spans="1:25" s="56" customFormat="1" hidden="1" x14ac:dyDescent="0.25">
      <c r="A49" s="73">
        <v>205</v>
      </c>
      <c r="B49" s="74" t="s">
        <v>705</v>
      </c>
      <c r="C49" s="74" t="str">
        <f>VLOOKUP(B49,[2]Sheet8!E:G,3,0)</f>
        <v>LONG DISS</v>
      </c>
      <c r="D49" s="75">
        <f>VLOOKUP(B49,[2]Sheet8!E:L,8,0)</f>
        <v>1</v>
      </c>
      <c r="E49" s="75" t="s">
        <v>706</v>
      </c>
      <c r="F49" s="112" t="str">
        <f>VLOOKUP(B49,[2]Sheet8!E:I,5,0)</f>
        <v>MANJAMMA</v>
      </c>
      <c r="G49" s="113" t="str">
        <f>VLOOKUP(B49,[2]Sheet8!E:K,7,0)</f>
        <v>YARE HALLI YHL</v>
      </c>
      <c r="H49" s="77"/>
      <c r="I49" s="57">
        <v>0</v>
      </c>
      <c r="J49" s="57">
        <f t="shared" si="1"/>
        <v>0</v>
      </c>
      <c r="K49" s="77"/>
      <c r="L49" s="77"/>
      <c r="M49" s="77"/>
      <c r="N49" s="77"/>
      <c r="O49" s="77"/>
      <c r="P49" s="77"/>
      <c r="Q49" s="77"/>
      <c r="R49" s="57"/>
      <c r="S49" s="77"/>
      <c r="T49" s="57"/>
      <c r="U49" s="77"/>
      <c r="V49" s="78"/>
      <c r="W49" s="77"/>
      <c r="X49" s="60">
        <v>0</v>
      </c>
    </row>
    <row r="50" spans="1:25" s="56" customFormat="1" hidden="1" x14ac:dyDescent="0.25">
      <c r="A50" s="73">
        <v>206</v>
      </c>
      <c r="B50" s="79" t="s">
        <v>707</v>
      </c>
      <c r="C50" s="74" t="str">
        <f>VLOOKUP(B50,[2]Sheet8!E:G,3,0)</f>
        <v>LONG DISS</v>
      </c>
      <c r="D50" s="75">
        <f>VLOOKUP(B50,[2]Sheet8!E:L,8,0)</f>
        <v>2</v>
      </c>
      <c r="E50" s="57" t="s">
        <v>708</v>
      </c>
      <c r="F50" s="112" t="str">
        <f>VLOOKUP(B50,[2]Sheet8!E:I,5,0)</f>
        <v>R CHANDRASHEKHAR</v>
      </c>
      <c r="G50" s="113" t="str">
        <f>VLOOKUP(B50,[2]Sheet8!E:K,7,0)</f>
        <v>MANICHANA HALLI MNL</v>
      </c>
      <c r="H50" s="57">
        <v>8567</v>
      </c>
      <c r="I50" s="57">
        <v>8567</v>
      </c>
      <c r="J50" s="57">
        <f t="shared" si="1"/>
        <v>0</v>
      </c>
      <c r="K50" s="57"/>
      <c r="L50" s="58"/>
      <c r="M50" s="57"/>
      <c r="N50" s="57"/>
      <c r="O50" s="57"/>
      <c r="P50" s="57"/>
      <c r="Q50" s="57"/>
      <c r="R50" s="57"/>
      <c r="S50" s="57"/>
      <c r="T50" s="57"/>
      <c r="U50" s="59"/>
      <c r="V50" s="59"/>
      <c r="W50" s="57"/>
      <c r="X50" s="60">
        <v>-3125</v>
      </c>
    </row>
    <row r="51" spans="1:25" s="56" customFormat="1" hidden="1" x14ac:dyDescent="0.25">
      <c r="A51" s="73">
        <v>207</v>
      </c>
      <c r="B51" s="79" t="s">
        <v>709</v>
      </c>
      <c r="C51" s="74" t="str">
        <f>VLOOKUP(B51,[2]Sheet8!E:G,3,0)</f>
        <v>LONG DISS</v>
      </c>
      <c r="D51" s="75">
        <f>VLOOKUP(B51,[2]Sheet8!E:L,8,0)</f>
        <v>2</v>
      </c>
      <c r="E51" s="81" t="s">
        <v>382</v>
      </c>
      <c r="F51" s="112" t="str">
        <f>VLOOKUP(B51,[2]Sheet8!E:I,5,0)</f>
        <v>M R LOKESH</v>
      </c>
      <c r="G51" s="113" t="str">
        <f>VLOOKUP(B51,[2]Sheet8!E:K,7,0)</f>
        <v>HOOVINA HALLI KAVALU HKL</v>
      </c>
      <c r="H51" s="57"/>
      <c r="I51" s="57">
        <v>0</v>
      </c>
      <c r="J51" s="57">
        <f t="shared" si="1"/>
        <v>0</v>
      </c>
      <c r="K51" s="57"/>
      <c r="L51" s="58"/>
      <c r="M51" s="57"/>
      <c r="N51" s="57"/>
      <c r="O51" s="57"/>
      <c r="P51" s="57"/>
      <c r="Q51" s="57"/>
      <c r="R51" s="57"/>
      <c r="S51" s="57"/>
      <c r="T51" s="57"/>
      <c r="U51" s="59"/>
      <c r="V51" s="59"/>
      <c r="W51" s="57"/>
      <c r="X51" s="60">
        <v>-562</v>
      </c>
    </row>
    <row r="52" spans="1:25" s="56" customFormat="1" hidden="1" x14ac:dyDescent="0.25">
      <c r="A52" s="73">
        <v>208</v>
      </c>
      <c r="B52" s="74" t="s">
        <v>710</v>
      </c>
      <c r="C52" s="74" t="str">
        <f>VLOOKUP(B52,[2]Sheet8!E:G,3,0)</f>
        <v>LONG DISS</v>
      </c>
      <c r="D52" s="75">
        <f>VLOOKUP(B52,[2]Sheet8!E:L,8,0)</f>
        <v>2</v>
      </c>
      <c r="E52" s="76">
        <v>43376</v>
      </c>
      <c r="F52" s="112" t="str">
        <f>VLOOKUP(B52,[2]Sheet8!E:I,5,0)</f>
        <v>H G YASHODA</v>
      </c>
      <c r="G52" s="113" t="str">
        <f>VLOOKUP(B52,[2]Sheet8!E:K,7,0)</f>
        <v>BELUR ROAD L</v>
      </c>
      <c r="H52" s="77"/>
      <c r="I52" s="57">
        <v>0</v>
      </c>
      <c r="J52" s="57">
        <f t="shared" si="1"/>
        <v>0</v>
      </c>
      <c r="K52" s="77"/>
      <c r="L52" s="77"/>
      <c r="M52" s="57"/>
      <c r="N52" s="77"/>
      <c r="O52" s="77"/>
      <c r="P52" s="77"/>
      <c r="Q52" s="77"/>
      <c r="R52" s="57"/>
      <c r="S52" s="77"/>
      <c r="T52" s="57"/>
      <c r="U52" s="77"/>
      <c r="V52" s="78"/>
      <c r="W52" s="77"/>
      <c r="X52" s="60">
        <v>0</v>
      </c>
    </row>
    <row r="53" spans="1:25" s="56" customFormat="1" hidden="1" x14ac:dyDescent="0.25">
      <c r="A53" s="73">
        <v>209</v>
      </c>
      <c r="B53" s="79" t="s">
        <v>711</v>
      </c>
      <c r="C53" s="74" t="str">
        <f>VLOOKUP(B53,[2]Sheet8!E:G,3,0)</f>
        <v>LONG DISS</v>
      </c>
      <c r="D53" s="75">
        <f>VLOOKUP(B53,[2]Sheet8!E:L,8,0)</f>
        <v>2</v>
      </c>
      <c r="E53" s="80">
        <v>43378</v>
      </c>
      <c r="F53" s="112" t="str">
        <f>VLOOKUP(B53,[2]Sheet8!E:I,5,0)</f>
        <v>M PRAKASH</v>
      </c>
      <c r="G53" s="113" t="str">
        <f>VLOOKUP(B53,[2]Sheet8!E:K,7,0)</f>
        <v>MANICHANA HALLI MNL</v>
      </c>
      <c r="H53" s="57">
        <v>261</v>
      </c>
      <c r="I53" s="57">
        <v>261</v>
      </c>
      <c r="J53" s="57">
        <f t="shared" si="1"/>
        <v>0</v>
      </c>
      <c r="K53" s="57"/>
      <c r="L53" s="58"/>
      <c r="M53" s="57"/>
      <c r="N53" s="57"/>
      <c r="O53" s="57"/>
      <c r="P53" s="57"/>
      <c r="Q53" s="57"/>
      <c r="R53" s="57"/>
      <c r="S53" s="57"/>
      <c r="T53" s="57"/>
      <c r="U53" s="59"/>
      <c r="V53" s="59"/>
      <c r="W53" s="57"/>
      <c r="X53" s="60">
        <v>0</v>
      </c>
    </row>
    <row r="54" spans="1:25" s="56" customFormat="1" hidden="1" x14ac:dyDescent="0.25">
      <c r="A54" s="73">
        <v>210</v>
      </c>
      <c r="B54" s="79" t="s">
        <v>712</v>
      </c>
      <c r="C54" s="74" t="str">
        <f>VLOOKUP(B54,[2]Sheet8!E:G,3,0)</f>
        <v>LONG DISS</v>
      </c>
      <c r="D54" s="75">
        <f>VLOOKUP(B54,[2]Sheet8!E:L,8,0)</f>
        <v>1</v>
      </c>
      <c r="E54" s="80">
        <v>43382</v>
      </c>
      <c r="F54" s="112" t="str">
        <f>VLOOKUP(B54,[2]Sheet8!E:I,5,0)</f>
        <v>PUSHPA</v>
      </c>
      <c r="G54" s="113" t="str">
        <f>VLOOKUP(B54,[2]Sheet8!E:K,7,0)</f>
        <v>BELUR ROAD L</v>
      </c>
      <c r="H54" s="57">
        <v>2116</v>
      </c>
      <c r="I54" s="57">
        <v>2116</v>
      </c>
      <c r="J54" s="57">
        <f t="shared" si="1"/>
        <v>0</v>
      </c>
      <c r="K54" s="57"/>
      <c r="L54" s="58"/>
      <c r="M54" s="57"/>
      <c r="N54" s="57"/>
      <c r="O54" s="57"/>
      <c r="P54" s="57"/>
      <c r="Q54" s="57"/>
      <c r="R54" s="57"/>
      <c r="S54" s="57"/>
      <c r="T54" s="57"/>
      <c r="U54" s="59"/>
      <c r="V54" s="59"/>
      <c r="W54" s="57"/>
      <c r="X54" s="60">
        <v>-169</v>
      </c>
    </row>
    <row r="55" spans="1:25" s="56" customFormat="1" hidden="1" x14ac:dyDescent="0.25">
      <c r="A55" s="73">
        <v>211</v>
      </c>
      <c r="B55" s="79" t="s">
        <v>713</v>
      </c>
      <c r="C55" s="74" t="str">
        <f>VLOOKUP(B55,[2]Sheet8!E:G,3,0)</f>
        <v>LONG DISS</v>
      </c>
      <c r="D55" s="75">
        <f>VLOOKUP(B55,[2]Sheet8!E:L,8,0)</f>
        <v>1</v>
      </c>
      <c r="E55" s="57" t="s">
        <v>714</v>
      </c>
      <c r="F55" s="112" t="str">
        <f>VLOOKUP(B55,[2]Sheet8!E:I,5,0)</f>
        <v>RANGAMMA</v>
      </c>
      <c r="G55" s="113" t="str">
        <f>VLOOKUP(B55,[2]Sheet8!E:K,7,0)</f>
        <v>MANICHANA HALLI MNL</v>
      </c>
      <c r="H55" s="57"/>
      <c r="I55" s="57">
        <v>0</v>
      </c>
      <c r="J55" s="57">
        <f t="shared" si="1"/>
        <v>0</v>
      </c>
      <c r="K55" s="57"/>
      <c r="L55" s="58"/>
      <c r="M55" s="57"/>
      <c r="N55" s="57"/>
      <c r="O55" s="57"/>
      <c r="P55" s="57"/>
      <c r="Q55" s="57"/>
      <c r="R55" s="57"/>
      <c r="S55" s="57"/>
      <c r="T55" s="57"/>
      <c r="U55" s="59"/>
      <c r="V55" s="59"/>
      <c r="W55" s="57"/>
      <c r="X55" s="60">
        <v>-1786</v>
      </c>
    </row>
    <row r="56" spans="1:25" s="56" customFormat="1" hidden="1" x14ac:dyDescent="0.25">
      <c r="A56" s="73">
        <v>212</v>
      </c>
      <c r="B56" s="79" t="s">
        <v>715</v>
      </c>
      <c r="C56" s="74" t="str">
        <f>VLOOKUP(B56,[2]Sheet8!E:G,3,0)</f>
        <v>LONG DISS</v>
      </c>
      <c r="D56" s="75">
        <f>VLOOKUP(B56,[2]Sheet8!E:L,8,0)</f>
        <v>2</v>
      </c>
      <c r="E56" s="57" t="s">
        <v>716</v>
      </c>
      <c r="F56" s="112" t="str">
        <f>VLOOKUP(B56,[2]Sheet8!E:I,5,0)</f>
        <v xml:space="preserve">SHABINA TAJ </v>
      </c>
      <c r="G56" s="113" t="str">
        <f>VLOOKUP(B56,[2]Sheet8!E:K,7,0)</f>
        <v>HOOVINA HALLI KAVALU HKL</v>
      </c>
      <c r="H56" s="57">
        <v>113</v>
      </c>
      <c r="I56" s="57">
        <v>113</v>
      </c>
      <c r="J56" s="57">
        <f t="shared" si="1"/>
        <v>0</v>
      </c>
      <c r="K56" s="57"/>
      <c r="L56" s="58"/>
      <c r="M56" s="57"/>
      <c r="N56" s="57"/>
      <c r="O56" s="57"/>
      <c r="P56" s="57"/>
      <c r="Q56" s="57"/>
      <c r="R56" s="57"/>
      <c r="S56" s="57"/>
      <c r="T56" s="57"/>
      <c r="U56" s="59"/>
      <c r="V56" s="59"/>
      <c r="W56" s="57"/>
      <c r="X56" s="60">
        <v>-3136</v>
      </c>
    </row>
    <row r="57" spans="1:25" s="56" customFormat="1" hidden="1" x14ac:dyDescent="0.25">
      <c r="A57" s="73">
        <v>213</v>
      </c>
      <c r="B57" s="79" t="s">
        <v>717</v>
      </c>
      <c r="C57" s="74" t="str">
        <f>VLOOKUP(B57,[2]Sheet8!E:G,3,0)</f>
        <v>LONG DISS</v>
      </c>
      <c r="D57" s="75">
        <f>VLOOKUP(B57,[2]Sheet8!E:L,8,0)</f>
        <v>2</v>
      </c>
      <c r="E57" s="80" t="s">
        <v>718</v>
      </c>
      <c r="F57" s="112" t="str">
        <f>VLOOKUP(B57,[2]Sheet8!E:I,5,0)</f>
        <v>THANGYAMMATHIMMEGOWDA</v>
      </c>
      <c r="G57" s="113" t="str">
        <f>VLOOKUP(B57,[2]Sheet8!E:K,7,0)</f>
        <v>0</v>
      </c>
      <c r="H57" s="57">
        <v>947</v>
      </c>
      <c r="I57" s="57">
        <v>947</v>
      </c>
      <c r="J57" s="57">
        <f t="shared" si="1"/>
        <v>0</v>
      </c>
      <c r="K57" s="57"/>
      <c r="L57" s="58"/>
      <c r="M57" s="57"/>
      <c r="N57" s="57"/>
      <c r="O57" s="57"/>
      <c r="P57" s="57"/>
      <c r="Q57" s="57"/>
      <c r="R57" s="57"/>
      <c r="S57" s="57"/>
      <c r="T57" s="57"/>
      <c r="U57" s="59"/>
      <c r="V57" s="59"/>
      <c r="W57" s="57"/>
      <c r="X57" s="60">
        <v>-6705</v>
      </c>
    </row>
    <row r="58" spans="1:25" s="56" customFormat="1" x14ac:dyDescent="0.25">
      <c r="A58" s="97"/>
      <c r="B58" s="98" t="s">
        <v>980</v>
      </c>
      <c r="C58" s="58" t="s">
        <v>2592</v>
      </c>
      <c r="D58" s="98">
        <v>4</v>
      </c>
      <c r="E58" s="58"/>
      <c r="F58" s="111" t="s">
        <v>981</v>
      </c>
      <c r="G58" s="111" t="s">
        <v>982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62"/>
      <c r="Y58" s="55"/>
    </row>
    <row r="59" spans="1:25" s="56" customFormat="1" x14ac:dyDescent="0.25">
      <c r="A59" s="97"/>
      <c r="B59" s="98" t="s">
        <v>984</v>
      </c>
      <c r="C59" s="58" t="s">
        <v>2592</v>
      </c>
      <c r="D59" s="98">
        <v>1</v>
      </c>
      <c r="E59" s="58"/>
      <c r="F59" s="111" t="s">
        <v>985</v>
      </c>
      <c r="G59" s="111" t="s">
        <v>986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62"/>
      <c r="Y59" s="55"/>
    </row>
    <row r="60" spans="1:25" s="56" customFormat="1" x14ac:dyDescent="0.25">
      <c r="A60" s="97"/>
      <c r="B60" s="98" t="s">
        <v>1028</v>
      </c>
      <c r="C60" s="58" t="s">
        <v>2592</v>
      </c>
      <c r="D60" s="98">
        <v>1</v>
      </c>
      <c r="E60" s="58"/>
      <c r="F60" s="111" t="s">
        <v>1029</v>
      </c>
      <c r="G60" s="111" t="s">
        <v>1030</v>
      </c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62"/>
      <c r="Y60" s="55"/>
    </row>
    <row r="61" spans="1:25" s="56" customFormat="1" x14ac:dyDescent="0.25">
      <c r="A61" s="97"/>
      <c r="B61" s="98" t="s">
        <v>1071</v>
      </c>
      <c r="C61" s="58" t="s">
        <v>2592</v>
      </c>
      <c r="D61" s="98">
        <v>1</v>
      </c>
      <c r="E61" s="58"/>
      <c r="F61" s="111" t="s">
        <v>1072</v>
      </c>
      <c r="G61" s="111" t="s">
        <v>1073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62"/>
      <c r="Y61" s="55"/>
    </row>
    <row r="62" spans="1:25" s="56" customFormat="1" x14ac:dyDescent="0.25">
      <c r="A62" s="97"/>
      <c r="B62" s="98" t="s">
        <v>1111</v>
      </c>
      <c r="C62" s="58" t="s">
        <v>2592</v>
      </c>
      <c r="D62" s="98">
        <v>1</v>
      </c>
      <c r="E62" s="58"/>
      <c r="F62" s="111" t="s">
        <v>1112</v>
      </c>
      <c r="G62" s="111" t="s">
        <v>1113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62"/>
      <c r="Y62" s="55"/>
    </row>
    <row r="63" spans="1:25" s="56" customFormat="1" x14ac:dyDescent="0.25">
      <c r="A63" s="97"/>
      <c r="B63" s="98" t="s">
        <v>1152</v>
      </c>
      <c r="C63" s="58" t="s">
        <v>2592</v>
      </c>
      <c r="D63" s="98">
        <v>1</v>
      </c>
      <c r="E63" s="58"/>
      <c r="F63" s="111" t="s">
        <v>1153</v>
      </c>
      <c r="G63" s="111" t="s">
        <v>1154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62"/>
      <c r="Y63" s="55"/>
    </row>
    <row r="64" spans="1:25" s="56" customFormat="1" x14ac:dyDescent="0.25">
      <c r="A64" s="97"/>
      <c r="B64" s="98" t="s">
        <v>1195</v>
      </c>
      <c r="C64" s="58" t="s">
        <v>2592</v>
      </c>
      <c r="D64" s="98">
        <v>2</v>
      </c>
      <c r="E64" s="58"/>
      <c r="F64" s="111" t="s">
        <v>1196</v>
      </c>
      <c r="G64" s="111" t="s">
        <v>1197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62"/>
      <c r="Y64" s="55"/>
    </row>
    <row r="65" spans="1:25" s="56" customFormat="1" x14ac:dyDescent="0.25">
      <c r="A65" s="97"/>
      <c r="B65" s="98" t="s">
        <v>1235</v>
      </c>
      <c r="C65" s="58" t="s">
        <v>2592</v>
      </c>
      <c r="D65" s="98">
        <v>1</v>
      </c>
      <c r="E65" s="58"/>
      <c r="F65" s="111" t="s">
        <v>1236</v>
      </c>
      <c r="G65" s="111" t="s">
        <v>1237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62"/>
      <c r="Y65" s="55"/>
    </row>
    <row r="66" spans="1:25" s="56" customFormat="1" x14ac:dyDescent="0.25">
      <c r="A66" s="97"/>
      <c r="B66" s="98" t="s">
        <v>1269</v>
      </c>
      <c r="C66" s="58" t="s">
        <v>2592</v>
      </c>
      <c r="D66" s="98">
        <v>1</v>
      </c>
      <c r="E66" s="58"/>
      <c r="F66" s="111" t="s">
        <v>1270</v>
      </c>
      <c r="G66" s="111" t="s">
        <v>1271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62"/>
      <c r="Y66" s="55"/>
    </row>
    <row r="67" spans="1:25" s="56" customFormat="1" x14ac:dyDescent="0.25">
      <c r="A67" s="97"/>
      <c r="B67" s="98" t="s">
        <v>1306</v>
      </c>
      <c r="C67" s="58" t="s">
        <v>2592</v>
      </c>
      <c r="D67" s="98">
        <v>1</v>
      </c>
      <c r="E67" s="58"/>
      <c r="F67" s="111" t="s">
        <v>1307</v>
      </c>
      <c r="G67" s="111" t="s">
        <v>1308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62"/>
      <c r="Y67" s="55"/>
    </row>
    <row r="68" spans="1:25" s="56" customFormat="1" x14ac:dyDescent="0.25">
      <c r="A68" s="97"/>
      <c r="B68" s="98" t="s">
        <v>1342</v>
      </c>
      <c r="C68" s="58" t="s">
        <v>2592</v>
      </c>
      <c r="D68" s="98">
        <v>1</v>
      </c>
      <c r="E68" s="58"/>
      <c r="F68" s="111" t="s">
        <v>1343</v>
      </c>
      <c r="G68" s="111" t="s">
        <v>1344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62"/>
      <c r="Y68" s="55"/>
    </row>
    <row r="69" spans="1:25" s="56" customFormat="1" x14ac:dyDescent="0.25">
      <c r="A69" s="97"/>
      <c r="B69" s="98" t="s">
        <v>1376</v>
      </c>
      <c r="C69" s="58" t="s">
        <v>2592</v>
      </c>
      <c r="D69" s="98">
        <v>1</v>
      </c>
      <c r="E69" s="58"/>
      <c r="F69" s="111" t="s">
        <v>1377</v>
      </c>
      <c r="G69" s="111" t="s">
        <v>1378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62"/>
      <c r="Y69" s="55"/>
    </row>
    <row r="70" spans="1:25" s="56" customFormat="1" x14ac:dyDescent="0.25">
      <c r="A70" s="97"/>
      <c r="B70" s="98" t="s">
        <v>1380</v>
      </c>
      <c r="C70" s="58" t="s">
        <v>2592</v>
      </c>
      <c r="D70" s="98">
        <v>1</v>
      </c>
      <c r="E70" s="58"/>
      <c r="F70" s="111" t="s">
        <v>1381</v>
      </c>
      <c r="G70" s="111" t="s">
        <v>1382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62"/>
      <c r="Y70" s="55"/>
    </row>
    <row r="71" spans="1:25" s="56" customFormat="1" x14ac:dyDescent="0.25">
      <c r="A71" s="97"/>
      <c r="B71" s="98" t="s">
        <v>1412</v>
      </c>
      <c r="C71" s="58" t="s">
        <v>2592</v>
      </c>
      <c r="D71" s="98">
        <v>3</v>
      </c>
      <c r="E71" s="58"/>
      <c r="F71" s="111" t="s">
        <v>1200</v>
      </c>
      <c r="G71" s="111" t="s">
        <v>1413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62"/>
      <c r="Y71" s="55"/>
    </row>
    <row r="72" spans="1:25" s="56" customFormat="1" x14ac:dyDescent="0.25">
      <c r="A72" s="97"/>
      <c r="B72" s="98" t="s">
        <v>1480</v>
      </c>
      <c r="C72" s="58" t="s">
        <v>2592</v>
      </c>
      <c r="D72" s="98">
        <v>1</v>
      </c>
      <c r="E72" s="58"/>
      <c r="F72" s="111" t="s">
        <v>1481</v>
      </c>
      <c r="G72" s="111" t="s">
        <v>1482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62"/>
      <c r="Y72" s="55"/>
    </row>
    <row r="73" spans="1:25" s="56" customFormat="1" x14ac:dyDescent="0.25">
      <c r="A73" s="97"/>
      <c r="B73" s="98" t="s">
        <v>1546</v>
      </c>
      <c r="C73" s="58" t="s">
        <v>2592</v>
      </c>
      <c r="D73" s="98">
        <v>1</v>
      </c>
      <c r="E73" s="58"/>
      <c r="F73" s="111" t="s">
        <v>1547</v>
      </c>
      <c r="G73" s="111" t="s">
        <v>1548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62"/>
      <c r="Y73" s="55"/>
    </row>
    <row r="74" spans="1:25" s="56" customFormat="1" x14ac:dyDescent="0.25">
      <c r="A74" s="97"/>
      <c r="B74" s="98" t="s">
        <v>2593</v>
      </c>
      <c r="C74" s="58" t="s">
        <v>2592</v>
      </c>
      <c r="D74" s="98">
        <v>1</v>
      </c>
      <c r="E74" s="58"/>
      <c r="F74" s="111" t="s">
        <v>961</v>
      </c>
      <c r="G74" s="111" t="s">
        <v>962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62"/>
      <c r="Y74" s="55"/>
    </row>
    <row r="75" spans="1:25" s="56" customFormat="1" x14ac:dyDescent="0.25">
      <c r="A75" s="97"/>
      <c r="B75" s="98" t="s">
        <v>2594</v>
      </c>
      <c r="C75" s="58" t="s">
        <v>2592</v>
      </c>
      <c r="D75" s="98">
        <v>1</v>
      </c>
      <c r="E75" s="58"/>
      <c r="F75" s="111" t="s">
        <v>967</v>
      </c>
      <c r="G75" s="111" t="s">
        <v>968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62"/>
      <c r="Y75" s="55"/>
    </row>
    <row r="76" spans="1:25" s="56" customFormat="1" x14ac:dyDescent="0.25">
      <c r="A76" s="97"/>
      <c r="B76" s="98" t="s">
        <v>2595</v>
      </c>
      <c r="C76" s="58" t="s">
        <v>2592</v>
      </c>
      <c r="D76" s="98">
        <v>5</v>
      </c>
      <c r="E76" s="58"/>
      <c r="F76" s="111" t="s">
        <v>971</v>
      </c>
      <c r="G76" s="111" t="s">
        <v>972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62"/>
      <c r="Y76" s="55"/>
    </row>
    <row r="77" spans="1:25" s="56" customFormat="1" x14ac:dyDescent="0.25">
      <c r="A77" s="97"/>
      <c r="B77" s="98" t="s">
        <v>2596</v>
      </c>
      <c r="C77" s="58" t="s">
        <v>2592</v>
      </c>
      <c r="D77" s="98">
        <v>6</v>
      </c>
      <c r="E77" s="58"/>
      <c r="F77" s="111" t="s">
        <v>976</v>
      </c>
      <c r="G77" s="111" t="s">
        <v>977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62"/>
      <c r="Y77" s="55"/>
    </row>
    <row r="78" spans="1:25" s="56" customFormat="1" x14ac:dyDescent="0.25">
      <c r="A78" s="97"/>
      <c r="B78" s="98" t="s">
        <v>989</v>
      </c>
      <c r="C78" s="58" t="s">
        <v>2592</v>
      </c>
      <c r="D78" s="98">
        <v>1</v>
      </c>
      <c r="E78" s="58"/>
      <c r="F78" s="111" t="s">
        <v>990</v>
      </c>
      <c r="G78" s="111" t="s">
        <v>991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62"/>
      <c r="Y78" s="55"/>
    </row>
    <row r="79" spans="1:25" s="56" customFormat="1" x14ac:dyDescent="0.25">
      <c r="A79" s="97"/>
      <c r="B79" s="98" t="s">
        <v>994</v>
      </c>
      <c r="C79" s="58" t="s">
        <v>2592</v>
      </c>
      <c r="D79" s="98">
        <v>1</v>
      </c>
      <c r="E79" s="58"/>
      <c r="F79" s="111" t="s">
        <v>995</v>
      </c>
      <c r="G79" s="111" t="s">
        <v>996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62"/>
      <c r="Y79" s="55"/>
    </row>
    <row r="80" spans="1:25" s="56" customFormat="1" x14ac:dyDescent="0.25">
      <c r="A80" s="97"/>
      <c r="B80" s="98" t="s">
        <v>1005</v>
      </c>
      <c r="C80" s="58" t="s">
        <v>2592</v>
      </c>
      <c r="D80" s="98">
        <v>1</v>
      </c>
      <c r="E80" s="58"/>
      <c r="F80" s="111" t="s">
        <v>1006</v>
      </c>
      <c r="G80" s="111" t="s">
        <v>1007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62"/>
      <c r="Y80" s="55"/>
    </row>
    <row r="81" spans="1:25" s="56" customFormat="1" x14ac:dyDescent="0.25">
      <c r="A81" s="97"/>
      <c r="B81" s="98" t="s">
        <v>1009</v>
      </c>
      <c r="C81" s="58" t="s">
        <v>2592</v>
      </c>
      <c r="D81" s="98">
        <v>1</v>
      </c>
      <c r="E81" s="58"/>
      <c r="F81" s="111" t="s">
        <v>1010</v>
      </c>
      <c r="G81" s="111" t="s">
        <v>1011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62"/>
      <c r="Y81" s="55"/>
    </row>
    <row r="82" spans="1:25" s="56" customFormat="1" x14ac:dyDescent="0.25">
      <c r="A82" s="97"/>
      <c r="B82" s="98" t="s">
        <v>1016</v>
      </c>
      <c r="C82" s="58" t="s">
        <v>2592</v>
      </c>
      <c r="D82" s="98">
        <v>1</v>
      </c>
      <c r="E82" s="58"/>
      <c r="F82" s="111" t="s">
        <v>1017</v>
      </c>
      <c r="G82" s="111" t="s">
        <v>1018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62"/>
      <c r="Y82" s="55"/>
    </row>
    <row r="83" spans="1:25" s="56" customFormat="1" x14ac:dyDescent="0.25">
      <c r="A83" s="97"/>
      <c r="B83" s="98" t="s">
        <v>1024</v>
      </c>
      <c r="C83" s="58" t="s">
        <v>2592</v>
      </c>
      <c r="D83" s="98">
        <v>1</v>
      </c>
      <c r="E83" s="58"/>
      <c r="F83" s="111" t="s">
        <v>1025</v>
      </c>
      <c r="G83" s="111" t="s">
        <v>1026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62"/>
      <c r="Y83" s="55"/>
    </row>
    <row r="84" spans="1:25" s="56" customFormat="1" x14ac:dyDescent="0.25">
      <c r="A84" s="97"/>
      <c r="B84" s="98" t="s">
        <v>1039</v>
      </c>
      <c r="C84" s="58" t="s">
        <v>2592</v>
      </c>
      <c r="D84" s="98">
        <v>1</v>
      </c>
      <c r="E84" s="58"/>
      <c r="F84" s="111" t="s">
        <v>1040</v>
      </c>
      <c r="G84" s="111" t="s">
        <v>1041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62"/>
      <c r="Y84" s="55"/>
    </row>
    <row r="85" spans="1:25" s="56" customFormat="1" x14ac:dyDescent="0.25">
      <c r="A85" s="97"/>
      <c r="B85" s="98" t="s">
        <v>1045</v>
      </c>
      <c r="C85" s="58" t="s">
        <v>2592</v>
      </c>
      <c r="D85" s="98">
        <v>1</v>
      </c>
      <c r="E85" s="58"/>
      <c r="F85" s="111" t="s">
        <v>1046</v>
      </c>
      <c r="G85" s="111" t="s">
        <v>1047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62"/>
      <c r="Y85" s="55"/>
    </row>
    <row r="86" spans="1:25" s="56" customFormat="1" x14ac:dyDescent="0.25">
      <c r="A86" s="97"/>
      <c r="B86" s="98" t="s">
        <v>1050</v>
      </c>
      <c r="C86" s="58" t="s">
        <v>2592</v>
      </c>
      <c r="D86" s="98">
        <v>2</v>
      </c>
      <c r="E86" s="58"/>
      <c r="F86" s="111" t="s">
        <v>1051</v>
      </c>
      <c r="G86" s="111" t="s">
        <v>1052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62"/>
      <c r="Y86" s="55"/>
    </row>
    <row r="87" spans="1:25" s="56" customFormat="1" x14ac:dyDescent="0.25">
      <c r="A87" s="97"/>
      <c r="B87" s="98" t="s">
        <v>1055</v>
      </c>
      <c r="C87" s="58" t="s">
        <v>2592</v>
      </c>
      <c r="D87" s="98">
        <v>1</v>
      </c>
      <c r="E87" s="58"/>
      <c r="F87" s="111" t="s">
        <v>1040</v>
      </c>
      <c r="G87" s="111" t="s">
        <v>1056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62"/>
      <c r="Y87" s="55"/>
    </row>
    <row r="88" spans="1:25" s="56" customFormat="1" x14ac:dyDescent="0.25">
      <c r="A88" s="97"/>
      <c r="B88" s="98" t="s">
        <v>1058</v>
      </c>
      <c r="C88" s="58" t="s">
        <v>2592</v>
      </c>
      <c r="D88" s="98">
        <v>1</v>
      </c>
      <c r="E88" s="58"/>
      <c r="F88" s="111" t="s">
        <v>1059</v>
      </c>
      <c r="G88" s="111" t="s">
        <v>1060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62"/>
      <c r="Y88" s="55"/>
    </row>
    <row r="89" spans="1:25" s="56" customFormat="1" x14ac:dyDescent="0.25">
      <c r="A89" s="97"/>
      <c r="B89" s="98" t="s">
        <v>1066</v>
      </c>
      <c r="C89" s="58" t="s">
        <v>2592</v>
      </c>
      <c r="D89" s="98">
        <v>1</v>
      </c>
      <c r="E89" s="58"/>
      <c r="F89" s="111" t="s">
        <v>1067</v>
      </c>
      <c r="G89" s="111" t="s">
        <v>1068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62"/>
      <c r="Y89" s="55"/>
    </row>
    <row r="90" spans="1:25" s="56" customFormat="1" x14ac:dyDescent="0.25">
      <c r="A90" s="97"/>
      <c r="B90" s="98" t="s">
        <v>1079</v>
      </c>
      <c r="C90" s="58" t="s">
        <v>2592</v>
      </c>
      <c r="D90" s="98">
        <v>2</v>
      </c>
      <c r="E90" s="58"/>
      <c r="F90" s="111" t="s">
        <v>1080</v>
      </c>
      <c r="G90" s="111" t="s">
        <v>1081</v>
      </c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62"/>
      <c r="Y90" s="55"/>
    </row>
    <row r="91" spans="1:25" s="56" customFormat="1" x14ac:dyDescent="0.25">
      <c r="A91" s="97"/>
      <c r="B91" s="98" t="s">
        <v>1083</v>
      </c>
      <c r="C91" s="58" t="s">
        <v>2592</v>
      </c>
      <c r="D91" s="98">
        <v>1</v>
      </c>
      <c r="E91" s="58"/>
      <c r="F91" s="111" t="s">
        <v>1084</v>
      </c>
      <c r="G91" s="111" t="s">
        <v>1085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62"/>
      <c r="Y91" s="55"/>
    </row>
    <row r="92" spans="1:25" s="56" customFormat="1" x14ac:dyDescent="0.25">
      <c r="A92" s="97"/>
      <c r="B92" s="98" t="s">
        <v>1090</v>
      </c>
      <c r="C92" s="58" t="s">
        <v>2592</v>
      </c>
      <c r="D92" s="98">
        <v>1</v>
      </c>
      <c r="E92" s="58"/>
      <c r="F92" s="111" t="s">
        <v>1091</v>
      </c>
      <c r="G92" s="111" t="s">
        <v>1092</v>
      </c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62"/>
      <c r="Y92" s="55"/>
    </row>
    <row r="93" spans="1:25" s="56" customFormat="1" x14ac:dyDescent="0.25">
      <c r="A93" s="97"/>
      <c r="B93" s="98" t="s">
        <v>1115</v>
      </c>
      <c r="C93" s="58" t="s">
        <v>2592</v>
      </c>
      <c r="D93" s="98">
        <v>1</v>
      </c>
      <c r="E93" s="58"/>
      <c r="F93" s="111" t="s">
        <v>1116</v>
      </c>
      <c r="G93" s="111" t="s">
        <v>1117</v>
      </c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62"/>
      <c r="Y93" s="55"/>
    </row>
    <row r="94" spans="1:25" s="56" customFormat="1" x14ac:dyDescent="0.25">
      <c r="A94" s="97"/>
      <c r="B94" s="98" t="s">
        <v>1119</v>
      </c>
      <c r="C94" s="58" t="s">
        <v>2592</v>
      </c>
      <c r="D94" s="98">
        <v>1</v>
      </c>
      <c r="E94" s="58"/>
      <c r="F94" s="111" t="s">
        <v>1120</v>
      </c>
      <c r="G94" s="111" t="s">
        <v>1121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62"/>
      <c r="Y94" s="55"/>
    </row>
    <row r="95" spans="1:25" s="56" customFormat="1" x14ac:dyDescent="0.25">
      <c r="A95" s="97"/>
      <c r="B95" s="98" t="s">
        <v>1132</v>
      </c>
      <c r="C95" s="58" t="s">
        <v>2592</v>
      </c>
      <c r="D95" s="98">
        <v>1</v>
      </c>
      <c r="E95" s="58"/>
      <c r="F95" s="111" t="s">
        <v>1133</v>
      </c>
      <c r="G95" s="111" t="s">
        <v>1134</v>
      </c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62"/>
      <c r="Y95" s="55"/>
    </row>
    <row r="96" spans="1:25" s="56" customFormat="1" x14ac:dyDescent="0.25">
      <c r="A96" s="97"/>
      <c r="B96" s="98" t="s">
        <v>1136</v>
      </c>
      <c r="C96" s="58" t="s">
        <v>2592</v>
      </c>
      <c r="D96" s="98">
        <v>1</v>
      </c>
      <c r="E96" s="58"/>
      <c r="F96" s="111" t="s">
        <v>1137</v>
      </c>
      <c r="G96" s="111" t="s">
        <v>1138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62"/>
      <c r="Y96" s="55"/>
    </row>
    <row r="97" spans="1:25" s="56" customFormat="1" x14ac:dyDescent="0.25">
      <c r="A97" s="97"/>
      <c r="B97" s="98" t="s">
        <v>1144</v>
      </c>
      <c r="C97" s="58" t="s">
        <v>2592</v>
      </c>
      <c r="D97" s="98">
        <v>2</v>
      </c>
      <c r="E97" s="58"/>
      <c r="F97" s="111" t="s">
        <v>1145</v>
      </c>
      <c r="G97" s="111" t="s">
        <v>1146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62"/>
      <c r="Y97" s="55"/>
    </row>
    <row r="98" spans="1:25" s="56" customFormat="1" x14ac:dyDescent="0.25">
      <c r="A98" s="97"/>
      <c r="B98" s="98" t="s">
        <v>1148</v>
      </c>
      <c r="C98" s="58" t="s">
        <v>2592</v>
      </c>
      <c r="D98" s="98">
        <v>1</v>
      </c>
      <c r="E98" s="58"/>
      <c r="F98" s="111" t="s">
        <v>1149</v>
      </c>
      <c r="G98" s="111" t="s">
        <v>1150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62"/>
      <c r="Y98" s="55"/>
    </row>
    <row r="99" spans="1:25" s="56" customFormat="1" x14ac:dyDescent="0.25">
      <c r="A99" s="97"/>
      <c r="B99" s="98" t="s">
        <v>1158</v>
      </c>
      <c r="C99" s="58" t="s">
        <v>2592</v>
      </c>
      <c r="D99" s="98">
        <v>1</v>
      </c>
      <c r="E99" s="58"/>
      <c r="F99" s="111" t="s">
        <v>1159</v>
      </c>
      <c r="G99" s="111" t="s">
        <v>1160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62"/>
      <c r="Y99" s="55"/>
    </row>
    <row r="100" spans="1:25" s="56" customFormat="1" x14ac:dyDescent="0.25">
      <c r="A100" s="97"/>
      <c r="B100" s="98" t="s">
        <v>1162</v>
      </c>
      <c r="C100" s="58" t="s">
        <v>2592</v>
      </c>
      <c r="D100" s="98">
        <v>1</v>
      </c>
      <c r="E100" s="58"/>
      <c r="F100" s="111" t="s">
        <v>1163</v>
      </c>
      <c r="G100" s="111" t="s">
        <v>1164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62"/>
      <c r="Y100" s="55"/>
    </row>
    <row r="101" spans="1:25" s="56" customFormat="1" x14ac:dyDescent="0.25">
      <c r="A101" s="97"/>
      <c r="B101" s="98" t="s">
        <v>1170</v>
      </c>
      <c r="C101" s="58" t="s">
        <v>2592</v>
      </c>
      <c r="D101" s="98">
        <v>1</v>
      </c>
      <c r="E101" s="58"/>
      <c r="F101" s="111" t="s">
        <v>1171</v>
      </c>
      <c r="G101" s="111" t="s">
        <v>1172</v>
      </c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62"/>
      <c r="Y101" s="55"/>
    </row>
    <row r="102" spans="1:25" s="56" customFormat="1" x14ac:dyDescent="0.25">
      <c r="A102" s="97"/>
      <c r="B102" s="98" t="s">
        <v>1174</v>
      </c>
      <c r="C102" s="58" t="s">
        <v>2592</v>
      </c>
      <c r="D102" s="98">
        <v>1</v>
      </c>
      <c r="E102" s="58"/>
      <c r="F102" s="111" t="s">
        <v>1175</v>
      </c>
      <c r="G102" s="111" t="s">
        <v>1176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62"/>
      <c r="Y102" s="55"/>
    </row>
    <row r="103" spans="1:25" s="56" customFormat="1" x14ac:dyDescent="0.25">
      <c r="A103" s="97"/>
      <c r="B103" s="98" t="s">
        <v>1179</v>
      </c>
      <c r="C103" s="58" t="s">
        <v>2592</v>
      </c>
      <c r="D103" s="98">
        <v>2</v>
      </c>
      <c r="E103" s="58"/>
      <c r="F103" s="111" t="s">
        <v>1180</v>
      </c>
      <c r="G103" s="111" t="s">
        <v>1181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62"/>
      <c r="Y103" s="55"/>
    </row>
    <row r="104" spans="1:25" s="56" customFormat="1" x14ac:dyDescent="0.25">
      <c r="A104" s="97"/>
      <c r="B104" s="98" t="s">
        <v>1191</v>
      </c>
      <c r="C104" s="58" t="s">
        <v>2592</v>
      </c>
      <c r="D104" s="98">
        <v>2</v>
      </c>
      <c r="E104" s="58"/>
      <c r="F104" s="111" t="s">
        <v>1192</v>
      </c>
      <c r="G104" s="111" t="s">
        <v>1193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62"/>
      <c r="Y104" s="55"/>
    </row>
    <row r="105" spans="1:25" s="56" customFormat="1" x14ac:dyDescent="0.25">
      <c r="A105" s="97"/>
      <c r="B105" s="98" t="s">
        <v>1203</v>
      </c>
      <c r="C105" s="58" t="s">
        <v>2592</v>
      </c>
      <c r="D105" s="98">
        <v>1</v>
      </c>
      <c r="E105" s="58"/>
      <c r="F105" s="111" t="s">
        <v>1204</v>
      </c>
      <c r="G105" s="111" t="s">
        <v>1205</v>
      </c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62"/>
      <c r="Y105" s="55"/>
    </row>
    <row r="106" spans="1:25" s="56" customFormat="1" x14ac:dyDescent="0.25">
      <c r="A106" s="97"/>
      <c r="B106" s="98" t="s">
        <v>1207</v>
      </c>
      <c r="C106" s="58" t="s">
        <v>2592</v>
      </c>
      <c r="D106" s="98">
        <v>1</v>
      </c>
      <c r="E106" s="58"/>
      <c r="F106" s="111" t="s">
        <v>1200</v>
      </c>
      <c r="G106" s="111" t="s">
        <v>1208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62"/>
      <c r="Y106" s="55"/>
    </row>
    <row r="107" spans="1:25" s="56" customFormat="1" x14ac:dyDescent="0.25">
      <c r="A107" s="97"/>
      <c r="B107" s="98" t="s">
        <v>1210</v>
      </c>
      <c r="C107" s="58" t="s">
        <v>2592</v>
      </c>
      <c r="D107" s="98">
        <v>1</v>
      </c>
      <c r="E107" s="58"/>
      <c r="F107" s="111" t="s">
        <v>1211</v>
      </c>
      <c r="G107" s="111" t="s">
        <v>1212</v>
      </c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62"/>
      <c r="Y107" s="55"/>
    </row>
    <row r="108" spans="1:25" s="56" customFormat="1" x14ac:dyDescent="0.25">
      <c r="A108" s="97"/>
      <c r="B108" s="98" t="s">
        <v>1215</v>
      </c>
      <c r="C108" s="58" t="s">
        <v>2592</v>
      </c>
      <c r="D108" s="98">
        <v>1</v>
      </c>
      <c r="E108" s="58"/>
      <c r="F108" s="111" t="s">
        <v>1020</v>
      </c>
      <c r="G108" s="111" t="s">
        <v>1124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62"/>
      <c r="Y108" s="55"/>
    </row>
    <row r="109" spans="1:25" s="56" customFormat="1" x14ac:dyDescent="0.25">
      <c r="A109" s="97"/>
      <c r="B109" s="98" t="s">
        <v>1217</v>
      </c>
      <c r="C109" s="58" t="s">
        <v>2592</v>
      </c>
      <c r="D109" s="98">
        <v>1</v>
      </c>
      <c r="E109" s="58"/>
      <c r="F109" s="111" t="s">
        <v>1218</v>
      </c>
      <c r="G109" s="111" t="s">
        <v>1219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62"/>
      <c r="Y109" s="55"/>
    </row>
    <row r="110" spans="1:25" s="56" customFormat="1" x14ac:dyDescent="0.25">
      <c r="A110" s="97"/>
      <c r="B110" s="98" t="s">
        <v>1262</v>
      </c>
      <c r="C110" s="58" t="s">
        <v>2592</v>
      </c>
      <c r="D110" s="98">
        <v>1</v>
      </c>
      <c r="E110" s="58"/>
      <c r="F110" s="111" t="s">
        <v>1263</v>
      </c>
      <c r="G110" s="111" t="s">
        <v>1264</v>
      </c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62"/>
      <c r="Y110" s="55"/>
    </row>
    <row r="111" spans="1:25" s="56" customFormat="1" x14ac:dyDescent="0.25">
      <c r="A111" s="97"/>
      <c r="B111" s="98" t="s">
        <v>1273</v>
      </c>
      <c r="C111" s="58" t="s">
        <v>2592</v>
      </c>
      <c r="D111" s="98">
        <v>2</v>
      </c>
      <c r="E111" s="58"/>
      <c r="F111" s="111" t="s">
        <v>1204</v>
      </c>
      <c r="G111" s="111" t="s">
        <v>1274</v>
      </c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62"/>
      <c r="Y111" s="55"/>
    </row>
    <row r="112" spans="1:25" s="56" customFormat="1" x14ac:dyDescent="0.25">
      <c r="A112" s="97"/>
      <c r="B112" s="98" t="s">
        <v>1286</v>
      </c>
      <c r="C112" s="58" t="s">
        <v>2592</v>
      </c>
      <c r="D112" s="98">
        <v>1</v>
      </c>
      <c r="E112" s="58"/>
      <c r="F112" s="111" t="s">
        <v>1287</v>
      </c>
      <c r="G112" s="111" t="s">
        <v>1288</v>
      </c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62"/>
      <c r="Y112" s="55"/>
    </row>
    <row r="113" spans="1:25" s="56" customFormat="1" x14ac:dyDescent="0.25">
      <c r="A113" s="97"/>
      <c r="B113" s="98" t="s">
        <v>1290</v>
      </c>
      <c r="C113" s="58" t="s">
        <v>2592</v>
      </c>
      <c r="D113" s="98">
        <v>2</v>
      </c>
      <c r="E113" s="58"/>
      <c r="F113" s="111" t="s">
        <v>1291</v>
      </c>
      <c r="G113" s="111" t="s">
        <v>1233</v>
      </c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62"/>
      <c r="Y113" s="55"/>
    </row>
    <row r="114" spans="1:25" s="56" customFormat="1" x14ac:dyDescent="0.25">
      <c r="A114" s="97"/>
      <c r="B114" s="98" t="s">
        <v>1293</v>
      </c>
      <c r="C114" s="58" t="s">
        <v>2592</v>
      </c>
      <c r="D114" s="98">
        <v>0.25</v>
      </c>
      <c r="E114" s="58"/>
      <c r="F114" s="111" t="s">
        <v>1294</v>
      </c>
      <c r="G114" s="111" t="s">
        <v>1295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62"/>
      <c r="Y114" s="55"/>
    </row>
    <row r="115" spans="1:25" s="56" customFormat="1" x14ac:dyDescent="0.25">
      <c r="A115" s="97"/>
      <c r="B115" s="98" t="s">
        <v>1300</v>
      </c>
      <c r="C115" s="58" t="s">
        <v>2592</v>
      </c>
      <c r="D115" s="98">
        <v>1</v>
      </c>
      <c r="E115" s="58"/>
      <c r="F115" s="111" t="s">
        <v>1301</v>
      </c>
      <c r="G115" s="111" t="s">
        <v>1302</v>
      </c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62"/>
      <c r="Y115" s="55"/>
    </row>
    <row r="116" spans="1:25" s="56" customFormat="1" x14ac:dyDescent="0.25">
      <c r="A116" s="97"/>
      <c r="B116" s="98" t="s">
        <v>1328</v>
      </c>
      <c r="C116" s="58" t="s">
        <v>2592</v>
      </c>
      <c r="D116" s="98">
        <v>1</v>
      </c>
      <c r="E116" s="58"/>
      <c r="F116" s="111" t="s">
        <v>1329</v>
      </c>
      <c r="G116" s="111" t="s">
        <v>1330</v>
      </c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62"/>
      <c r="Y116" s="55"/>
    </row>
    <row r="117" spans="1:25" s="56" customFormat="1" x14ac:dyDescent="0.25">
      <c r="A117" s="97"/>
      <c r="B117" s="98" t="s">
        <v>1338</v>
      </c>
      <c r="C117" s="58" t="s">
        <v>2592</v>
      </c>
      <c r="D117" s="98">
        <v>1</v>
      </c>
      <c r="E117" s="58"/>
      <c r="F117" s="111" t="s">
        <v>1339</v>
      </c>
      <c r="G117" s="111" t="s">
        <v>1340</v>
      </c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62"/>
      <c r="Y117" s="55"/>
    </row>
    <row r="118" spans="1:25" s="56" customFormat="1" x14ac:dyDescent="0.25">
      <c r="A118" s="97"/>
      <c r="B118" s="98" t="s">
        <v>1342</v>
      </c>
      <c r="C118" s="58" t="s">
        <v>2592</v>
      </c>
      <c r="D118" s="98">
        <v>1</v>
      </c>
      <c r="E118" s="58"/>
      <c r="F118" s="111" t="s">
        <v>1343</v>
      </c>
      <c r="G118" s="111" t="s">
        <v>1344</v>
      </c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62"/>
      <c r="Y118" s="55"/>
    </row>
    <row r="119" spans="1:25" s="56" customFormat="1" ht="30" hidden="1" x14ac:dyDescent="0.25">
      <c r="A119" s="73">
        <v>329</v>
      </c>
      <c r="B119" s="79" t="s">
        <v>881</v>
      </c>
      <c r="C119" s="74" t="str">
        <f>VLOOKUP(B119,[2]Sheet8!E:G,3,0)</f>
        <v>PERMANENT DISS</v>
      </c>
      <c r="D119" s="75">
        <f>VLOOKUP(B119,[2]Sheet8!E:L,8,0)</f>
        <v>1</v>
      </c>
      <c r="E119" s="57" t="s">
        <v>882</v>
      </c>
      <c r="F119" s="112" t="str">
        <f>VLOOKUP(B119,[2]Sheet8!E:I,5,0)</f>
        <v>Y C MANJESHA</v>
      </c>
      <c r="G119" s="113" t="str">
        <f>VLOOKUP(B119,[2]Sheet8!E:K,7,0)</f>
        <v>0</v>
      </c>
      <c r="H119" s="57">
        <v>0</v>
      </c>
      <c r="I119" s="57">
        <v>0</v>
      </c>
      <c r="J119" s="57">
        <f t="shared" ref="J119:J133" si="2">I119-H119</f>
        <v>0</v>
      </c>
      <c r="K119" s="57"/>
      <c r="L119" s="58"/>
      <c r="M119" s="57"/>
      <c r="N119" s="57"/>
      <c r="O119" s="57"/>
      <c r="P119" s="57"/>
      <c r="Q119" s="57"/>
      <c r="R119" s="57"/>
      <c r="S119" s="57"/>
      <c r="T119" s="57"/>
      <c r="U119" s="59"/>
      <c r="V119" s="59"/>
      <c r="W119" s="57"/>
      <c r="X119" s="60">
        <v>0</v>
      </c>
    </row>
    <row r="120" spans="1:25" s="56" customFormat="1" ht="30" hidden="1" x14ac:dyDescent="0.25">
      <c r="A120" s="73">
        <v>330</v>
      </c>
      <c r="B120" s="79" t="s">
        <v>883</v>
      </c>
      <c r="C120" s="74" t="str">
        <f>VLOOKUP(B120,[2]Sheet8!E:G,3,0)</f>
        <v>PERMANENT DISS</v>
      </c>
      <c r="D120" s="75">
        <f>VLOOKUP(B120,[2]Sheet8!E:L,8,0)</f>
        <v>1</v>
      </c>
      <c r="E120" s="80" t="s">
        <v>884</v>
      </c>
      <c r="F120" s="112" t="str">
        <f>VLOOKUP(B120,[2]Sheet8!E:I,5,0)</f>
        <v>DINESH B R</v>
      </c>
      <c r="G120" s="113" t="str">
        <f>VLOOKUP(B120,[2]Sheet8!E:K,7,0)</f>
        <v>BASAVESHWARA NAGAR</v>
      </c>
      <c r="H120" s="57"/>
      <c r="I120" s="57">
        <v>0</v>
      </c>
      <c r="J120" s="57">
        <f t="shared" si="2"/>
        <v>0</v>
      </c>
      <c r="K120" s="57"/>
      <c r="L120" s="58"/>
      <c r="M120" s="57"/>
      <c r="N120" s="57"/>
      <c r="O120" s="57"/>
      <c r="P120" s="57"/>
      <c r="Q120" s="57"/>
      <c r="R120" s="57"/>
      <c r="S120" s="57"/>
      <c r="T120" s="57"/>
      <c r="U120" s="59"/>
      <c r="V120" s="59"/>
      <c r="W120" s="57"/>
      <c r="X120" s="60">
        <v>0</v>
      </c>
    </row>
    <row r="121" spans="1:25" s="56" customFormat="1" ht="30" hidden="1" x14ac:dyDescent="0.25">
      <c r="A121" s="73">
        <v>331</v>
      </c>
      <c r="B121" s="79" t="s">
        <v>885</v>
      </c>
      <c r="C121" s="74" t="str">
        <f>VLOOKUP(B121,[2]Sheet8!E:G,3,0)</f>
        <v>PERMANENT DISS</v>
      </c>
      <c r="D121" s="75">
        <f>VLOOKUP(B121,[2]Sheet8!E:L,8,0)</f>
        <v>1</v>
      </c>
      <c r="E121" s="80" t="s">
        <v>884</v>
      </c>
      <c r="F121" s="112" t="str">
        <f>VLOOKUP(B121,[2]Sheet8!E:I,5,0)</f>
        <v>R PRAKASHA S/O RAJAPPA</v>
      </c>
      <c r="G121" s="113" t="str">
        <f>VLOOKUP(B121,[2]Sheet8!E:K,7,0)</f>
        <v>HOOVINA HALLI KAVALU HKL</v>
      </c>
      <c r="H121" s="57"/>
      <c r="I121" s="57">
        <v>0</v>
      </c>
      <c r="J121" s="57">
        <f t="shared" si="2"/>
        <v>0</v>
      </c>
      <c r="K121" s="57"/>
      <c r="L121" s="58"/>
      <c r="M121" s="57"/>
      <c r="N121" s="57"/>
      <c r="O121" s="57"/>
      <c r="P121" s="57"/>
      <c r="Q121" s="57"/>
      <c r="R121" s="57"/>
      <c r="S121" s="57"/>
      <c r="T121" s="57"/>
      <c r="U121" s="59"/>
      <c r="V121" s="59"/>
      <c r="W121" s="57"/>
      <c r="X121" s="60">
        <v>0</v>
      </c>
    </row>
    <row r="122" spans="1:25" s="56" customFormat="1" ht="30" hidden="1" x14ac:dyDescent="0.25">
      <c r="A122" s="73">
        <v>332</v>
      </c>
      <c r="B122" s="79" t="s">
        <v>886</v>
      </c>
      <c r="C122" s="74" t="str">
        <f>VLOOKUP(B122,[2]Sheet8!E:G,3,0)</f>
        <v>PERMANENT DISS</v>
      </c>
      <c r="D122" s="75">
        <f>VLOOKUP(B122,[2]Sheet8!E:L,8,0)</f>
        <v>1</v>
      </c>
      <c r="E122" s="80" t="s">
        <v>887</v>
      </c>
      <c r="F122" s="112" t="str">
        <f>VLOOKUP(B122,[2]Sheet8!E:I,5,0)</f>
        <v>JAYAMMA W/O CHANDREGOWDA</v>
      </c>
      <c r="G122" s="113" t="str">
        <f>VLOOKUP(B122,[2]Sheet8!E:K,7,0)</f>
        <v>BASAVESHWARA NAGAR</v>
      </c>
      <c r="H122" s="57"/>
      <c r="I122" s="57">
        <v>0</v>
      </c>
      <c r="J122" s="57">
        <f t="shared" si="2"/>
        <v>0</v>
      </c>
      <c r="K122" s="57"/>
      <c r="L122" s="58"/>
      <c r="M122" s="57"/>
      <c r="N122" s="57"/>
      <c r="O122" s="57"/>
      <c r="P122" s="57"/>
      <c r="Q122" s="57"/>
      <c r="R122" s="57"/>
      <c r="S122" s="57"/>
      <c r="T122" s="57"/>
      <c r="U122" s="59"/>
      <c r="V122" s="59"/>
      <c r="W122" s="57"/>
      <c r="X122" s="60">
        <v>0</v>
      </c>
    </row>
    <row r="123" spans="1:25" s="56" customFormat="1" ht="30" hidden="1" x14ac:dyDescent="0.25">
      <c r="A123" s="73">
        <v>333</v>
      </c>
      <c r="B123" s="79" t="s">
        <v>888</v>
      </c>
      <c r="C123" s="74" t="str">
        <f>VLOOKUP(B123,[2]Sheet8!E:G,3,0)</f>
        <v>PERMANENT DISS</v>
      </c>
      <c r="D123" s="75">
        <f>VLOOKUP(B123,[2]Sheet8!E:L,8,0)</f>
        <v>1</v>
      </c>
      <c r="E123" s="80" t="s">
        <v>674</v>
      </c>
      <c r="F123" s="112" t="str">
        <f>VLOOKUP(B123,[2]Sheet8!E:I,5,0)</f>
        <v>T P LATHAKSHI C/O LATE BASAVEGOWGA</v>
      </c>
      <c r="G123" s="113" t="str">
        <f>VLOOKUP(B123,[2]Sheet8!E:K,7,0)</f>
        <v>BASAVESHWARA NAGAR</v>
      </c>
      <c r="H123" s="57"/>
      <c r="I123" s="57">
        <v>0</v>
      </c>
      <c r="J123" s="57">
        <f t="shared" si="2"/>
        <v>0</v>
      </c>
      <c r="K123" s="57"/>
      <c r="L123" s="58"/>
      <c r="M123" s="57"/>
      <c r="N123" s="57"/>
      <c r="O123" s="57"/>
      <c r="P123" s="57"/>
      <c r="Q123" s="57"/>
      <c r="R123" s="57"/>
      <c r="S123" s="57"/>
      <c r="T123" s="57"/>
      <c r="U123" s="59"/>
      <c r="V123" s="59"/>
      <c r="W123" s="57"/>
      <c r="X123" s="60">
        <v>0</v>
      </c>
    </row>
    <row r="124" spans="1:25" s="56" customFormat="1" ht="30" hidden="1" x14ac:dyDescent="0.25">
      <c r="A124" s="73">
        <v>334</v>
      </c>
      <c r="B124" s="74" t="s">
        <v>889</v>
      </c>
      <c r="C124" s="74" t="str">
        <f>VLOOKUP(B124,[2]Sheet8!E:G,3,0)</f>
        <v>PERMANENT DISS</v>
      </c>
      <c r="D124" s="75">
        <f>VLOOKUP(B124,[2]Sheet8!E:L,8,0)</f>
        <v>2</v>
      </c>
      <c r="E124" s="75" t="s">
        <v>890</v>
      </c>
      <c r="F124" s="112" t="str">
        <f>VLOOKUP(B124,[2]Sheet8!E:I,5,0)</f>
        <v>L E VENKTESH</v>
      </c>
      <c r="G124" s="113" t="str">
        <f>VLOOKUP(B124,[2]Sheet8!E:K,7,0)</f>
        <v>DEVARAYAPATTANA</v>
      </c>
      <c r="H124" s="77"/>
      <c r="I124" s="57">
        <v>0</v>
      </c>
      <c r="J124" s="57">
        <f t="shared" si="2"/>
        <v>0</v>
      </c>
      <c r="K124" s="77"/>
      <c r="L124" s="77"/>
      <c r="M124" s="77"/>
      <c r="N124" s="77"/>
      <c r="O124" s="77"/>
      <c r="P124" s="77"/>
      <c r="Q124" s="77"/>
      <c r="R124" s="57"/>
      <c r="S124" s="77"/>
      <c r="T124" s="57"/>
      <c r="U124" s="77"/>
      <c r="V124" s="78"/>
      <c r="W124" s="77"/>
      <c r="X124" s="60">
        <v>0</v>
      </c>
    </row>
    <row r="125" spans="1:25" s="56" customFormat="1" ht="30" hidden="1" x14ac:dyDescent="0.25">
      <c r="A125" s="73">
        <v>335</v>
      </c>
      <c r="B125" s="79" t="s">
        <v>891</v>
      </c>
      <c r="C125" s="74" t="str">
        <f>VLOOKUP(B125,[2]Sheet8!E:G,3,0)</f>
        <v>PERMANENT DISS</v>
      </c>
      <c r="D125" s="75">
        <f>VLOOKUP(B125,[2]Sheet8!E:L,8,0)</f>
        <v>5</v>
      </c>
      <c r="E125" s="80" t="s">
        <v>693</v>
      </c>
      <c r="F125" s="112" t="str">
        <f>VLOOKUP(B125,[2]Sheet8!E:I,5,0)</f>
        <v>P C THAMOS</v>
      </c>
      <c r="G125" s="113" t="str">
        <f>VLOOKUP(B125,[2]Sheet8!E:K,7,0)</f>
        <v>KALLEKERE HUSURU</v>
      </c>
      <c r="H125" s="57"/>
      <c r="I125" s="57">
        <v>0</v>
      </c>
      <c r="J125" s="57">
        <f t="shared" si="2"/>
        <v>0</v>
      </c>
      <c r="K125" s="57"/>
      <c r="L125" s="58"/>
      <c r="M125" s="57"/>
      <c r="N125" s="57"/>
      <c r="O125" s="57"/>
      <c r="P125" s="57"/>
      <c r="Q125" s="57"/>
      <c r="R125" s="57"/>
      <c r="S125" s="57"/>
      <c r="T125" s="57"/>
      <c r="U125" s="59"/>
      <c r="V125" s="59"/>
      <c r="W125" s="57"/>
      <c r="X125" s="60">
        <v>0</v>
      </c>
    </row>
    <row r="126" spans="1:25" s="56" customFormat="1" ht="30" hidden="1" x14ac:dyDescent="0.25">
      <c r="A126" s="73">
        <v>336</v>
      </c>
      <c r="B126" s="79" t="s">
        <v>892</v>
      </c>
      <c r="C126" s="74" t="str">
        <f>VLOOKUP(B126,[2]Sheet8!E:G,3,0)</f>
        <v>PERMANENT DISS</v>
      </c>
      <c r="D126" s="75">
        <f>VLOOKUP(B126,[2]Sheet8!E:L,8,0)</f>
        <v>2</v>
      </c>
      <c r="E126" s="80" t="s">
        <v>699</v>
      </c>
      <c r="F126" s="112" t="str">
        <f>VLOOKUP(B126,[2]Sheet8!E:I,5,0)</f>
        <v>R B PREMA</v>
      </c>
      <c r="G126" s="113" t="str">
        <f>VLOOKUP(B126,[2]Sheet8!E:K,7,0)</f>
        <v>HOOVINA HALLI KAVALU HKL</v>
      </c>
      <c r="H126" s="57"/>
      <c r="I126" s="57">
        <v>0</v>
      </c>
      <c r="J126" s="57">
        <f t="shared" si="2"/>
        <v>0</v>
      </c>
      <c r="K126" s="57"/>
      <c r="L126" s="58"/>
      <c r="M126" s="57"/>
      <c r="N126" s="57"/>
      <c r="O126" s="57"/>
      <c r="P126" s="57"/>
      <c r="Q126" s="57"/>
      <c r="R126" s="57"/>
      <c r="S126" s="57"/>
      <c r="T126" s="57"/>
      <c r="U126" s="59"/>
      <c r="V126" s="59"/>
      <c r="W126" s="57"/>
      <c r="X126" s="60">
        <v>0</v>
      </c>
    </row>
    <row r="127" spans="1:25" s="56" customFormat="1" ht="30" hidden="1" x14ac:dyDescent="0.25">
      <c r="A127" s="73">
        <v>337</v>
      </c>
      <c r="B127" s="79" t="s">
        <v>893</v>
      </c>
      <c r="C127" s="74" t="str">
        <f>VLOOKUP(B127,[2]Sheet8!E:G,3,0)</f>
        <v>PERMANENT DISS</v>
      </c>
      <c r="D127" s="75">
        <f>VLOOKUP(B127,[2]Sheet8!E:L,8,0)</f>
        <v>1</v>
      </c>
      <c r="E127" s="80" t="s">
        <v>701</v>
      </c>
      <c r="F127" s="112" t="str">
        <f>VLOOKUP(B127,[2]Sheet8!E:I,5,0)</f>
        <v xml:space="preserve">CHANDRASHAKAR </v>
      </c>
      <c r="G127" s="113" t="str">
        <f>VLOOKUP(B127,[2]Sheet8!E:K,7,0)</f>
        <v>YARE HALLI YHL</v>
      </c>
      <c r="H127" s="57"/>
      <c r="I127" s="57">
        <v>0</v>
      </c>
      <c r="J127" s="57">
        <f t="shared" si="2"/>
        <v>0</v>
      </c>
      <c r="K127" s="57"/>
      <c r="L127" s="58"/>
      <c r="M127" s="57"/>
      <c r="N127" s="57"/>
      <c r="O127" s="57"/>
      <c r="P127" s="57"/>
      <c r="Q127" s="57"/>
      <c r="R127" s="57"/>
      <c r="S127" s="57"/>
      <c r="T127" s="57"/>
      <c r="U127" s="59"/>
      <c r="V127" s="59"/>
      <c r="W127" s="57"/>
      <c r="X127" s="60">
        <v>0</v>
      </c>
    </row>
    <row r="128" spans="1:25" s="56" customFormat="1" ht="30" hidden="1" x14ac:dyDescent="0.25">
      <c r="A128" s="73">
        <v>338</v>
      </c>
      <c r="B128" s="79" t="s">
        <v>894</v>
      </c>
      <c r="C128" s="74" t="str">
        <f>VLOOKUP(B128,[2]Sheet8!E:G,3,0)</f>
        <v>PERMANENT DISS</v>
      </c>
      <c r="D128" s="75">
        <f>VLOOKUP(B128,[2]Sheet8!E:L,8,0)</f>
        <v>2</v>
      </c>
      <c r="E128" s="81" t="s">
        <v>382</v>
      </c>
      <c r="F128" s="112" t="str">
        <f>VLOOKUP(B128,[2]Sheet8!E:I,5,0)</f>
        <v>N MANJULA</v>
      </c>
      <c r="G128" s="113" t="str">
        <f>VLOOKUP(B128,[2]Sheet8!E:K,7,0)</f>
        <v>HOOVINA HALLI KAVALU HKL</v>
      </c>
      <c r="H128" s="57">
        <v>0</v>
      </c>
      <c r="I128" s="57">
        <v>0</v>
      </c>
      <c r="J128" s="57">
        <f t="shared" si="2"/>
        <v>0</v>
      </c>
      <c r="K128" s="57"/>
      <c r="L128" s="58"/>
      <c r="M128" s="57"/>
      <c r="N128" s="57"/>
      <c r="O128" s="57"/>
      <c r="P128" s="57"/>
      <c r="Q128" s="57"/>
      <c r="R128" s="57"/>
      <c r="S128" s="57"/>
      <c r="T128" s="57"/>
      <c r="U128" s="59"/>
      <c r="V128" s="59"/>
      <c r="W128" s="57"/>
      <c r="X128" s="60">
        <v>0</v>
      </c>
    </row>
    <row r="129" spans="1:25" s="56" customFormat="1" ht="30" hidden="1" x14ac:dyDescent="0.25">
      <c r="A129" s="73">
        <v>339</v>
      </c>
      <c r="B129" s="79" t="s">
        <v>895</v>
      </c>
      <c r="C129" s="74" t="str">
        <f>VLOOKUP(B129,[2]Sheet8!E:G,3,0)</f>
        <v>PERMANENT DISS</v>
      </c>
      <c r="D129" s="75">
        <f>VLOOKUP(B129,[2]Sheet8!E:L,8,0)</f>
        <v>1</v>
      </c>
      <c r="E129" s="57" t="s">
        <v>896</v>
      </c>
      <c r="F129" s="112" t="str">
        <f>VLOOKUP(B129,[2]Sheet8!E:I,5,0)</f>
        <v>ASHOKA</v>
      </c>
      <c r="G129" s="113" t="str">
        <f>VLOOKUP(B129,[2]Sheet8!E:K,7,0)</f>
        <v>BASAVESHWARA NAGAR</v>
      </c>
      <c r="H129" s="57">
        <v>652</v>
      </c>
      <c r="I129" s="57">
        <v>652</v>
      </c>
      <c r="J129" s="57">
        <f t="shared" si="2"/>
        <v>0</v>
      </c>
      <c r="K129" s="57"/>
      <c r="L129" s="58"/>
      <c r="M129" s="57"/>
      <c r="N129" s="57"/>
      <c r="O129" s="57"/>
      <c r="P129" s="57"/>
      <c r="Q129" s="57"/>
      <c r="R129" s="57"/>
      <c r="S129" s="57"/>
      <c r="T129" s="57"/>
      <c r="U129" s="59"/>
      <c r="V129" s="59"/>
      <c r="W129" s="57"/>
      <c r="X129" s="60">
        <v>0</v>
      </c>
    </row>
    <row r="130" spans="1:25" s="56" customFormat="1" ht="30" hidden="1" x14ac:dyDescent="0.25">
      <c r="A130" s="73">
        <v>340</v>
      </c>
      <c r="B130" s="79" t="s">
        <v>897</v>
      </c>
      <c r="C130" s="74" t="str">
        <f>VLOOKUP(B130,[2]Sheet8!E:G,3,0)</f>
        <v>PERMANENT DISS</v>
      </c>
      <c r="D130" s="75">
        <f>VLOOKUP(B130,[2]Sheet8!E:L,8,0)</f>
        <v>1</v>
      </c>
      <c r="E130" s="57" t="s">
        <v>714</v>
      </c>
      <c r="F130" s="112" t="str">
        <f>VLOOKUP(B130,[2]Sheet8!E:I,5,0)</f>
        <v xml:space="preserve">YATHIKALA K V </v>
      </c>
      <c r="G130" s="113" t="str">
        <f>VLOOKUP(B130,[2]Sheet8!E:K,7,0)</f>
        <v>BASAVESHWARA NAGAR</v>
      </c>
      <c r="H130" s="57">
        <v>1940</v>
      </c>
      <c r="I130" s="57">
        <v>1940</v>
      </c>
      <c r="J130" s="57">
        <f t="shared" si="2"/>
        <v>0</v>
      </c>
      <c r="K130" s="57"/>
      <c r="L130" s="58"/>
      <c r="M130" s="57"/>
      <c r="N130" s="57"/>
      <c r="O130" s="57"/>
      <c r="P130" s="57"/>
      <c r="Q130" s="57"/>
      <c r="R130" s="57"/>
      <c r="S130" s="57"/>
      <c r="T130" s="57"/>
      <c r="U130" s="59"/>
      <c r="V130" s="59"/>
      <c r="W130" s="57"/>
      <c r="X130" s="60">
        <v>0</v>
      </c>
    </row>
    <row r="131" spans="1:25" s="56" customFormat="1" ht="30" hidden="1" x14ac:dyDescent="0.25">
      <c r="A131" s="73">
        <v>341</v>
      </c>
      <c r="B131" s="79" t="s">
        <v>898</v>
      </c>
      <c r="C131" s="74" t="str">
        <f>VLOOKUP(B131,[2]Sheet8!E:G,3,0)</f>
        <v>PERMANENT DISS</v>
      </c>
      <c r="D131" s="75">
        <f>VLOOKUP(B131,[2]Sheet8!E:L,8,0)</f>
        <v>1</v>
      </c>
      <c r="E131" s="57" t="s">
        <v>899</v>
      </c>
      <c r="F131" s="112" t="str">
        <f>VLOOKUP(B131,[2]Sheet8!E:I,5,0)</f>
        <v>DEVIRAMMA</v>
      </c>
      <c r="G131" s="113" t="str">
        <f>VLOOKUP(B131,[2]Sheet8!E:K,7,0)</f>
        <v>MANICHANA HALLI MNL</v>
      </c>
      <c r="H131" s="57"/>
      <c r="I131" s="57">
        <v>0</v>
      </c>
      <c r="J131" s="57">
        <f t="shared" si="2"/>
        <v>0</v>
      </c>
      <c r="K131" s="57"/>
      <c r="L131" s="58"/>
      <c r="M131" s="57"/>
      <c r="N131" s="57"/>
      <c r="O131" s="57"/>
      <c r="P131" s="57"/>
      <c r="Q131" s="57"/>
      <c r="R131" s="57"/>
      <c r="S131" s="57"/>
      <c r="T131" s="57"/>
      <c r="U131" s="59"/>
      <c r="V131" s="59"/>
      <c r="W131" s="57"/>
      <c r="X131" s="60">
        <v>0</v>
      </c>
    </row>
    <row r="132" spans="1:25" s="56" customFormat="1" ht="30" hidden="1" x14ac:dyDescent="0.25">
      <c r="A132" s="73">
        <v>342</v>
      </c>
      <c r="B132" s="74" t="s">
        <v>900</v>
      </c>
      <c r="C132" s="74" t="str">
        <f>VLOOKUP(B132,[2]Sheet8!E:G,3,0)</f>
        <v>PERMANENT DISS</v>
      </c>
      <c r="D132" s="75">
        <f>VLOOKUP(B132,[2]Sheet8!E:L,8,0)</f>
        <v>1</v>
      </c>
      <c r="E132" s="75" t="s">
        <v>901</v>
      </c>
      <c r="F132" s="112" t="str">
        <f>VLOOKUP(B132,[2]Sheet8!E:I,5,0)</f>
        <v>M R SHRIDHAR</v>
      </c>
      <c r="G132" s="113" t="str">
        <f>VLOOKUP(B132,[2]Sheet8!E:K,7,0)</f>
        <v>HT GROUP</v>
      </c>
      <c r="H132" s="77"/>
      <c r="I132" s="57">
        <v>0</v>
      </c>
      <c r="J132" s="57">
        <f t="shared" si="2"/>
        <v>0</v>
      </c>
      <c r="K132" s="77"/>
      <c r="L132" s="77"/>
      <c r="M132" s="77"/>
      <c r="N132" s="77"/>
      <c r="O132" s="77"/>
      <c r="P132" s="77"/>
      <c r="Q132" s="77"/>
      <c r="R132" s="57"/>
      <c r="S132" s="77"/>
      <c r="T132" s="57"/>
      <c r="U132" s="77"/>
      <c r="V132" s="78"/>
      <c r="W132" s="77"/>
      <c r="X132" s="60">
        <v>0</v>
      </c>
    </row>
    <row r="133" spans="1:25" s="56" customFormat="1" ht="30" hidden="1" x14ac:dyDescent="0.25">
      <c r="A133" s="73">
        <v>343</v>
      </c>
      <c r="B133" s="79" t="s">
        <v>902</v>
      </c>
      <c r="C133" s="74" t="str">
        <f>VLOOKUP(B133,[2]Sheet8!E:G,3,0)</f>
        <v>PERMANENT DISS</v>
      </c>
      <c r="D133" s="75">
        <f>VLOOKUP(B133,[2]Sheet8!E:L,8,0)</f>
        <v>1</v>
      </c>
      <c r="E133" s="57" t="s">
        <v>903</v>
      </c>
      <c r="F133" s="112" t="str">
        <f>VLOOKUP(B133,[2]Sheet8!E:I,5,0)</f>
        <v>MOHAMED HAROON RAYEES</v>
      </c>
      <c r="G133" s="113" t="str">
        <f>VLOOKUP(B133,[2]Sheet8!E:K,7,0)</f>
        <v>KALLEKERE HUSURU</v>
      </c>
      <c r="H133" s="57">
        <v>1520</v>
      </c>
      <c r="I133" s="57">
        <v>1520</v>
      </c>
      <c r="J133" s="57">
        <f t="shared" si="2"/>
        <v>0</v>
      </c>
      <c r="K133" s="57"/>
      <c r="L133" s="58"/>
      <c r="M133" s="57"/>
      <c r="N133" s="57"/>
      <c r="O133" s="57"/>
      <c r="P133" s="57"/>
      <c r="Q133" s="57"/>
      <c r="R133" s="57"/>
      <c r="S133" s="57"/>
      <c r="T133" s="57"/>
      <c r="U133" s="59"/>
      <c r="V133" s="59"/>
      <c r="W133" s="57"/>
      <c r="X133" s="60">
        <v>0</v>
      </c>
    </row>
    <row r="134" spans="1:25" s="56" customFormat="1" ht="30" hidden="1" x14ac:dyDescent="0.25">
      <c r="A134" s="73">
        <v>214</v>
      </c>
      <c r="B134" s="79" t="s">
        <v>719</v>
      </c>
      <c r="C134" s="74" t="str">
        <f>VLOOKUP(B134,[2]Sheet8!E:G,3,0)</f>
        <v>LONG DISS</v>
      </c>
      <c r="D134" s="75">
        <f>VLOOKUP(B134,[2]Sheet8!E:L,8,0)</f>
        <v>1</v>
      </c>
      <c r="E134" s="80" t="s">
        <v>384</v>
      </c>
      <c r="F134" s="112" t="str">
        <f>VLOOKUP(B134,[2]Sheet8!E:I,5,0)</f>
        <v>GEETHABAI K GBASAVARAJA NAIK</v>
      </c>
      <c r="G134" s="113" t="str">
        <f>VLOOKUP(B134,[2]Sheet8!E:K,7,0)</f>
        <v>0</v>
      </c>
      <c r="H134" s="57"/>
      <c r="I134" s="57">
        <v>0</v>
      </c>
      <c r="J134" s="57">
        <f t="shared" ref="J134:J143" si="3">I134-H134</f>
        <v>0</v>
      </c>
      <c r="K134" s="57"/>
      <c r="L134" s="58"/>
      <c r="M134" s="57"/>
      <c r="N134" s="57"/>
      <c r="O134" s="57"/>
      <c r="P134" s="57"/>
      <c r="Q134" s="57"/>
      <c r="R134" s="57"/>
      <c r="S134" s="57"/>
      <c r="T134" s="57"/>
      <c r="U134" s="59"/>
      <c r="V134" s="59"/>
      <c r="W134" s="57"/>
      <c r="X134" s="60">
        <v>-1498</v>
      </c>
    </row>
    <row r="135" spans="1:25" s="56" customFormat="1" hidden="1" x14ac:dyDescent="0.25">
      <c r="A135" s="73">
        <v>215</v>
      </c>
      <c r="B135" s="79" t="s">
        <v>720</v>
      </c>
      <c r="C135" s="74" t="str">
        <f>VLOOKUP(B135,[2]Sheet8!E:G,3,0)</f>
        <v>LONG DISS</v>
      </c>
      <c r="D135" s="75">
        <f>VLOOKUP(B135,[2]Sheet8!E:L,8,0)</f>
        <v>1</v>
      </c>
      <c r="E135" s="80" t="s">
        <v>721</v>
      </c>
      <c r="F135" s="112" t="str">
        <f>VLOOKUP(B135,[2]Sheet8!E:I,5,0)</f>
        <v xml:space="preserve">NAVEEN B V </v>
      </c>
      <c r="G135" s="113" t="str">
        <f>VLOOKUP(B135,[2]Sheet8!E:K,7,0)</f>
        <v>HOOVINA HALLI KAVALU HKL</v>
      </c>
      <c r="H135" s="57">
        <v>5200</v>
      </c>
      <c r="I135" s="57">
        <v>5200</v>
      </c>
      <c r="J135" s="57">
        <f t="shared" si="3"/>
        <v>0</v>
      </c>
      <c r="K135" s="57"/>
      <c r="L135" s="58"/>
      <c r="M135" s="57"/>
      <c r="N135" s="57"/>
      <c r="O135" s="57"/>
      <c r="P135" s="57"/>
      <c r="Q135" s="57"/>
      <c r="R135" s="57"/>
      <c r="S135" s="57"/>
      <c r="T135" s="57"/>
      <c r="U135" s="59"/>
      <c r="V135" s="59"/>
      <c r="W135" s="57"/>
      <c r="X135" s="60">
        <v>-2214</v>
      </c>
    </row>
    <row r="136" spans="1:25" s="56" customFormat="1" hidden="1" x14ac:dyDescent="0.25">
      <c r="A136" s="73">
        <v>216</v>
      </c>
      <c r="B136" s="79" t="s">
        <v>722</v>
      </c>
      <c r="C136" s="74" t="str">
        <f>VLOOKUP(B136,[2]Sheet8!E:G,3,0)</f>
        <v>LONG DISS</v>
      </c>
      <c r="D136" s="75">
        <f>VLOOKUP(B136,[2]Sheet8!E:L,8,0)</f>
        <v>2</v>
      </c>
      <c r="E136" s="80" t="s">
        <v>723</v>
      </c>
      <c r="F136" s="112" t="str">
        <f>VLOOKUP(B136,[2]Sheet8!E:I,5,0)</f>
        <v>H L SURESH</v>
      </c>
      <c r="G136" s="113" t="str">
        <f>VLOOKUP(B136,[2]Sheet8!E:K,7,0)</f>
        <v>YARE HALLI YHL</v>
      </c>
      <c r="H136" s="57">
        <v>0</v>
      </c>
      <c r="I136" s="57">
        <v>0</v>
      </c>
      <c r="J136" s="57">
        <f t="shared" si="3"/>
        <v>0</v>
      </c>
      <c r="K136" s="57"/>
      <c r="L136" s="58"/>
      <c r="M136" s="57"/>
      <c r="N136" s="57"/>
      <c r="O136" s="57"/>
      <c r="P136" s="57"/>
      <c r="Q136" s="57"/>
      <c r="R136" s="57"/>
      <c r="S136" s="57"/>
      <c r="T136" s="57"/>
      <c r="U136" s="59"/>
      <c r="V136" s="59"/>
      <c r="W136" s="57"/>
      <c r="X136" s="60">
        <v>-1484</v>
      </c>
    </row>
    <row r="137" spans="1:25" s="56" customFormat="1" ht="30" hidden="1" x14ac:dyDescent="0.25">
      <c r="A137" s="73">
        <v>344</v>
      </c>
      <c r="B137" s="79" t="s">
        <v>904</v>
      </c>
      <c r="C137" s="74" t="str">
        <f>VLOOKUP(B137,[2]Sheet8!E:G,3,0)</f>
        <v>PERMANENT DISS</v>
      </c>
      <c r="D137" s="75">
        <f>VLOOKUP(B137,[2]Sheet8!E:L,8,0)</f>
        <v>2</v>
      </c>
      <c r="E137" s="80" t="s">
        <v>905</v>
      </c>
      <c r="F137" s="112" t="str">
        <f>VLOOKUP(B137,[2]Sheet8!E:I,5,0)</f>
        <v>MADHUSWAMYGOWDA</v>
      </c>
      <c r="G137" s="113" t="str">
        <f>VLOOKUP(B137,[2]Sheet8!E:K,7,0)</f>
        <v>0</v>
      </c>
      <c r="H137" s="57">
        <v>2320</v>
      </c>
      <c r="I137" s="57">
        <v>2320</v>
      </c>
      <c r="J137" s="57">
        <f t="shared" si="3"/>
        <v>0</v>
      </c>
      <c r="K137" s="57"/>
      <c r="L137" s="58"/>
      <c r="M137" s="57"/>
      <c r="N137" s="57"/>
      <c r="O137" s="57"/>
      <c r="P137" s="57"/>
      <c r="Q137" s="57"/>
      <c r="R137" s="57"/>
      <c r="S137" s="57"/>
      <c r="T137" s="57"/>
      <c r="U137" s="59"/>
      <c r="V137" s="59"/>
      <c r="W137" s="57"/>
      <c r="X137" s="60">
        <v>0</v>
      </c>
    </row>
    <row r="138" spans="1:25" s="56" customFormat="1" ht="30" hidden="1" x14ac:dyDescent="0.25">
      <c r="A138" s="73">
        <v>4</v>
      </c>
      <c r="B138" s="79" t="s">
        <v>383</v>
      </c>
      <c r="C138" s="74" t="str">
        <f>VLOOKUP(B138,[2]Sheet8!E:G,3,0)</f>
        <v>BILL STOP</v>
      </c>
      <c r="D138" s="75">
        <f>VLOOKUP(B138,[2]Sheet8!E:L,8,0)</f>
        <v>1</v>
      </c>
      <c r="E138" s="80" t="s">
        <v>384</v>
      </c>
      <c r="F138" s="112" t="str">
        <f>VLOOKUP(B138,[2]Sheet8!E:I,5,0)</f>
        <v>B T VISHWANATHA SHETTYB V GOVINDA SHETTY</v>
      </c>
      <c r="G138" s="113" t="str">
        <f>VLOOKUP(B138,[2]Sheet8!E:K,7,0)</f>
        <v>0</v>
      </c>
      <c r="H138" s="57">
        <v>1347</v>
      </c>
      <c r="I138" s="57">
        <v>1347</v>
      </c>
      <c r="J138" s="57">
        <f t="shared" si="3"/>
        <v>0</v>
      </c>
      <c r="K138" s="57"/>
      <c r="L138" s="58"/>
      <c r="M138" s="57"/>
      <c r="N138" s="57"/>
      <c r="O138" s="57"/>
      <c r="P138" s="57"/>
      <c r="Q138" s="57"/>
      <c r="R138" s="57"/>
      <c r="S138" s="57"/>
      <c r="T138" s="57"/>
      <c r="U138" s="59"/>
      <c r="V138" s="59"/>
      <c r="W138" s="57"/>
      <c r="X138" s="60">
        <v>0</v>
      </c>
    </row>
    <row r="139" spans="1:25" s="56" customFormat="1" hidden="1" x14ac:dyDescent="0.25">
      <c r="A139" s="73">
        <v>217</v>
      </c>
      <c r="B139" s="79" t="s">
        <v>724</v>
      </c>
      <c r="C139" s="74" t="str">
        <f>VLOOKUP(B139,[2]Sheet8!E:G,3,0)</f>
        <v>LONG DISS</v>
      </c>
      <c r="D139" s="75">
        <f>VLOOKUP(B139,[2]Sheet8!E:L,8,0)</f>
        <v>2</v>
      </c>
      <c r="E139" s="80" t="s">
        <v>725</v>
      </c>
      <c r="F139" s="112" t="str">
        <f>VLOOKUP(B139,[2]Sheet8!E:I,5,0)</f>
        <v>MANU M S</v>
      </c>
      <c r="G139" s="113" t="str">
        <f>VLOOKUP(B139,[2]Sheet8!E:K,7,0)</f>
        <v>BASAVESHWARA NAGAR</v>
      </c>
      <c r="H139" s="57">
        <v>349</v>
      </c>
      <c r="I139" s="57">
        <v>349</v>
      </c>
      <c r="J139" s="57">
        <f t="shared" si="3"/>
        <v>0</v>
      </c>
      <c r="K139" s="57"/>
      <c r="L139" s="58"/>
      <c r="M139" s="57"/>
      <c r="N139" s="57"/>
      <c r="O139" s="57"/>
      <c r="P139" s="57"/>
      <c r="Q139" s="57"/>
      <c r="R139" s="57"/>
      <c r="S139" s="57"/>
      <c r="T139" s="57"/>
      <c r="U139" s="59"/>
      <c r="V139" s="59"/>
      <c r="W139" s="57"/>
      <c r="X139" s="60">
        <v>-5234</v>
      </c>
    </row>
    <row r="140" spans="1:25" s="56" customFormat="1" ht="30" hidden="1" x14ac:dyDescent="0.25">
      <c r="A140" s="73">
        <v>345</v>
      </c>
      <c r="B140" s="79" t="s">
        <v>906</v>
      </c>
      <c r="C140" s="74" t="str">
        <f>VLOOKUP(B140,[2]Sheet8!E:G,3,0)</f>
        <v>PERMANENT DISS</v>
      </c>
      <c r="D140" s="75">
        <f>VLOOKUP(B140,[2]Sheet8!E:L,8,0)</f>
        <v>2</v>
      </c>
      <c r="E140" s="80" t="s">
        <v>727</v>
      </c>
      <c r="F140" s="112" t="str">
        <f>VLOOKUP(B140,[2]Sheet8!E:I,5,0)</f>
        <v>P K CHIRANTH</v>
      </c>
      <c r="G140" s="113" t="str">
        <f>VLOOKUP(B140,[2]Sheet8!E:K,7,0)</f>
        <v>HOOVINA HALLI KAVALU HKL</v>
      </c>
      <c r="H140" s="57">
        <v>7132</v>
      </c>
      <c r="I140" s="57">
        <v>7132</v>
      </c>
      <c r="J140" s="57">
        <f t="shared" si="3"/>
        <v>0</v>
      </c>
      <c r="K140" s="57"/>
      <c r="L140" s="58"/>
      <c r="M140" s="57"/>
      <c r="N140" s="57"/>
      <c r="O140" s="57"/>
      <c r="P140" s="57"/>
      <c r="Q140" s="57"/>
      <c r="R140" s="57"/>
      <c r="S140" s="57"/>
      <c r="T140" s="57"/>
      <c r="U140" s="59"/>
      <c r="V140" s="59"/>
      <c r="W140" s="57"/>
      <c r="X140" s="60">
        <v>0</v>
      </c>
    </row>
    <row r="141" spans="1:25" s="56" customFormat="1" hidden="1" x14ac:dyDescent="0.25">
      <c r="A141" s="73">
        <v>218</v>
      </c>
      <c r="B141" s="79" t="s">
        <v>726</v>
      </c>
      <c r="C141" s="74" t="str">
        <f>VLOOKUP(B141,[2]Sheet8!E:G,3,0)</f>
        <v>LONG DISS</v>
      </c>
      <c r="D141" s="75">
        <f>VLOOKUP(B141,[2]Sheet8!E:L,8,0)</f>
        <v>2</v>
      </c>
      <c r="E141" s="81" t="s">
        <v>727</v>
      </c>
      <c r="F141" s="112" t="str">
        <f>VLOOKUP(B141,[2]Sheet8!E:I,5,0)</f>
        <v>PRASANNA</v>
      </c>
      <c r="G141" s="113" t="str">
        <f>VLOOKUP(B141,[2]Sheet8!E:K,7,0)</f>
        <v>BELUR ROAD L</v>
      </c>
      <c r="H141" s="57">
        <v>1019</v>
      </c>
      <c r="I141" s="57">
        <v>1019</v>
      </c>
      <c r="J141" s="57">
        <f t="shared" si="3"/>
        <v>0</v>
      </c>
      <c r="K141" s="57"/>
      <c r="L141" s="58"/>
      <c r="M141" s="57"/>
      <c r="N141" s="57"/>
      <c r="O141" s="57"/>
      <c r="P141" s="57"/>
      <c r="Q141" s="57"/>
      <c r="R141" s="57"/>
      <c r="S141" s="57"/>
      <c r="T141" s="57"/>
      <c r="U141" s="59"/>
      <c r="V141" s="59"/>
      <c r="W141" s="57"/>
      <c r="X141" s="60">
        <v>-4083</v>
      </c>
    </row>
    <row r="142" spans="1:25" s="56" customFormat="1" hidden="1" x14ac:dyDescent="0.25">
      <c r="A142" s="73">
        <v>219</v>
      </c>
      <c r="B142" s="79" t="s">
        <v>728</v>
      </c>
      <c r="C142" s="74" t="str">
        <f>VLOOKUP(B142,[2]Sheet8!E:G,3,0)</f>
        <v>LONG DISS</v>
      </c>
      <c r="D142" s="75">
        <f>VLOOKUP(B142,[2]Sheet8!E:L,8,0)</f>
        <v>1</v>
      </c>
      <c r="E142" s="81" t="s">
        <v>727</v>
      </c>
      <c r="F142" s="112" t="str">
        <f>VLOOKUP(B142,[2]Sheet8!E:I,5,0)</f>
        <v>DR.ANOOP</v>
      </c>
      <c r="G142" s="113" t="str">
        <f>VLOOKUP(B142,[2]Sheet8!E:K,7,0)</f>
        <v>AREKAL HOSA HALLI AKHL</v>
      </c>
      <c r="H142" s="57">
        <v>0</v>
      </c>
      <c r="I142" s="57">
        <v>0</v>
      </c>
      <c r="J142" s="57">
        <f t="shared" si="3"/>
        <v>0</v>
      </c>
      <c r="K142" s="57"/>
      <c r="L142" s="58"/>
      <c r="M142" s="57"/>
      <c r="N142" s="57"/>
      <c r="O142" s="57"/>
      <c r="P142" s="57"/>
      <c r="Q142" s="57"/>
      <c r="R142" s="57"/>
      <c r="S142" s="57"/>
      <c r="T142" s="57"/>
      <c r="U142" s="59"/>
      <c r="V142" s="59"/>
      <c r="W142" s="57"/>
      <c r="X142" s="60">
        <v>-897</v>
      </c>
    </row>
    <row r="143" spans="1:25" s="56" customFormat="1" hidden="1" x14ac:dyDescent="0.25">
      <c r="A143" s="73">
        <v>220</v>
      </c>
      <c r="B143" s="79" t="s">
        <v>729</v>
      </c>
      <c r="C143" s="74" t="str">
        <f>VLOOKUP(B143,[2]Sheet8!E:G,3,0)</f>
        <v>LONG DISS</v>
      </c>
      <c r="D143" s="75">
        <f>VLOOKUP(B143,[2]Sheet8!E:L,8,0)</f>
        <v>2</v>
      </c>
      <c r="E143" s="82">
        <v>43477</v>
      </c>
      <c r="F143" s="112" t="str">
        <f>VLOOKUP(B143,[2]Sheet8!E:I,5,0)</f>
        <v>B M YOGESHAPPA</v>
      </c>
      <c r="G143" s="113" t="str">
        <f>VLOOKUP(B143,[2]Sheet8!E:K,7,0)</f>
        <v>HOOVINA HALLI KAVALU HKL</v>
      </c>
      <c r="H143" s="57">
        <v>5454</v>
      </c>
      <c r="I143" s="57">
        <v>5454</v>
      </c>
      <c r="J143" s="57">
        <f t="shared" si="3"/>
        <v>0</v>
      </c>
      <c r="K143" s="57"/>
      <c r="L143" s="58"/>
      <c r="M143" s="57"/>
      <c r="N143" s="57"/>
      <c r="O143" s="57"/>
      <c r="P143" s="57"/>
      <c r="Q143" s="57"/>
      <c r="R143" s="57"/>
      <c r="S143" s="57"/>
      <c r="T143" s="57"/>
      <c r="U143" s="59"/>
      <c r="V143" s="59"/>
      <c r="W143" s="57"/>
      <c r="X143" s="60">
        <v>0</v>
      </c>
    </row>
    <row r="144" spans="1:25" s="56" customFormat="1" x14ac:dyDescent="0.25">
      <c r="A144" s="97"/>
      <c r="B144" s="98" t="s">
        <v>1442</v>
      </c>
      <c r="C144" s="58" t="s">
        <v>2592</v>
      </c>
      <c r="D144" s="98">
        <v>1</v>
      </c>
      <c r="E144" s="58"/>
      <c r="F144" s="111" t="s">
        <v>1443</v>
      </c>
      <c r="G144" s="111" t="s">
        <v>1444</v>
      </c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62"/>
      <c r="Y144" s="55"/>
    </row>
    <row r="145" spans="1:24" s="56" customFormat="1" hidden="1" x14ac:dyDescent="0.25">
      <c r="A145" s="73">
        <v>221</v>
      </c>
      <c r="B145" s="79" t="s">
        <v>730</v>
      </c>
      <c r="C145" s="74" t="str">
        <f>VLOOKUP(B145,[2]Sheet8!E:G,3,0)</f>
        <v>LONG DISS</v>
      </c>
      <c r="D145" s="75">
        <f>VLOOKUP(B145,[2]Sheet8!E:L,8,0)</f>
        <v>1</v>
      </c>
      <c r="E145" s="81" t="s">
        <v>731</v>
      </c>
      <c r="F145" s="112" t="str">
        <f>VLOOKUP(B145,[2]Sheet8!E:I,5,0)</f>
        <v>YASHODA</v>
      </c>
      <c r="G145" s="113" t="str">
        <f>VLOOKUP(B145,[2]Sheet8!E:K,7,0)</f>
        <v>KANDALI WW</v>
      </c>
      <c r="H145" s="57">
        <v>1619</v>
      </c>
      <c r="I145" s="57">
        <v>1619</v>
      </c>
      <c r="J145" s="57">
        <f t="shared" ref="J145:J154" si="4">I145-H145</f>
        <v>0</v>
      </c>
      <c r="K145" s="57"/>
      <c r="L145" s="58"/>
      <c r="M145" s="57"/>
      <c r="N145" s="57"/>
      <c r="O145" s="57"/>
      <c r="P145" s="57"/>
      <c r="Q145" s="57"/>
      <c r="R145" s="57"/>
      <c r="S145" s="57"/>
      <c r="T145" s="57"/>
      <c r="U145" s="59"/>
      <c r="V145" s="59"/>
      <c r="W145" s="57"/>
      <c r="X145" s="60">
        <v>-724</v>
      </c>
    </row>
    <row r="146" spans="1:24" s="56" customFormat="1" hidden="1" x14ac:dyDescent="0.25">
      <c r="A146" s="73">
        <v>222</v>
      </c>
      <c r="B146" s="79" t="s">
        <v>732</v>
      </c>
      <c r="C146" s="74" t="str">
        <f>VLOOKUP(B146,[2]Sheet8!E:G,3,0)</f>
        <v>LONG DISS</v>
      </c>
      <c r="D146" s="75">
        <f>VLOOKUP(B146,[2]Sheet8!E:L,8,0)</f>
        <v>1</v>
      </c>
      <c r="E146" s="81" t="s">
        <v>731</v>
      </c>
      <c r="F146" s="112" t="str">
        <f>VLOOKUP(B146,[2]Sheet8!E:I,5,0)</f>
        <v>B M SANTHOSHA</v>
      </c>
      <c r="G146" s="113" t="str">
        <f>VLOOKUP(B146,[2]Sheet8!E:K,7,0)</f>
        <v>0</v>
      </c>
      <c r="H146" s="57">
        <v>685</v>
      </c>
      <c r="I146" s="57">
        <v>685</v>
      </c>
      <c r="J146" s="57">
        <f t="shared" si="4"/>
        <v>0</v>
      </c>
      <c r="K146" s="57"/>
      <c r="L146" s="58"/>
      <c r="M146" s="57"/>
      <c r="N146" s="57"/>
      <c r="O146" s="57"/>
      <c r="P146" s="57"/>
      <c r="Q146" s="57"/>
      <c r="R146" s="57"/>
      <c r="S146" s="57"/>
      <c r="T146" s="57"/>
      <c r="U146" s="59"/>
      <c r="V146" s="59"/>
      <c r="W146" s="57"/>
      <c r="X146" s="60">
        <v>-1921</v>
      </c>
    </row>
    <row r="147" spans="1:24" s="56" customFormat="1" hidden="1" x14ac:dyDescent="0.25">
      <c r="A147" s="73">
        <v>223</v>
      </c>
      <c r="B147" s="79" t="s">
        <v>733</v>
      </c>
      <c r="C147" s="74" t="str">
        <f>VLOOKUP(B147,[2]Sheet8!E:G,3,0)</f>
        <v>LONG DISS</v>
      </c>
      <c r="D147" s="75">
        <f>VLOOKUP(B147,[2]Sheet8!E:L,8,0)</f>
        <v>1</v>
      </c>
      <c r="E147" s="81" t="s">
        <v>731</v>
      </c>
      <c r="F147" s="112" t="str">
        <f>VLOOKUP(B147,[2]Sheet8!E:I,5,0)</f>
        <v xml:space="preserve">SHRIDEEVI R </v>
      </c>
      <c r="G147" s="113" t="str">
        <f>VLOOKUP(B147,[2]Sheet8!E:K,7,0)</f>
        <v>BELUR ROAD L</v>
      </c>
      <c r="H147" s="57">
        <v>858</v>
      </c>
      <c r="I147" s="57">
        <v>858</v>
      </c>
      <c r="J147" s="57">
        <f t="shared" si="4"/>
        <v>0</v>
      </c>
      <c r="K147" s="57"/>
      <c r="L147" s="58"/>
      <c r="M147" s="57"/>
      <c r="N147" s="57"/>
      <c r="O147" s="57"/>
      <c r="P147" s="57"/>
      <c r="Q147" s="57"/>
      <c r="R147" s="57"/>
      <c r="S147" s="57"/>
      <c r="T147" s="57"/>
      <c r="U147" s="59"/>
      <c r="V147" s="59"/>
      <c r="W147" s="57"/>
      <c r="X147" s="60">
        <v>0</v>
      </c>
    </row>
    <row r="148" spans="1:24" s="56" customFormat="1" hidden="1" x14ac:dyDescent="0.25">
      <c r="A148" s="73">
        <v>224</v>
      </c>
      <c r="B148" s="79" t="s">
        <v>734</v>
      </c>
      <c r="C148" s="74" t="str">
        <f>VLOOKUP(B148,[2]Sheet8!E:G,3,0)</f>
        <v>LONG DISS</v>
      </c>
      <c r="D148" s="75">
        <f>VLOOKUP(B148,[2]Sheet8!E:L,8,0)</f>
        <v>1</v>
      </c>
      <c r="E148" s="82">
        <v>43508</v>
      </c>
      <c r="F148" s="112" t="str">
        <f>VLOOKUP(B148,[2]Sheet8!E:I,5,0)</f>
        <v xml:space="preserve"> NAMITHA KUMARI</v>
      </c>
      <c r="G148" s="113" t="str">
        <f>VLOOKUP(B148,[2]Sheet8!E:K,7,0)</f>
        <v>BASAVESWARA NAGARA</v>
      </c>
      <c r="H148" s="57">
        <v>2161</v>
      </c>
      <c r="I148" s="57">
        <v>2161</v>
      </c>
      <c r="J148" s="57">
        <f t="shared" si="4"/>
        <v>0</v>
      </c>
      <c r="K148" s="57"/>
      <c r="L148" s="58"/>
      <c r="M148" s="57"/>
      <c r="N148" s="57"/>
      <c r="O148" s="57"/>
      <c r="P148" s="57"/>
      <c r="Q148" s="57"/>
      <c r="R148" s="57"/>
      <c r="S148" s="57"/>
      <c r="T148" s="57"/>
      <c r="U148" s="59"/>
      <c r="V148" s="59"/>
      <c r="W148" s="57"/>
      <c r="X148" s="60">
        <v>-4559</v>
      </c>
    </row>
    <row r="149" spans="1:24" s="56" customFormat="1" ht="30" hidden="1" x14ac:dyDescent="0.25">
      <c r="A149" s="73">
        <v>346</v>
      </c>
      <c r="B149" s="79" t="s">
        <v>907</v>
      </c>
      <c r="C149" s="74" t="str">
        <f>VLOOKUP(B149,[2]Sheet8!E:G,3,0)</f>
        <v>PERMANENT DISS</v>
      </c>
      <c r="D149" s="75">
        <f>VLOOKUP(B149,[2]Sheet8!E:L,8,0)</f>
        <v>2</v>
      </c>
      <c r="E149" s="81" t="s">
        <v>737</v>
      </c>
      <c r="F149" s="112" t="str">
        <f>VLOOKUP(B149,[2]Sheet8!E:I,5,0)</f>
        <v>DR, GURURAJ ANIL BHATTA</v>
      </c>
      <c r="G149" s="113" t="str">
        <f>VLOOKUP(B149,[2]Sheet8!E:K,7,0)</f>
        <v>GUDDENAHALLY,</v>
      </c>
      <c r="H149" s="57">
        <v>550</v>
      </c>
      <c r="I149" s="57">
        <v>550</v>
      </c>
      <c r="J149" s="57">
        <f t="shared" si="4"/>
        <v>0</v>
      </c>
      <c r="K149" s="57"/>
      <c r="L149" s="58"/>
      <c r="M149" s="57"/>
      <c r="N149" s="57"/>
      <c r="O149" s="57"/>
      <c r="P149" s="57"/>
      <c r="Q149" s="57"/>
      <c r="R149" s="57"/>
      <c r="S149" s="57"/>
      <c r="T149" s="57"/>
      <c r="U149" s="59"/>
      <c r="V149" s="59"/>
      <c r="W149" s="57"/>
      <c r="X149" s="60">
        <v>0</v>
      </c>
    </row>
    <row r="150" spans="1:24" s="56" customFormat="1" hidden="1" x14ac:dyDescent="0.25">
      <c r="A150" s="73">
        <v>225</v>
      </c>
      <c r="B150" s="79" t="s">
        <v>735</v>
      </c>
      <c r="C150" s="74" t="str">
        <f>VLOOKUP(B150,[2]Sheet8!E:G,3,0)</f>
        <v>LONG DISS</v>
      </c>
      <c r="D150" s="75">
        <f>VLOOKUP(B150,[2]Sheet8!E:L,8,0)</f>
        <v>1</v>
      </c>
      <c r="E150" s="82">
        <v>43500</v>
      </c>
      <c r="F150" s="112" t="str">
        <f>VLOOKUP(B150,[2]Sheet8!E:I,5,0)</f>
        <v>MANJUNATH</v>
      </c>
      <c r="G150" s="113" t="str">
        <f>VLOOKUP(B150,[2]Sheet8!E:K,7,0)</f>
        <v>basaveshwara nagara belur road</v>
      </c>
      <c r="H150" s="57">
        <v>5746</v>
      </c>
      <c r="I150" s="57">
        <v>5746</v>
      </c>
      <c r="J150" s="57">
        <f t="shared" si="4"/>
        <v>0</v>
      </c>
      <c r="K150" s="57">
        <v>-3817</v>
      </c>
      <c r="L150" s="58"/>
      <c r="M150" s="57"/>
      <c r="N150" s="57"/>
      <c r="O150" s="57"/>
      <c r="P150" s="57"/>
      <c r="Q150" s="57"/>
      <c r="R150" s="57"/>
      <c r="S150" s="57"/>
      <c r="T150" s="57"/>
      <c r="U150" s="59"/>
      <c r="V150" s="59"/>
      <c r="W150" s="57"/>
      <c r="X150" s="60">
        <v>-3817</v>
      </c>
    </row>
    <row r="151" spans="1:24" s="56" customFormat="1" hidden="1" x14ac:dyDescent="0.25">
      <c r="A151" s="73">
        <v>226</v>
      </c>
      <c r="B151" s="79" t="s">
        <v>736</v>
      </c>
      <c r="C151" s="74" t="str">
        <f>VLOOKUP(B151,[2]Sheet8!E:G,3,0)</f>
        <v>LONG DISS</v>
      </c>
      <c r="D151" s="75">
        <f>VLOOKUP(B151,[2]Sheet8!E:L,8,0)</f>
        <v>1</v>
      </c>
      <c r="E151" s="81" t="s">
        <v>737</v>
      </c>
      <c r="F151" s="112" t="str">
        <f>VLOOKUP(B151,[2]Sheet8!E:I,5,0)</f>
        <v>K.G.GEETHA</v>
      </c>
      <c r="G151" s="113" t="str">
        <f>VLOOKUP(B151,[2]Sheet8!E:K,7,0)</f>
        <v>0</v>
      </c>
      <c r="H151" s="57">
        <v>1330</v>
      </c>
      <c r="I151" s="57">
        <v>1330</v>
      </c>
      <c r="J151" s="57">
        <f t="shared" si="4"/>
        <v>0</v>
      </c>
      <c r="K151" s="57"/>
      <c r="L151" s="58"/>
      <c r="M151" s="57"/>
      <c r="N151" s="57"/>
      <c r="O151" s="57"/>
      <c r="P151" s="57"/>
      <c r="Q151" s="57"/>
      <c r="R151" s="57"/>
      <c r="S151" s="57"/>
      <c r="T151" s="57"/>
      <c r="U151" s="59"/>
      <c r="V151" s="59"/>
      <c r="W151" s="57"/>
      <c r="X151" s="60">
        <v>0</v>
      </c>
    </row>
    <row r="152" spans="1:24" s="56" customFormat="1" hidden="1" x14ac:dyDescent="0.25">
      <c r="A152" s="73">
        <v>5</v>
      </c>
      <c r="B152" s="79" t="s">
        <v>385</v>
      </c>
      <c r="C152" s="74" t="str">
        <f>VLOOKUP(B152,[2]Sheet8!E:G,3,0)</f>
        <v>BILL STOP</v>
      </c>
      <c r="D152" s="75">
        <f>VLOOKUP(B152,[2]Sheet8!E:L,8,0)</f>
        <v>1</v>
      </c>
      <c r="E152" s="82">
        <v>43500</v>
      </c>
      <c r="F152" s="112" t="str">
        <f>VLOOKUP(B152,[2]Sheet8!E:I,5,0)</f>
        <v>B H GANESH MURTHY</v>
      </c>
      <c r="G152" s="113" t="str">
        <f>VLOOKUP(B152,[2]Sheet8!E:K,7,0)</f>
        <v>basaveshwara nagara belur road</v>
      </c>
      <c r="H152" s="57">
        <v>609</v>
      </c>
      <c r="I152" s="57">
        <v>609</v>
      </c>
      <c r="J152" s="57">
        <f t="shared" si="4"/>
        <v>0</v>
      </c>
      <c r="K152" s="57"/>
      <c r="L152" s="58"/>
      <c r="M152" s="57"/>
      <c r="N152" s="57"/>
      <c r="O152" s="57"/>
      <c r="P152" s="57"/>
      <c r="Q152" s="57"/>
      <c r="R152" s="57"/>
      <c r="S152" s="57"/>
      <c r="T152" s="57"/>
      <c r="U152" s="59"/>
      <c r="V152" s="59"/>
      <c r="W152" s="57"/>
      <c r="X152" s="60">
        <v>0</v>
      </c>
    </row>
    <row r="153" spans="1:24" s="56" customFormat="1" hidden="1" x14ac:dyDescent="0.25">
      <c r="A153" s="73">
        <v>227</v>
      </c>
      <c r="B153" s="79" t="s">
        <v>738</v>
      </c>
      <c r="C153" s="74" t="str">
        <f>VLOOKUP(B153,[2]Sheet8!E:G,3,0)</f>
        <v>LONG DISS</v>
      </c>
      <c r="D153" s="75">
        <f>VLOOKUP(B153,[2]Sheet8!E:L,8,0)</f>
        <v>2</v>
      </c>
      <c r="E153" s="82">
        <v>43500</v>
      </c>
      <c r="F153" s="112" t="str">
        <f>VLOOKUP(B153,[2]Sheet8!E:I,5,0)</f>
        <v>K.ASHOK KUMAR</v>
      </c>
      <c r="G153" s="113" t="str">
        <f>VLOOKUP(B153,[2]Sheet8!E:K,7,0)</f>
        <v>basaveshwara nagara, belur road</v>
      </c>
      <c r="H153" s="57">
        <v>6042</v>
      </c>
      <c r="I153" s="57">
        <v>6042</v>
      </c>
      <c r="J153" s="57">
        <f t="shared" si="4"/>
        <v>0</v>
      </c>
      <c r="K153" s="57"/>
      <c r="L153" s="58"/>
      <c r="M153" s="57"/>
      <c r="N153" s="57"/>
      <c r="O153" s="57"/>
      <c r="P153" s="57"/>
      <c r="Q153" s="57"/>
      <c r="R153" s="57"/>
      <c r="S153" s="57"/>
      <c r="T153" s="57"/>
      <c r="U153" s="59"/>
      <c r="V153" s="59"/>
      <c r="W153" s="57"/>
      <c r="X153" s="60">
        <v>-5642</v>
      </c>
    </row>
    <row r="154" spans="1:24" s="56" customFormat="1" hidden="1" x14ac:dyDescent="0.25">
      <c r="A154" s="73">
        <v>228</v>
      </c>
      <c r="B154" s="79" t="s">
        <v>739</v>
      </c>
      <c r="C154" s="74" t="str">
        <f>VLOOKUP(B154,[2]Sheet8!E:G,3,0)</f>
        <v>LONG DISS</v>
      </c>
      <c r="D154" s="75">
        <f>VLOOKUP(B154,[2]Sheet8!E:L,8,0)</f>
        <v>1</v>
      </c>
      <c r="E154" s="81" t="s">
        <v>740</v>
      </c>
      <c r="F154" s="112" t="str">
        <f>VLOOKUP(B154,[2]Sheet8!E:I,5,0)</f>
        <v>ASHOK KUMAR M G</v>
      </c>
      <c r="G154" s="113" t="str">
        <f>VLOOKUP(B154,[2]Sheet8!E:K,7,0)</f>
        <v>BASAVESHWARA NAGAR</v>
      </c>
      <c r="H154" s="57">
        <v>4094</v>
      </c>
      <c r="I154" s="57">
        <v>4094</v>
      </c>
      <c r="J154" s="57">
        <f t="shared" si="4"/>
        <v>0</v>
      </c>
      <c r="K154" s="57"/>
      <c r="L154" s="58"/>
      <c r="M154" s="57"/>
      <c r="N154" s="57"/>
      <c r="O154" s="57"/>
      <c r="P154" s="57"/>
      <c r="Q154" s="57"/>
      <c r="R154" s="57"/>
      <c r="S154" s="57"/>
      <c r="T154" s="57"/>
      <c r="U154" s="59"/>
      <c r="V154" s="59"/>
      <c r="W154" s="57"/>
      <c r="X154" s="60">
        <v>-3864</v>
      </c>
    </row>
    <row r="155" spans="1:24" s="56" customFormat="1" hidden="1" x14ac:dyDescent="0.25">
      <c r="A155" s="73">
        <v>229</v>
      </c>
      <c r="B155" s="79" t="s">
        <v>741</v>
      </c>
      <c r="C155" s="74" t="str">
        <f>VLOOKUP(B155,[2]Sheet8!E:G,3,0)</f>
        <v>LONG DISS</v>
      </c>
      <c r="D155" s="75">
        <f>VLOOKUP(B155,[2]Sheet8!E:L,8,0)</f>
        <v>2</v>
      </c>
      <c r="E155" s="81" t="s">
        <v>387</v>
      </c>
      <c r="F155" s="112" t="str">
        <f>VLOOKUP(B155,[2]Sheet8!E:I,5,0)</f>
        <v xml:space="preserve">MANJULA B.S </v>
      </c>
      <c r="G155" s="113" t="str">
        <f>VLOOKUP(B155,[2]Sheet8!E:K,7,0)</f>
        <v>HOOVINA HALLI KAVALU HKL</v>
      </c>
      <c r="H155" s="57">
        <v>830</v>
      </c>
      <c r="I155" s="57">
        <v>830</v>
      </c>
      <c r="J155" s="57">
        <f t="shared" ref="J155:J164" si="5">I155-H155</f>
        <v>0</v>
      </c>
      <c r="K155" s="57"/>
      <c r="L155" s="58"/>
      <c r="M155" s="57"/>
      <c r="N155" s="57"/>
      <c r="O155" s="57"/>
      <c r="P155" s="57"/>
      <c r="Q155" s="57"/>
      <c r="R155" s="57"/>
      <c r="S155" s="57"/>
      <c r="T155" s="57"/>
      <c r="U155" s="59"/>
      <c r="V155" s="59"/>
      <c r="W155" s="57"/>
      <c r="X155" s="60">
        <v>0</v>
      </c>
    </row>
    <row r="156" spans="1:24" s="56" customFormat="1" hidden="1" x14ac:dyDescent="0.25">
      <c r="A156" s="73">
        <v>6</v>
      </c>
      <c r="B156" s="79" t="s">
        <v>386</v>
      </c>
      <c r="C156" s="74" t="str">
        <f>VLOOKUP(B156,[2]Sheet8!E:G,3,0)</f>
        <v>BILL STOP</v>
      </c>
      <c r="D156" s="75">
        <f>VLOOKUP(B156,[2]Sheet8!E:L,8,0)</f>
        <v>1</v>
      </c>
      <c r="E156" s="81" t="s">
        <v>387</v>
      </c>
      <c r="F156" s="112" t="str">
        <f>VLOOKUP(B156,[2]Sheet8!E:I,5,0)</f>
        <v>P SURESH</v>
      </c>
      <c r="G156" s="113" t="str">
        <f>VLOOKUP(B156,[2]Sheet8!E:K,7,0)</f>
        <v>ASHOKNAGAR</v>
      </c>
      <c r="H156" s="57">
        <v>910</v>
      </c>
      <c r="I156" s="57">
        <v>910</v>
      </c>
      <c r="J156" s="57">
        <f t="shared" si="5"/>
        <v>0</v>
      </c>
      <c r="K156" s="57"/>
      <c r="L156" s="58"/>
      <c r="M156" s="57"/>
      <c r="N156" s="57"/>
      <c r="O156" s="57"/>
      <c r="P156" s="57"/>
      <c r="Q156" s="57"/>
      <c r="R156" s="57"/>
      <c r="S156" s="57"/>
      <c r="T156" s="57"/>
      <c r="U156" s="59"/>
      <c r="V156" s="59"/>
      <c r="W156" s="57"/>
      <c r="X156" s="60">
        <v>0</v>
      </c>
    </row>
    <row r="157" spans="1:24" s="56" customFormat="1" hidden="1" x14ac:dyDescent="0.25">
      <c r="A157" s="73">
        <v>230</v>
      </c>
      <c r="B157" s="79" t="s">
        <v>742</v>
      </c>
      <c r="C157" s="74" t="str">
        <f>VLOOKUP(B157,[2]Sheet8!E:G,3,0)</f>
        <v>LONG DISS</v>
      </c>
      <c r="D157" s="75">
        <f>VLOOKUP(B157,[2]Sheet8!E:L,8,0)</f>
        <v>2</v>
      </c>
      <c r="E157" s="81" t="s">
        <v>743</v>
      </c>
      <c r="F157" s="112" t="str">
        <f>VLOOKUP(B157,[2]Sheet8!E:I,5,0)</f>
        <v>K.M PAPE GOWDA</v>
      </c>
      <c r="G157" s="113" t="str">
        <f>VLOOKUP(B157,[2]Sheet8!E:K,7,0)</f>
        <v>BASAVESHWARA NAGAR</v>
      </c>
      <c r="H157" s="57">
        <v>281</v>
      </c>
      <c r="I157" s="57">
        <v>281</v>
      </c>
      <c r="J157" s="57">
        <f t="shared" si="5"/>
        <v>0</v>
      </c>
      <c r="K157" s="57"/>
      <c r="L157" s="58"/>
      <c r="M157" s="57"/>
      <c r="N157" s="57"/>
      <c r="O157" s="57"/>
      <c r="P157" s="57"/>
      <c r="Q157" s="57"/>
      <c r="R157" s="57"/>
      <c r="S157" s="57"/>
      <c r="T157" s="57"/>
      <c r="U157" s="59"/>
      <c r="V157" s="59"/>
      <c r="W157" s="57"/>
      <c r="X157" s="60">
        <v>0</v>
      </c>
    </row>
    <row r="158" spans="1:24" s="56" customFormat="1" hidden="1" x14ac:dyDescent="0.25">
      <c r="A158" s="73">
        <v>231</v>
      </c>
      <c r="B158" s="79" t="s">
        <v>744</v>
      </c>
      <c r="C158" s="74" t="str">
        <f>VLOOKUP(B158,[2]Sheet8!E:G,3,0)</f>
        <v>LONG DISS</v>
      </c>
      <c r="D158" s="75">
        <f>VLOOKUP(B158,[2]Sheet8!E:L,8,0)</f>
        <v>1</v>
      </c>
      <c r="E158" s="81" t="s">
        <v>745</v>
      </c>
      <c r="F158" s="112" t="str">
        <f>VLOOKUP(B158,[2]Sheet8!E:I,5,0)</f>
        <v>K M PARAMESHA</v>
      </c>
      <c r="G158" s="113" t="str">
        <f>VLOOKUP(B158,[2]Sheet8!E:K,7,0)</f>
        <v>LAXMIPURA USL</v>
      </c>
      <c r="H158" s="57">
        <v>647</v>
      </c>
      <c r="I158" s="57">
        <v>647</v>
      </c>
      <c r="J158" s="57">
        <f t="shared" si="5"/>
        <v>0</v>
      </c>
      <c r="K158" s="57"/>
      <c r="L158" s="58"/>
      <c r="M158" s="57"/>
      <c r="N158" s="57"/>
      <c r="O158" s="57"/>
      <c r="P158" s="57"/>
      <c r="Q158" s="57"/>
      <c r="R158" s="57"/>
      <c r="S158" s="57"/>
      <c r="T158" s="57"/>
      <c r="U158" s="59"/>
      <c r="V158" s="59"/>
      <c r="W158" s="57"/>
      <c r="X158" s="60">
        <v>-3783</v>
      </c>
    </row>
    <row r="159" spans="1:24" s="56" customFormat="1" hidden="1" x14ac:dyDescent="0.25">
      <c r="A159" s="73">
        <v>232</v>
      </c>
      <c r="B159" s="79" t="s">
        <v>746</v>
      </c>
      <c r="C159" s="74" t="str">
        <f>VLOOKUP(B159,[2]Sheet8!E:G,3,0)</f>
        <v>LONG DISS</v>
      </c>
      <c r="D159" s="75">
        <f>VLOOKUP(B159,[2]Sheet8!E:L,8,0)</f>
        <v>3</v>
      </c>
      <c r="E159" s="82">
        <v>43538</v>
      </c>
      <c r="F159" s="112" t="str">
        <f>VLOOKUP(B159,[2]Sheet8!E:I,5,0)</f>
        <v>H D HARSHA</v>
      </c>
      <c r="G159" s="113" t="str">
        <f>VLOOKUP(B159,[2]Sheet8!E:K,7,0)</f>
        <v>HOOVINA HALLI KAVALU HKL</v>
      </c>
      <c r="H159" s="57">
        <v>19781</v>
      </c>
      <c r="I159" s="57">
        <v>19781</v>
      </c>
      <c r="J159" s="57">
        <f t="shared" si="5"/>
        <v>0</v>
      </c>
      <c r="K159" s="57"/>
      <c r="L159" s="58"/>
      <c r="M159" s="57"/>
      <c r="N159" s="57"/>
      <c r="O159" s="57"/>
      <c r="P159" s="57"/>
      <c r="Q159" s="57"/>
      <c r="R159" s="57"/>
      <c r="S159" s="57"/>
      <c r="T159" s="57"/>
      <c r="U159" s="59"/>
      <c r="V159" s="59"/>
      <c r="W159" s="57"/>
      <c r="X159" s="60">
        <v>-10309</v>
      </c>
    </row>
    <row r="160" spans="1:24" s="56" customFormat="1" hidden="1" x14ac:dyDescent="0.25">
      <c r="A160" s="73">
        <v>7</v>
      </c>
      <c r="B160" s="79" t="s">
        <v>388</v>
      </c>
      <c r="C160" s="74" t="str">
        <f>VLOOKUP(B160,[2]Sheet8!E:G,3,0)</f>
        <v>BILL STOP</v>
      </c>
      <c r="D160" s="75">
        <f>VLOOKUP(B160,[2]Sheet8!E:L,8,0)</f>
        <v>2</v>
      </c>
      <c r="E160" s="81" t="s">
        <v>389</v>
      </c>
      <c r="F160" s="112" t="str">
        <f>VLOOKUP(B160,[2]Sheet8!E:I,5,0)</f>
        <v>CHINNA SWAMY</v>
      </c>
      <c r="G160" s="113" t="str">
        <f>VLOOKUP(B160,[2]Sheet8!E:K,7,0)</f>
        <v>MANICHANA HALLI MNL</v>
      </c>
      <c r="H160" s="57">
        <v>2233</v>
      </c>
      <c r="I160" s="57">
        <v>2233</v>
      </c>
      <c r="J160" s="57">
        <f t="shared" si="5"/>
        <v>0</v>
      </c>
      <c r="K160" s="57"/>
      <c r="L160" s="58"/>
      <c r="M160" s="57"/>
      <c r="N160" s="57"/>
      <c r="O160" s="57"/>
      <c r="P160" s="57"/>
      <c r="Q160" s="57"/>
      <c r="R160" s="57"/>
      <c r="S160" s="57"/>
      <c r="T160" s="57"/>
      <c r="U160" s="59"/>
      <c r="V160" s="59"/>
      <c r="W160" s="57"/>
      <c r="X160" s="60">
        <v>0</v>
      </c>
    </row>
    <row r="161" spans="1:25" s="56" customFormat="1" hidden="1" x14ac:dyDescent="0.25">
      <c r="A161" s="73">
        <v>233</v>
      </c>
      <c r="B161" s="83" t="s">
        <v>747</v>
      </c>
      <c r="C161" s="74" t="str">
        <f>VLOOKUP(B161,[2]Sheet8!E:G,3,0)</f>
        <v>LONG DISS</v>
      </c>
      <c r="D161" s="75">
        <f>VLOOKUP(B161,[2]Sheet8!E:L,8,0)</f>
        <v>2</v>
      </c>
      <c r="E161" s="81" t="s">
        <v>748</v>
      </c>
      <c r="F161" s="112" t="str">
        <f>VLOOKUP(B161,[2]Sheet8!E:I,5,0)</f>
        <v>H C DINESH</v>
      </c>
      <c r="G161" s="113" t="str">
        <f>VLOOKUP(B161,[2]Sheet8!E:K,7,0)</f>
        <v>BELUR ROAD L</v>
      </c>
      <c r="H161" s="57">
        <v>814</v>
      </c>
      <c r="I161" s="57">
        <v>814</v>
      </c>
      <c r="J161" s="57">
        <f t="shared" si="5"/>
        <v>0</v>
      </c>
      <c r="K161" s="57"/>
      <c r="L161" s="58"/>
      <c r="M161" s="57"/>
      <c r="N161" s="57"/>
      <c r="O161" s="57"/>
      <c r="P161" s="57"/>
      <c r="Q161" s="57"/>
      <c r="R161" s="57"/>
      <c r="S161" s="57"/>
      <c r="T161" s="57"/>
      <c r="U161" s="59"/>
      <c r="V161" s="59"/>
      <c r="W161" s="57"/>
      <c r="X161" s="60">
        <v>0</v>
      </c>
    </row>
    <row r="162" spans="1:25" s="56" customFormat="1" hidden="1" x14ac:dyDescent="0.25">
      <c r="A162" s="73">
        <v>234</v>
      </c>
      <c r="B162" s="83" t="s">
        <v>749</v>
      </c>
      <c r="C162" s="74" t="str">
        <f>VLOOKUP(B162,[2]Sheet8!E:G,3,0)</f>
        <v>LONG DISS</v>
      </c>
      <c r="D162" s="75">
        <f>VLOOKUP(B162,[2]Sheet8!E:L,8,0)</f>
        <v>2</v>
      </c>
      <c r="E162" s="81" t="s">
        <v>750</v>
      </c>
      <c r="F162" s="112" t="str">
        <f>VLOOKUP(B162,[2]Sheet8!E:I,5,0)</f>
        <v>LAKKEGOWDA</v>
      </c>
      <c r="G162" s="113" t="str">
        <f>VLOOKUP(B162,[2]Sheet8!E:K,7,0)</f>
        <v>HOOVINA HALLI KAVALU HKL</v>
      </c>
      <c r="H162" s="57">
        <v>231</v>
      </c>
      <c r="I162" s="57">
        <v>231</v>
      </c>
      <c r="J162" s="57">
        <f t="shared" si="5"/>
        <v>0</v>
      </c>
      <c r="K162" s="57"/>
      <c r="L162" s="58"/>
      <c r="M162" s="57"/>
      <c r="N162" s="57"/>
      <c r="O162" s="57"/>
      <c r="P162" s="57"/>
      <c r="Q162" s="57"/>
      <c r="R162" s="57"/>
      <c r="S162" s="57"/>
      <c r="T162" s="57"/>
      <c r="U162" s="59"/>
      <c r="V162" s="59"/>
      <c r="W162" s="57"/>
      <c r="X162" s="60">
        <v>0</v>
      </c>
    </row>
    <row r="163" spans="1:25" s="56" customFormat="1" hidden="1" x14ac:dyDescent="0.25">
      <c r="A163" s="73">
        <v>235</v>
      </c>
      <c r="B163" s="83" t="s">
        <v>751</v>
      </c>
      <c r="C163" s="74" t="str">
        <f>VLOOKUP(B163,[2]Sheet8!E:G,3,0)</f>
        <v>LONG DISS</v>
      </c>
      <c r="D163" s="75">
        <f>VLOOKUP(B163,[2]Sheet8!E:L,8,0)</f>
        <v>2</v>
      </c>
      <c r="E163" s="81" t="s">
        <v>750</v>
      </c>
      <c r="F163" s="112" t="str">
        <f>VLOOKUP(B163,[2]Sheet8!E:I,5,0)</f>
        <v xml:space="preserve">G PRADEEP </v>
      </c>
      <c r="G163" s="113" t="str">
        <f>VLOOKUP(B163,[2]Sheet8!E:K,7,0)</f>
        <v>HOOVINA HALLI KAVALU HKL</v>
      </c>
      <c r="H163" s="57">
        <v>846</v>
      </c>
      <c r="I163" s="57">
        <v>846</v>
      </c>
      <c r="J163" s="57">
        <f t="shared" si="5"/>
        <v>0</v>
      </c>
      <c r="K163" s="57"/>
      <c r="L163" s="58"/>
      <c r="M163" s="57"/>
      <c r="N163" s="57"/>
      <c r="O163" s="57"/>
      <c r="P163" s="57"/>
      <c r="Q163" s="57"/>
      <c r="R163" s="57"/>
      <c r="S163" s="57"/>
      <c r="T163" s="57"/>
      <c r="U163" s="59"/>
      <c r="V163" s="59"/>
      <c r="W163" s="57"/>
      <c r="X163" s="60">
        <v>-6781</v>
      </c>
    </row>
    <row r="164" spans="1:25" s="56" customFormat="1" hidden="1" x14ac:dyDescent="0.25">
      <c r="A164" s="73">
        <v>236</v>
      </c>
      <c r="B164" s="83" t="s">
        <v>752</v>
      </c>
      <c r="C164" s="74" t="str">
        <f>VLOOKUP(B164,[2]Sheet8!E:G,3,0)</f>
        <v>LONG DISS</v>
      </c>
      <c r="D164" s="75">
        <f>VLOOKUP(B164,[2]Sheet8!E:L,8,0)</f>
        <v>2</v>
      </c>
      <c r="E164" s="81" t="s">
        <v>748</v>
      </c>
      <c r="F164" s="112" t="str">
        <f>VLOOKUP(B164,[2]Sheet8!E:I,5,0)</f>
        <v>PRAMILA</v>
      </c>
      <c r="G164" s="113" t="str">
        <f>VLOOKUP(B164,[2]Sheet8!E:K,7,0)</f>
        <v>BASAVESHWARA NAGARA</v>
      </c>
      <c r="H164" s="57"/>
      <c r="I164" s="57">
        <v>0</v>
      </c>
      <c r="J164" s="57">
        <f t="shared" si="5"/>
        <v>0</v>
      </c>
      <c r="K164" s="57"/>
      <c r="L164" s="58"/>
      <c r="M164" s="57"/>
      <c r="N164" s="57"/>
      <c r="O164" s="57"/>
      <c r="P164" s="57"/>
      <c r="Q164" s="57"/>
      <c r="R164" s="57"/>
      <c r="S164" s="57"/>
      <c r="T164" s="57"/>
      <c r="U164" s="59"/>
      <c r="V164" s="59"/>
      <c r="W164" s="57"/>
      <c r="X164" s="60">
        <v>-4182</v>
      </c>
    </row>
    <row r="165" spans="1:25" s="56" customFormat="1" x14ac:dyDescent="0.25">
      <c r="A165" s="97"/>
      <c r="B165" s="98" t="s">
        <v>1513</v>
      </c>
      <c r="C165" s="58" t="s">
        <v>2592</v>
      </c>
      <c r="D165" s="98">
        <v>1</v>
      </c>
      <c r="E165" s="58"/>
      <c r="F165" s="111" t="s">
        <v>1514</v>
      </c>
      <c r="G165" s="111" t="s">
        <v>1515</v>
      </c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62"/>
      <c r="Y165" s="55"/>
    </row>
    <row r="166" spans="1:25" s="56" customFormat="1" hidden="1" x14ac:dyDescent="0.25">
      <c r="A166" s="73">
        <v>237</v>
      </c>
      <c r="B166" s="83" t="s">
        <v>753</v>
      </c>
      <c r="C166" s="74" t="str">
        <f>VLOOKUP(B166,[2]Sheet8!E:G,3,0)</f>
        <v>LONG DISS</v>
      </c>
      <c r="D166" s="75">
        <f>VLOOKUP(B166,[2]Sheet8!E:L,8,0)</f>
        <v>1</v>
      </c>
      <c r="E166" s="81" t="s">
        <v>748</v>
      </c>
      <c r="F166" s="112" t="str">
        <f>VLOOKUP(B166,[2]Sheet8!E:I,5,0)</f>
        <v>HOOVEGOWDA</v>
      </c>
      <c r="G166" s="113" t="str">
        <f>VLOOKUP(B166,[2]Sheet8!E:K,7,0)</f>
        <v>BELUR ROAD L</v>
      </c>
      <c r="H166" s="57">
        <v>403</v>
      </c>
      <c r="I166" s="57">
        <v>403</v>
      </c>
      <c r="J166" s="57">
        <f t="shared" ref="J166:J175" si="6">I166-H166</f>
        <v>0</v>
      </c>
      <c r="K166" s="57"/>
      <c r="L166" s="58"/>
      <c r="M166" s="57"/>
      <c r="N166" s="57"/>
      <c r="O166" s="57"/>
      <c r="P166" s="57"/>
      <c r="Q166" s="57"/>
      <c r="R166" s="57"/>
      <c r="S166" s="57"/>
      <c r="T166" s="57"/>
      <c r="U166" s="59"/>
      <c r="V166" s="59"/>
      <c r="W166" s="57"/>
      <c r="X166" s="60">
        <v>-2044</v>
      </c>
    </row>
    <row r="167" spans="1:25" s="56" customFormat="1" hidden="1" x14ac:dyDescent="0.25">
      <c r="A167" s="73">
        <v>238</v>
      </c>
      <c r="B167" s="83" t="s">
        <v>754</v>
      </c>
      <c r="C167" s="74" t="str">
        <f>VLOOKUP(B167,[2]Sheet8!E:G,3,0)</f>
        <v>LONG DISS</v>
      </c>
      <c r="D167" s="75">
        <f>VLOOKUP(B167,[2]Sheet8!E:L,8,0)</f>
        <v>1</v>
      </c>
      <c r="E167" s="81" t="s">
        <v>748</v>
      </c>
      <c r="F167" s="112" t="str">
        <f>VLOOKUP(B167,[2]Sheet8!E:I,5,0)</f>
        <v>N G RAGHU</v>
      </c>
      <c r="G167" s="113" t="str">
        <f>VLOOKUP(B167,[2]Sheet8!E:K,7,0)</f>
        <v>KANDALI WW</v>
      </c>
      <c r="H167" s="57"/>
      <c r="I167" s="57">
        <v>0</v>
      </c>
      <c r="J167" s="57">
        <f t="shared" si="6"/>
        <v>0</v>
      </c>
      <c r="K167" s="57"/>
      <c r="L167" s="58"/>
      <c r="M167" s="57"/>
      <c r="N167" s="57"/>
      <c r="O167" s="57"/>
      <c r="P167" s="57"/>
      <c r="Q167" s="57"/>
      <c r="R167" s="57"/>
      <c r="S167" s="57"/>
      <c r="T167" s="57"/>
      <c r="U167" s="59"/>
      <c r="V167" s="59"/>
      <c r="W167" s="57"/>
      <c r="X167" s="60">
        <v>-2029</v>
      </c>
    </row>
    <row r="168" spans="1:25" s="56" customFormat="1" hidden="1" x14ac:dyDescent="0.25">
      <c r="A168" s="73">
        <v>239</v>
      </c>
      <c r="B168" s="83" t="s">
        <v>755</v>
      </c>
      <c r="C168" s="74" t="str">
        <f>VLOOKUP(B168,[2]Sheet8!E:G,3,0)</f>
        <v>LONG DISS</v>
      </c>
      <c r="D168" s="75">
        <f>VLOOKUP(B168,[2]Sheet8!E:L,8,0)</f>
        <v>1</v>
      </c>
      <c r="E168" s="81" t="s">
        <v>748</v>
      </c>
      <c r="F168" s="112" t="str">
        <f>VLOOKUP(B168,[2]Sheet8!E:I,5,0)</f>
        <v>D H CHANDAN</v>
      </c>
      <c r="G168" s="113" t="str">
        <f>VLOOKUP(B168,[2]Sheet8!E:K,7,0)</f>
        <v>BASAVESHWARA NAGARA</v>
      </c>
      <c r="H168" s="57">
        <v>958</v>
      </c>
      <c r="I168" s="57">
        <v>958</v>
      </c>
      <c r="J168" s="57">
        <f t="shared" si="6"/>
        <v>0</v>
      </c>
      <c r="K168" s="57"/>
      <c r="L168" s="58"/>
      <c r="M168" s="57"/>
      <c r="N168" s="57"/>
      <c r="O168" s="57"/>
      <c r="P168" s="57"/>
      <c r="Q168" s="57"/>
      <c r="R168" s="57"/>
      <c r="S168" s="57"/>
      <c r="T168" s="57"/>
      <c r="U168" s="59"/>
      <c r="V168" s="59"/>
      <c r="W168" s="57"/>
      <c r="X168" s="60">
        <v>-1892</v>
      </c>
    </row>
    <row r="169" spans="1:25" s="56" customFormat="1" hidden="1" x14ac:dyDescent="0.25">
      <c r="A169" s="73">
        <v>240</v>
      </c>
      <c r="B169" s="83" t="s">
        <v>756</v>
      </c>
      <c r="C169" s="74" t="str">
        <f>VLOOKUP(B169,[2]Sheet8!E:G,3,0)</f>
        <v>LONG DISS</v>
      </c>
      <c r="D169" s="75">
        <f>VLOOKUP(B169,[2]Sheet8!E:L,8,0)</f>
        <v>2</v>
      </c>
      <c r="E169" s="81" t="s">
        <v>748</v>
      </c>
      <c r="F169" s="112" t="str">
        <f>VLOOKUP(B169,[2]Sheet8!E:I,5,0)</f>
        <v>SUJATHA NARAYANA</v>
      </c>
      <c r="G169" s="113" t="str">
        <f>VLOOKUP(B169,[2]Sheet8!E:K,7,0)</f>
        <v>BELUR ROAD L</v>
      </c>
      <c r="H169" s="57">
        <v>3094</v>
      </c>
      <c r="I169" s="57">
        <v>3094</v>
      </c>
      <c r="J169" s="57">
        <f t="shared" si="6"/>
        <v>0</v>
      </c>
      <c r="K169" s="57"/>
      <c r="L169" s="58"/>
      <c r="M169" s="57"/>
      <c r="N169" s="57"/>
      <c r="O169" s="57"/>
      <c r="P169" s="57"/>
      <c r="Q169" s="57"/>
      <c r="R169" s="57"/>
      <c r="S169" s="57"/>
      <c r="T169" s="57"/>
      <c r="U169" s="59"/>
      <c r="V169" s="59"/>
      <c r="W169" s="57"/>
      <c r="X169" s="60">
        <v>-6931</v>
      </c>
    </row>
    <row r="170" spans="1:25" s="56" customFormat="1" hidden="1" x14ac:dyDescent="0.25">
      <c r="A170" s="73">
        <v>241</v>
      </c>
      <c r="B170" s="83" t="s">
        <v>757</v>
      </c>
      <c r="C170" s="74" t="str">
        <f>VLOOKUP(B170,[2]Sheet8!E:G,3,0)</f>
        <v>LONG DISS</v>
      </c>
      <c r="D170" s="75">
        <f>VLOOKUP(B170,[2]Sheet8!E:L,8,0)</f>
        <v>2</v>
      </c>
      <c r="E170" s="81" t="s">
        <v>750</v>
      </c>
      <c r="F170" s="112" t="str">
        <f>VLOOKUP(B170,[2]Sheet8!E:I,5,0)</f>
        <v>LEELAVATHI</v>
      </c>
      <c r="G170" s="113" t="str">
        <f>VLOOKUP(B170,[2]Sheet8!E:K,7,0)</f>
        <v>MANACHANAHALLI</v>
      </c>
      <c r="H170" s="57"/>
      <c r="I170" s="57">
        <v>0</v>
      </c>
      <c r="J170" s="57">
        <f t="shared" si="6"/>
        <v>0</v>
      </c>
      <c r="K170" s="57"/>
      <c r="L170" s="58"/>
      <c r="M170" s="57"/>
      <c r="N170" s="57"/>
      <c r="O170" s="57"/>
      <c r="P170" s="57"/>
      <c r="Q170" s="57"/>
      <c r="R170" s="57"/>
      <c r="S170" s="57"/>
      <c r="T170" s="57"/>
      <c r="U170" s="59"/>
      <c r="V170" s="59"/>
      <c r="W170" s="57"/>
      <c r="X170" s="60">
        <v>-5365</v>
      </c>
    </row>
    <row r="171" spans="1:25" s="56" customFormat="1" hidden="1" x14ac:dyDescent="0.25">
      <c r="A171" s="73">
        <v>242</v>
      </c>
      <c r="B171" s="83" t="s">
        <v>758</v>
      </c>
      <c r="C171" s="74" t="str">
        <f>VLOOKUP(B171,[2]Sheet8!E:G,3,0)</f>
        <v>LONG DISS</v>
      </c>
      <c r="D171" s="75">
        <f>VLOOKUP(B171,[2]Sheet8!E:L,8,0)</f>
        <v>2</v>
      </c>
      <c r="E171" s="81" t="s">
        <v>750</v>
      </c>
      <c r="F171" s="112" t="str">
        <f>VLOOKUP(B171,[2]Sheet8!E:I,5,0)</f>
        <v>CHANDREGOWDA</v>
      </c>
      <c r="G171" s="113" t="str">
        <f>VLOOKUP(B171,[2]Sheet8!E:K,7,0)</f>
        <v>0</v>
      </c>
      <c r="H171" s="57"/>
      <c r="I171" s="57">
        <v>0</v>
      </c>
      <c r="J171" s="57">
        <f t="shared" si="6"/>
        <v>0</v>
      </c>
      <c r="K171" s="57"/>
      <c r="L171" s="58"/>
      <c r="M171" s="57"/>
      <c r="N171" s="57"/>
      <c r="O171" s="57"/>
      <c r="P171" s="57"/>
      <c r="Q171" s="57"/>
      <c r="R171" s="57"/>
      <c r="S171" s="57"/>
      <c r="T171" s="57"/>
      <c r="U171" s="59"/>
      <c r="V171" s="59"/>
      <c r="W171" s="57"/>
      <c r="X171" s="60">
        <v>-4628</v>
      </c>
    </row>
    <row r="172" spans="1:25" s="56" customFormat="1" hidden="1" x14ac:dyDescent="0.25">
      <c r="A172" s="73">
        <v>243</v>
      </c>
      <c r="B172" s="83" t="s">
        <v>759</v>
      </c>
      <c r="C172" s="74" t="str">
        <f>VLOOKUP(B172,[2]Sheet8!E:G,3,0)</f>
        <v>LONG DISS</v>
      </c>
      <c r="D172" s="75">
        <f>VLOOKUP(B172,[2]Sheet8!E:L,8,0)</f>
        <v>2</v>
      </c>
      <c r="E172" s="81" t="s">
        <v>750</v>
      </c>
      <c r="F172" s="112" t="str">
        <f>VLOOKUP(B172,[2]Sheet8!E:I,5,0)</f>
        <v xml:space="preserve">SHADAD HUSAIN </v>
      </c>
      <c r="G172" s="113" t="str">
        <f>VLOOKUP(B172,[2]Sheet8!E:K,7,0)</f>
        <v>HOOVINA HALLI KAVALU HKL</v>
      </c>
      <c r="H172" s="57">
        <v>1364</v>
      </c>
      <c r="I172" s="57">
        <v>1364</v>
      </c>
      <c r="J172" s="57">
        <f t="shared" si="6"/>
        <v>0</v>
      </c>
      <c r="K172" s="57"/>
      <c r="L172" s="58"/>
      <c r="M172" s="57"/>
      <c r="N172" s="57"/>
      <c r="O172" s="57"/>
      <c r="P172" s="57"/>
      <c r="Q172" s="57"/>
      <c r="R172" s="57"/>
      <c r="S172" s="57"/>
      <c r="T172" s="57"/>
      <c r="U172" s="59"/>
      <c r="V172" s="59"/>
      <c r="W172" s="57"/>
      <c r="X172" s="60">
        <v>-4996</v>
      </c>
    </row>
    <row r="173" spans="1:25" s="56" customFormat="1" hidden="1" x14ac:dyDescent="0.25">
      <c r="A173" s="73">
        <v>244</v>
      </c>
      <c r="B173" s="83" t="s">
        <v>760</v>
      </c>
      <c r="C173" s="74" t="str">
        <f>VLOOKUP(B173,[2]Sheet8!E:G,3,0)</f>
        <v>LONG DISS</v>
      </c>
      <c r="D173" s="75">
        <f>VLOOKUP(B173,[2]Sheet8!E:L,8,0)</f>
        <v>2</v>
      </c>
      <c r="E173" s="82">
        <v>43579</v>
      </c>
      <c r="F173" s="112" t="str">
        <f>VLOOKUP(B173,[2]Sheet8!E:I,5,0)</f>
        <v>K K KAVITHA</v>
      </c>
      <c r="G173" s="113" t="str">
        <f>VLOOKUP(B173,[2]Sheet8!E:K,7,0)</f>
        <v>BELUR ROAD L</v>
      </c>
      <c r="H173" s="57">
        <v>249</v>
      </c>
      <c r="I173" s="57">
        <v>249</v>
      </c>
      <c r="J173" s="57">
        <f t="shared" si="6"/>
        <v>0</v>
      </c>
      <c r="K173" s="57"/>
      <c r="L173" s="58"/>
      <c r="M173" s="57"/>
      <c r="N173" s="57"/>
      <c r="O173" s="57"/>
      <c r="P173" s="57"/>
      <c r="Q173" s="57"/>
      <c r="R173" s="57"/>
      <c r="S173" s="57"/>
      <c r="T173" s="57"/>
      <c r="U173" s="59"/>
      <c r="V173" s="59"/>
      <c r="W173" s="57"/>
      <c r="X173" s="60">
        <v>0</v>
      </c>
    </row>
    <row r="174" spans="1:25" s="56" customFormat="1" hidden="1" x14ac:dyDescent="0.25">
      <c r="A174" s="73">
        <v>245</v>
      </c>
      <c r="B174" s="83" t="s">
        <v>761</v>
      </c>
      <c r="C174" s="74" t="str">
        <f>VLOOKUP(B174,[2]Sheet8!E:G,3,0)</f>
        <v>LONG DISS</v>
      </c>
      <c r="D174" s="75">
        <f>VLOOKUP(B174,[2]Sheet8!E:L,8,0)</f>
        <v>1</v>
      </c>
      <c r="E174" s="81" t="s">
        <v>762</v>
      </c>
      <c r="F174" s="112" t="str">
        <f>VLOOKUP(B174,[2]Sheet8!E:I,5,0)</f>
        <v>H K REVANNA</v>
      </c>
      <c r="G174" s="113" t="str">
        <f>VLOOKUP(B174,[2]Sheet8!E:K,7,0)</f>
        <v>HOOVINA HALLI KAVALU HKL</v>
      </c>
      <c r="H174" s="57">
        <v>1247</v>
      </c>
      <c r="I174" s="57">
        <v>1247</v>
      </c>
      <c r="J174" s="57">
        <f t="shared" si="6"/>
        <v>0</v>
      </c>
      <c r="K174" s="57"/>
      <c r="L174" s="58"/>
      <c r="M174" s="57"/>
      <c r="N174" s="57"/>
      <c r="O174" s="57"/>
      <c r="P174" s="57"/>
      <c r="Q174" s="57"/>
      <c r="R174" s="57"/>
      <c r="S174" s="57"/>
      <c r="T174" s="57"/>
      <c r="U174" s="59"/>
      <c r="V174" s="59"/>
      <c r="W174" s="57"/>
      <c r="X174" s="60">
        <v>0</v>
      </c>
    </row>
    <row r="175" spans="1:25" hidden="1" x14ac:dyDescent="0.25">
      <c r="A175" s="73">
        <v>246</v>
      </c>
      <c r="B175" s="83" t="s">
        <v>763</v>
      </c>
      <c r="C175" s="74" t="str">
        <f>VLOOKUP(B175,[2]Sheet8!E:G,3,0)</f>
        <v>LONG DISS</v>
      </c>
      <c r="D175" s="75">
        <f>VLOOKUP(B175,[2]Sheet8!E:L,8,0)</f>
        <v>2</v>
      </c>
      <c r="E175" s="81" t="s">
        <v>764</v>
      </c>
      <c r="F175" s="112" t="str">
        <f>VLOOKUP(B175,[2]Sheet8!E:I,5,0)</f>
        <v>HEMANTH KUMARA</v>
      </c>
      <c r="G175" s="113" t="str">
        <f>VLOOKUP(B175,[2]Sheet8!E:K,7,0)</f>
        <v>BELUR ROAD L</v>
      </c>
      <c r="H175" s="57">
        <v>628</v>
      </c>
      <c r="I175" s="57">
        <v>628</v>
      </c>
      <c r="J175" s="57">
        <f t="shared" si="6"/>
        <v>0</v>
      </c>
      <c r="K175" s="57"/>
      <c r="L175" s="58"/>
      <c r="M175" s="57"/>
      <c r="N175" s="57"/>
      <c r="O175" s="57"/>
      <c r="P175" s="57"/>
      <c r="Q175" s="57"/>
      <c r="R175" s="57"/>
      <c r="S175" s="57"/>
      <c r="T175" s="57"/>
      <c r="U175" s="59"/>
      <c r="V175" s="59"/>
      <c r="W175" s="57"/>
      <c r="X175" s="60">
        <v>-5504</v>
      </c>
      <c r="Y175" s="56"/>
    </row>
    <row r="176" spans="1:25" s="56" customFormat="1" hidden="1" x14ac:dyDescent="0.25">
      <c r="A176" s="73">
        <v>247</v>
      </c>
      <c r="B176" s="83" t="s">
        <v>765</v>
      </c>
      <c r="C176" s="74" t="str">
        <f>VLOOKUP(B176,[2]Sheet8!E:G,3,0)</f>
        <v>LONG DISS</v>
      </c>
      <c r="D176" s="75">
        <f>VLOOKUP(B176,[2]Sheet8!E:L,8,0)</f>
        <v>1</v>
      </c>
      <c r="E176" s="81" t="s">
        <v>391</v>
      </c>
      <c r="F176" s="112" t="str">
        <f>VLOOKUP(B176,[2]Sheet8!E:I,5,0)</f>
        <v>V P RANGE GOWDA</v>
      </c>
      <c r="G176" s="113" t="str">
        <f>VLOOKUP(B176,[2]Sheet8!E:K,7,0)</f>
        <v>BASAVESHWARA NAGAR</v>
      </c>
      <c r="H176" s="57">
        <v>260</v>
      </c>
      <c r="I176" s="57">
        <v>260</v>
      </c>
      <c r="J176" s="57">
        <f t="shared" ref="J176:J185" si="7">I176-H176</f>
        <v>0</v>
      </c>
      <c r="K176" s="57"/>
      <c r="L176" s="58"/>
      <c r="M176" s="57"/>
      <c r="N176" s="57"/>
      <c r="O176" s="57"/>
      <c r="P176" s="57"/>
      <c r="Q176" s="57"/>
      <c r="R176" s="57"/>
      <c r="S176" s="57"/>
      <c r="T176" s="57"/>
      <c r="U176" s="59"/>
      <c r="V176" s="59"/>
      <c r="W176" s="57"/>
      <c r="X176" s="60">
        <v>-42</v>
      </c>
    </row>
    <row r="177" spans="1:25" s="56" customFormat="1" hidden="1" x14ac:dyDescent="0.25">
      <c r="A177" s="73">
        <v>8</v>
      </c>
      <c r="B177" s="83" t="s">
        <v>390</v>
      </c>
      <c r="C177" s="74" t="str">
        <f>VLOOKUP(B177,[2]Sheet8!E:G,3,0)</f>
        <v>BILL STOP</v>
      </c>
      <c r="D177" s="75">
        <f>VLOOKUP(B177,[2]Sheet8!E:L,8,0)</f>
        <v>1</v>
      </c>
      <c r="E177" s="81" t="s">
        <v>391</v>
      </c>
      <c r="F177" s="112" t="str">
        <f>VLOOKUP(B177,[2]Sheet8!E:I,5,0)</f>
        <v>G K NAGARAJU</v>
      </c>
      <c r="G177" s="113" t="str">
        <f>VLOOKUP(B177,[2]Sheet8!E:K,7,0)</f>
        <v>MANACHANAHALLI</v>
      </c>
      <c r="H177" s="57">
        <v>3269</v>
      </c>
      <c r="I177" s="57">
        <v>3269</v>
      </c>
      <c r="J177" s="57">
        <f t="shared" si="7"/>
        <v>0</v>
      </c>
      <c r="K177" s="57"/>
      <c r="L177" s="58"/>
      <c r="M177" s="57"/>
      <c r="N177" s="57"/>
      <c r="O177" s="57"/>
      <c r="P177" s="57"/>
      <c r="Q177" s="57"/>
      <c r="R177" s="57"/>
      <c r="S177" s="57"/>
      <c r="T177" s="57"/>
      <c r="U177" s="59"/>
      <c r="V177" s="59"/>
      <c r="W177" s="57"/>
      <c r="X177" s="60">
        <v>0</v>
      </c>
    </row>
    <row r="178" spans="1:25" s="56" customFormat="1" hidden="1" x14ac:dyDescent="0.25">
      <c r="A178" s="73">
        <v>248</v>
      </c>
      <c r="B178" s="83" t="s">
        <v>766</v>
      </c>
      <c r="C178" s="74" t="str">
        <f>VLOOKUP(B178,[2]Sheet8!E:G,3,0)</f>
        <v>LONG DISS</v>
      </c>
      <c r="D178" s="75">
        <f>VLOOKUP(B178,[2]Sheet8!E:L,8,0)</f>
        <v>2</v>
      </c>
      <c r="E178" s="81" t="s">
        <v>391</v>
      </c>
      <c r="F178" s="112" t="str">
        <f>VLOOKUP(B178,[2]Sheet8!E:I,5,0)</f>
        <v>ACCHUTHA</v>
      </c>
      <c r="G178" s="113" t="str">
        <f>VLOOKUP(B178,[2]Sheet8!E:K,7,0)</f>
        <v>BELUR ROAD L</v>
      </c>
      <c r="H178" s="57">
        <v>2796</v>
      </c>
      <c r="I178" s="57">
        <v>2796</v>
      </c>
      <c r="J178" s="57">
        <f t="shared" si="7"/>
        <v>0</v>
      </c>
      <c r="K178" s="57"/>
      <c r="L178" s="58"/>
      <c r="M178" s="57"/>
      <c r="N178" s="57"/>
      <c r="O178" s="57"/>
      <c r="P178" s="57"/>
      <c r="Q178" s="57"/>
      <c r="R178" s="57"/>
      <c r="S178" s="57"/>
      <c r="T178" s="57"/>
      <c r="U178" s="59"/>
      <c r="V178" s="59"/>
      <c r="W178" s="57"/>
      <c r="X178" s="60">
        <v>-5864</v>
      </c>
    </row>
    <row r="179" spans="1:25" s="56" customFormat="1" hidden="1" x14ac:dyDescent="0.25">
      <c r="A179" s="73">
        <v>249</v>
      </c>
      <c r="B179" s="83" t="s">
        <v>767</v>
      </c>
      <c r="C179" s="74" t="str">
        <f>VLOOKUP(B179,[2]Sheet8!E:G,3,0)</f>
        <v>LONG DISS</v>
      </c>
      <c r="D179" s="75">
        <f>VLOOKUP(B179,[2]Sheet8!E:L,8,0)</f>
        <v>2</v>
      </c>
      <c r="E179" s="81" t="s">
        <v>391</v>
      </c>
      <c r="F179" s="112" t="str">
        <f>VLOOKUP(B179,[2]Sheet8!E:I,5,0)</f>
        <v>H I SHIVANNA</v>
      </c>
      <c r="G179" s="113" t="str">
        <f>VLOOKUP(B179,[2]Sheet8!E:K,7,0)</f>
        <v>BASAVESHWARA NAGARA</v>
      </c>
      <c r="H179" s="57">
        <v>689</v>
      </c>
      <c r="I179" s="57">
        <v>689</v>
      </c>
      <c r="J179" s="57">
        <f t="shared" si="7"/>
        <v>0</v>
      </c>
      <c r="K179" s="57"/>
      <c r="L179" s="58"/>
      <c r="M179" s="57"/>
      <c r="N179" s="57"/>
      <c r="O179" s="57"/>
      <c r="P179" s="57"/>
      <c r="Q179" s="57"/>
      <c r="R179" s="57"/>
      <c r="S179" s="57"/>
      <c r="T179" s="57"/>
      <c r="U179" s="59"/>
      <c r="V179" s="59"/>
      <c r="W179" s="57"/>
      <c r="X179" s="60">
        <v>0</v>
      </c>
    </row>
    <row r="180" spans="1:25" s="56" customFormat="1" hidden="1" x14ac:dyDescent="0.25">
      <c r="A180" s="73">
        <v>250</v>
      </c>
      <c r="B180" s="83" t="s">
        <v>768</v>
      </c>
      <c r="C180" s="74" t="str">
        <f>VLOOKUP(B180,[2]Sheet8!E:G,3,0)</f>
        <v>LONG DISS</v>
      </c>
      <c r="D180" s="75">
        <f>VLOOKUP(B180,[2]Sheet8!E:L,8,0)</f>
        <v>2</v>
      </c>
      <c r="E180" s="82">
        <v>43617</v>
      </c>
      <c r="F180" s="112" t="str">
        <f>VLOOKUP(B180,[2]Sheet8!E:I,5,0)</f>
        <v>M R LOKESH</v>
      </c>
      <c r="G180" s="113" t="str">
        <f>VLOOKUP(B180,[2]Sheet8!E:K,7,0)</f>
        <v>HOOVINA HALLI KAVALU HKL</v>
      </c>
      <c r="H180" s="57">
        <v>1220</v>
      </c>
      <c r="I180" s="57">
        <v>1220</v>
      </c>
      <c r="J180" s="57">
        <f t="shared" si="7"/>
        <v>0</v>
      </c>
      <c r="K180" s="57"/>
      <c r="L180" s="58"/>
      <c r="M180" s="57"/>
      <c r="N180" s="57"/>
      <c r="O180" s="57"/>
      <c r="P180" s="57"/>
      <c r="Q180" s="57"/>
      <c r="R180" s="57"/>
      <c r="S180" s="57"/>
      <c r="T180" s="57"/>
      <c r="U180" s="59"/>
      <c r="V180" s="59"/>
      <c r="W180" s="57"/>
      <c r="X180" s="60">
        <v>-6747</v>
      </c>
    </row>
    <row r="181" spans="1:25" hidden="1" x14ac:dyDescent="0.25">
      <c r="A181" s="73">
        <v>251</v>
      </c>
      <c r="B181" s="83" t="s">
        <v>769</v>
      </c>
      <c r="C181" s="74" t="str">
        <f>VLOOKUP(B181,[2]Sheet8!E:G,3,0)</f>
        <v>LONG DISS</v>
      </c>
      <c r="D181" s="75">
        <f>VLOOKUP(B181,[2]Sheet8!E:L,8,0)</f>
        <v>1</v>
      </c>
      <c r="E181" s="81" t="s">
        <v>770</v>
      </c>
      <c r="F181" s="112" t="str">
        <f>VLOOKUP(B181,[2]Sheet8!E:I,5,0)</f>
        <v>FAIROZ  KHANAM</v>
      </c>
      <c r="G181" s="113" t="str">
        <f>VLOOKUP(B181,[2]Sheet8!E:K,7,0)</f>
        <v>BELUR ROAD L</v>
      </c>
      <c r="H181" s="57">
        <v>773</v>
      </c>
      <c r="I181" s="57">
        <v>773</v>
      </c>
      <c r="J181" s="57">
        <f t="shared" si="7"/>
        <v>0</v>
      </c>
      <c r="K181" s="57"/>
      <c r="L181" s="58"/>
      <c r="M181" s="57"/>
      <c r="N181" s="57"/>
      <c r="O181" s="57"/>
      <c r="P181" s="57"/>
      <c r="Q181" s="57"/>
      <c r="R181" s="57"/>
      <c r="S181" s="57"/>
      <c r="T181" s="57"/>
      <c r="U181" s="59"/>
      <c r="V181" s="59"/>
      <c r="W181" s="57"/>
      <c r="X181" s="60">
        <v>0</v>
      </c>
      <c r="Y181" s="56"/>
    </row>
    <row r="182" spans="1:25" s="56" customFormat="1" hidden="1" x14ac:dyDescent="0.25">
      <c r="A182" s="73">
        <v>252</v>
      </c>
      <c r="B182" s="83" t="s">
        <v>771</v>
      </c>
      <c r="C182" s="74" t="str">
        <f>VLOOKUP(B182,[2]Sheet8!E:G,3,0)</f>
        <v>LONG DISS</v>
      </c>
      <c r="D182" s="75">
        <f>VLOOKUP(B182,[2]Sheet8!E:L,8,0)</f>
        <v>1</v>
      </c>
      <c r="E182" s="81" t="s">
        <v>770</v>
      </c>
      <c r="F182" s="112" t="str">
        <f>VLOOKUP(B182,[2]Sheet8!E:I,5,0)</f>
        <v>PRAKASH P.S</v>
      </c>
      <c r="G182" s="113" t="str">
        <f>VLOOKUP(B182,[2]Sheet8!E:K,7,0)</f>
        <v>0</v>
      </c>
      <c r="H182" s="57"/>
      <c r="I182" s="57">
        <v>0</v>
      </c>
      <c r="J182" s="57">
        <f t="shared" si="7"/>
        <v>0</v>
      </c>
      <c r="K182" s="57"/>
      <c r="L182" s="58"/>
      <c r="M182" s="57"/>
      <c r="N182" s="57"/>
      <c r="O182" s="57"/>
      <c r="P182" s="57"/>
      <c r="Q182" s="57"/>
      <c r="R182" s="57"/>
      <c r="S182" s="57"/>
      <c r="T182" s="57"/>
      <c r="U182" s="59"/>
      <c r="V182" s="59"/>
      <c r="W182" s="57"/>
      <c r="X182" s="60">
        <v>0</v>
      </c>
    </row>
    <row r="183" spans="1:25" s="56" customFormat="1" hidden="1" x14ac:dyDescent="0.25">
      <c r="A183" s="73">
        <v>253</v>
      </c>
      <c r="B183" s="83" t="s">
        <v>772</v>
      </c>
      <c r="C183" s="74" t="str">
        <f>VLOOKUP(B183,[2]Sheet8!E:G,3,0)</f>
        <v>LONG DISS</v>
      </c>
      <c r="D183" s="75">
        <f>VLOOKUP(B183,[2]Sheet8!E:L,8,0)</f>
        <v>2</v>
      </c>
      <c r="E183" s="81" t="s">
        <v>770</v>
      </c>
      <c r="F183" s="112" t="str">
        <f>VLOOKUP(B183,[2]Sheet8!E:I,5,0)</f>
        <v>SURESH G T</v>
      </c>
      <c r="G183" s="113" t="str">
        <f>VLOOKUP(B183,[2]Sheet8!E:K,7,0)</f>
        <v>BELUR ROAD L</v>
      </c>
      <c r="H183" s="57">
        <v>920</v>
      </c>
      <c r="I183" s="57">
        <v>920</v>
      </c>
      <c r="J183" s="57">
        <f t="shared" si="7"/>
        <v>0</v>
      </c>
      <c r="K183" s="57"/>
      <c r="L183" s="58"/>
      <c r="M183" s="57"/>
      <c r="N183" s="57"/>
      <c r="O183" s="57"/>
      <c r="P183" s="57"/>
      <c r="Q183" s="57"/>
      <c r="R183" s="57"/>
      <c r="S183" s="57"/>
      <c r="T183" s="57"/>
      <c r="U183" s="59"/>
      <c r="V183" s="59"/>
      <c r="W183" s="57"/>
      <c r="X183" s="60">
        <v>0</v>
      </c>
    </row>
    <row r="184" spans="1:25" s="56" customFormat="1" ht="30" hidden="1" x14ac:dyDescent="0.25">
      <c r="A184" s="73">
        <v>254</v>
      </c>
      <c r="B184" s="83" t="s">
        <v>773</v>
      </c>
      <c r="C184" s="74" t="str">
        <f>VLOOKUP(B184,[2]Sheet8!E:G,3,0)</f>
        <v>LONG DISS</v>
      </c>
      <c r="D184" s="75">
        <f>VLOOKUP(B184,[2]Sheet8!E:L,8,0)</f>
        <v>2</v>
      </c>
      <c r="E184" s="81" t="s">
        <v>770</v>
      </c>
      <c r="F184" s="112" t="str">
        <f>VLOOKUP(B184,[2]Sheet8!E:I,5,0)</f>
        <v>H A PUTTEGOWDA U/O PUTTARAJU</v>
      </c>
      <c r="G184" s="113" t="str">
        <f>VLOOKUP(B184,[2]Sheet8!E:K,7,0)</f>
        <v>JAVARAYAPATNA</v>
      </c>
      <c r="H184" s="57">
        <v>155</v>
      </c>
      <c r="I184" s="57">
        <v>155</v>
      </c>
      <c r="J184" s="57">
        <f t="shared" si="7"/>
        <v>0</v>
      </c>
      <c r="K184" s="57"/>
      <c r="L184" s="58"/>
      <c r="M184" s="57"/>
      <c r="N184" s="57"/>
      <c r="O184" s="57"/>
      <c r="P184" s="57"/>
      <c r="Q184" s="57"/>
      <c r="R184" s="57"/>
      <c r="S184" s="57"/>
      <c r="T184" s="57"/>
      <c r="U184" s="59"/>
      <c r="V184" s="59"/>
      <c r="W184" s="57"/>
      <c r="X184" s="60">
        <v>-7371</v>
      </c>
    </row>
    <row r="185" spans="1:25" hidden="1" x14ac:dyDescent="0.25">
      <c r="A185" s="73">
        <v>255</v>
      </c>
      <c r="B185" s="83" t="s">
        <v>774</v>
      </c>
      <c r="C185" s="74" t="str">
        <f>VLOOKUP(B185,[2]Sheet8!E:G,3,0)</f>
        <v>LONG DISS</v>
      </c>
      <c r="D185" s="75">
        <f>VLOOKUP(B185,[2]Sheet8!E:L,8,0)</f>
        <v>2</v>
      </c>
      <c r="E185" s="81" t="s">
        <v>775</v>
      </c>
      <c r="F185" s="112" t="str">
        <f>VLOOKUP(B185,[2]Sheet8!E:I,5,0)</f>
        <v>NAVEEN KUMAAR H.N</v>
      </c>
      <c r="G185" s="113" t="str">
        <f>VLOOKUP(B185,[2]Sheet8!E:K,7,0)</f>
        <v>MANICHANA HALLI MNL</v>
      </c>
      <c r="H185" s="57">
        <v>763</v>
      </c>
      <c r="I185" s="57">
        <v>763</v>
      </c>
      <c r="J185" s="57">
        <f t="shared" si="7"/>
        <v>0</v>
      </c>
      <c r="K185" s="57"/>
      <c r="L185" s="58"/>
      <c r="M185" s="57"/>
      <c r="N185" s="57"/>
      <c r="O185" s="57"/>
      <c r="P185" s="57"/>
      <c r="Q185" s="57"/>
      <c r="R185" s="57"/>
      <c r="S185" s="57"/>
      <c r="T185" s="57"/>
      <c r="U185" s="59"/>
      <c r="V185" s="59"/>
      <c r="W185" s="57"/>
      <c r="X185" s="60">
        <v>0</v>
      </c>
      <c r="Y185" s="56"/>
    </row>
    <row r="186" spans="1:25" s="56" customFormat="1" x14ac:dyDescent="0.25">
      <c r="A186" s="97"/>
      <c r="B186" s="98" t="s">
        <v>1578</v>
      </c>
      <c r="C186" s="58" t="s">
        <v>2592</v>
      </c>
      <c r="D186" s="98">
        <v>1</v>
      </c>
      <c r="E186" s="58"/>
      <c r="F186" s="111" t="s">
        <v>1579</v>
      </c>
      <c r="G186" s="111" t="s">
        <v>1580</v>
      </c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62"/>
      <c r="Y186" s="55"/>
    </row>
    <row r="187" spans="1:25" s="56" customFormat="1" ht="30" hidden="1" x14ac:dyDescent="0.25">
      <c r="A187" s="73">
        <v>347</v>
      </c>
      <c r="B187" s="83" t="s">
        <v>908</v>
      </c>
      <c r="C187" s="74" t="str">
        <f>VLOOKUP(B187,[2]Sheet8!E:G,3,0)</f>
        <v>PERMANENT DISS</v>
      </c>
      <c r="D187" s="75">
        <f>VLOOKUP(B187,[2]Sheet8!E:L,8,0)</f>
        <v>2</v>
      </c>
      <c r="E187" s="81" t="s">
        <v>909</v>
      </c>
      <c r="F187" s="112" t="str">
        <f>VLOOKUP(B187,[2]Sheet8!E:I,5,0)</f>
        <v xml:space="preserve"> M K RANGE GOWDA</v>
      </c>
      <c r="G187" s="113" t="str">
        <f>VLOOKUP(B187,[2]Sheet8!E:K,7,0)</f>
        <v>BELUR ROAD L</v>
      </c>
      <c r="H187" s="57">
        <v>746</v>
      </c>
      <c r="I187" s="57">
        <v>746</v>
      </c>
      <c r="J187" s="57">
        <f t="shared" ref="J187:J207" si="8">I187-H187</f>
        <v>0</v>
      </c>
      <c r="K187" s="57"/>
      <c r="L187" s="58"/>
      <c r="M187" s="57"/>
      <c r="N187" s="57"/>
      <c r="O187" s="57"/>
      <c r="P187" s="57"/>
      <c r="Q187" s="57"/>
      <c r="R187" s="57"/>
      <c r="S187" s="57"/>
      <c r="T187" s="57"/>
      <c r="U187" s="59"/>
      <c r="V187" s="59"/>
      <c r="W187" s="57"/>
      <c r="X187" s="60">
        <v>0</v>
      </c>
    </row>
    <row r="188" spans="1:25" s="56" customFormat="1" hidden="1" x14ac:dyDescent="0.25">
      <c r="A188" s="73">
        <v>256</v>
      </c>
      <c r="B188" s="83" t="s">
        <v>776</v>
      </c>
      <c r="C188" s="74" t="str">
        <f>VLOOKUP(B188,[2]Sheet8!E:G,3,0)</f>
        <v>LONG DISS</v>
      </c>
      <c r="D188" s="75">
        <f>VLOOKUP(B188,[2]Sheet8!E:L,8,0)</f>
        <v>2</v>
      </c>
      <c r="E188" s="81" t="s">
        <v>777</v>
      </c>
      <c r="F188" s="112" t="str">
        <f>VLOOKUP(B188,[2]Sheet8!E:I,5,0)</f>
        <v>HEMANTH KUMAR H V</v>
      </c>
      <c r="G188" s="113" t="str">
        <f>VLOOKUP(B188,[2]Sheet8!E:K,7,0)</f>
        <v>MANICHANA HALLI MNL</v>
      </c>
      <c r="H188" s="57">
        <v>281</v>
      </c>
      <c r="I188" s="57">
        <v>281</v>
      </c>
      <c r="J188" s="57">
        <f t="shared" si="8"/>
        <v>0</v>
      </c>
      <c r="K188" s="57"/>
      <c r="L188" s="58"/>
      <c r="M188" s="57"/>
      <c r="N188" s="57"/>
      <c r="O188" s="57"/>
      <c r="P188" s="57"/>
      <c r="Q188" s="57"/>
      <c r="R188" s="57"/>
      <c r="S188" s="57"/>
      <c r="T188" s="57"/>
      <c r="U188" s="59"/>
      <c r="V188" s="59"/>
      <c r="W188" s="57"/>
      <c r="X188" s="60">
        <v>0</v>
      </c>
    </row>
    <row r="189" spans="1:25" s="56" customFormat="1" hidden="1" x14ac:dyDescent="0.25">
      <c r="A189" s="73">
        <v>257</v>
      </c>
      <c r="B189" s="83" t="s">
        <v>778</v>
      </c>
      <c r="C189" s="74" t="str">
        <f>VLOOKUP(B189,[2]Sheet8!E:G,3,0)</f>
        <v>LONG DISS</v>
      </c>
      <c r="D189" s="75">
        <f>VLOOKUP(B189,[2]Sheet8!E:L,8,0)</f>
        <v>2</v>
      </c>
      <c r="E189" s="81" t="s">
        <v>777</v>
      </c>
      <c r="F189" s="112" t="str">
        <f>VLOOKUP(B189,[2]Sheet8!E:I,5,0)</f>
        <v>CHANDRASHEKAR M N</v>
      </c>
      <c r="G189" s="113" t="str">
        <f>VLOOKUP(B189,[2]Sheet8!E:K,7,0)</f>
        <v>BELUR ROAD L</v>
      </c>
      <c r="H189" s="57">
        <v>2283</v>
      </c>
      <c r="I189" s="57">
        <v>2283</v>
      </c>
      <c r="J189" s="57">
        <f t="shared" si="8"/>
        <v>0</v>
      </c>
      <c r="K189" s="57"/>
      <c r="L189" s="58"/>
      <c r="M189" s="57"/>
      <c r="N189" s="57"/>
      <c r="O189" s="57"/>
      <c r="P189" s="57"/>
      <c r="Q189" s="57"/>
      <c r="R189" s="57"/>
      <c r="S189" s="57"/>
      <c r="T189" s="57"/>
      <c r="U189" s="59"/>
      <c r="V189" s="59"/>
      <c r="W189" s="57"/>
      <c r="X189" s="60">
        <v>-4391</v>
      </c>
    </row>
    <row r="190" spans="1:25" hidden="1" x14ac:dyDescent="0.25">
      <c r="A190" s="73">
        <v>258</v>
      </c>
      <c r="B190" s="83" t="s">
        <v>779</v>
      </c>
      <c r="C190" s="74" t="str">
        <f>VLOOKUP(B190,[2]Sheet8!E:G,3,0)</f>
        <v>LONG DISS</v>
      </c>
      <c r="D190" s="75">
        <f>VLOOKUP(B190,[2]Sheet8!E:L,8,0)</f>
        <v>2</v>
      </c>
      <c r="E190" s="81" t="s">
        <v>780</v>
      </c>
      <c r="F190" s="112" t="str">
        <f>VLOOKUP(B190,[2]Sheet8!E:I,5,0)</f>
        <v>H L SURESH</v>
      </c>
      <c r="G190" s="113" t="str">
        <f>VLOOKUP(B190,[2]Sheet8!E:K,7,0)</f>
        <v>YARE HALLI YHL</v>
      </c>
      <c r="H190" s="57">
        <v>425</v>
      </c>
      <c r="I190" s="57">
        <v>425</v>
      </c>
      <c r="J190" s="57">
        <f t="shared" si="8"/>
        <v>0</v>
      </c>
      <c r="K190" s="57"/>
      <c r="L190" s="58"/>
      <c r="M190" s="57"/>
      <c r="N190" s="57"/>
      <c r="O190" s="57"/>
      <c r="P190" s="57"/>
      <c r="Q190" s="57"/>
      <c r="R190" s="57"/>
      <c r="S190" s="57"/>
      <c r="T190" s="57"/>
      <c r="U190" s="59"/>
      <c r="V190" s="59"/>
      <c r="W190" s="57"/>
      <c r="X190" s="60">
        <v>-1049</v>
      </c>
      <c r="Y190" s="56"/>
    </row>
    <row r="191" spans="1:25" s="56" customFormat="1" hidden="1" x14ac:dyDescent="0.25">
      <c r="A191" s="73">
        <v>259</v>
      </c>
      <c r="B191" s="83" t="s">
        <v>781</v>
      </c>
      <c r="C191" s="74" t="str">
        <f>VLOOKUP(B191,[2]Sheet8!E:G,3,0)</f>
        <v>LONG DISS</v>
      </c>
      <c r="D191" s="75">
        <f>VLOOKUP(B191,[2]Sheet8!E:L,8,0)</f>
        <v>2</v>
      </c>
      <c r="E191" s="81" t="s">
        <v>780</v>
      </c>
      <c r="F191" s="112" t="str">
        <f>VLOOKUP(B191,[2]Sheet8!E:I,5,0)</f>
        <v>SEETHAMMA</v>
      </c>
      <c r="G191" s="113" t="str">
        <f>VLOOKUP(B191,[2]Sheet8!E:K,7,0)</f>
        <v>BASAVESWARA NAGARA</v>
      </c>
      <c r="H191" s="57">
        <v>1563</v>
      </c>
      <c r="I191" s="57">
        <v>1563</v>
      </c>
      <c r="J191" s="57">
        <f t="shared" si="8"/>
        <v>0</v>
      </c>
      <c r="K191" s="57"/>
      <c r="L191" s="58"/>
      <c r="M191" s="57"/>
      <c r="N191" s="57"/>
      <c r="O191" s="57"/>
      <c r="P191" s="57"/>
      <c r="Q191" s="57"/>
      <c r="R191" s="57"/>
      <c r="S191" s="57"/>
      <c r="T191" s="57"/>
      <c r="U191" s="59"/>
      <c r="V191" s="59"/>
      <c r="W191" s="57"/>
      <c r="X191" s="60">
        <v>-12</v>
      </c>
    </row>
    <row r="192" spans="1:25" hidden="1" x14ac:dyDescent="0.25">
      <c r="A192" s="73">
        <v>260</v>
      </c>
      <c r="B192" s="83" t="s">
        <v>782</v>
      </c>
      <c r="C192" s="74" t="str">
        <f>VLOOKUP(B192,[2]Sheet8!E:G,3,0)</f>
        <v>LONG DISS</v>
      </c>
      <c r="D192" s="75">
        <f>VLOOKUP(B192,[2]Sheet8!E:L,8,0)</f>
        <v>2</v>
      </c>
      <c r="E192" s="81" t="s">
        <v>780</v>
      </c>
      <c r="F192" s="112" t="str">
        <f>VLOOKUP(B192,[2]Sheet8!E:I,5,0)</f>
        <v xml:space="preserve">NAGENDRA J A </v>
      </c>
      <c r="G192" s="113" t="str">
        <f>VLOOKUP(B192,[2]Sheet8!E:K,7,0)</f>
        <v>BASAVESHWARANAGARA</v>
      </c>
      <c r="H192" s="57">
        <v>1409</v>
      </c>
      <c r="I192" s="57">
        <v>1409</v>
      </c>
      <c r="J192" s="57">
        <f t="shared" si="8"/>
        <v>0</v>
      </c>
      <c r="K192" s="57"/>
      <c r="L192" s="58"/>
      <c r="M192" s="57"/>
      <c r="N192" s="57"/>
      <c r="O192" s="57"/>
      <c r="P192" s="57"/>
      <c r="Q192" s="57"/>
      <c r="R192" s="57"/>
      <c r="S192" s="57"/>
      <c r="T192" s="57"/>
      <c r="U192" s="59"/>
      <c r="V192" s="59"/>
      <c r="W192" s="57"/>
      <c r="X192" s="60">
        <v>-302</v>
      </c>
      <c r="Y192" s="56"/>
    </row>
    <row r="193" spans="1:25" s="56" customFormat="1" hidden="1" x14ac:dyDescent="0.25">
      <c r="A193" s="73">
        <v>261</v>
      </c>
      <c r="B193" s="83" t="s">
        <v>783</v>
      </c>
      <c r="C193" s="74" t="str">
        <f>VLOOKUP(B193,[2]Sheet8!E:G,3,0)</f>
        <v>LONG DISS</v>
      </c>
      <c r="D193" s="75">
        <f>VLOOKUP(B193,[2]Sheet8!E:L,8,0)</f>
        <v>2</v>
      </c>
      <c r="E193" s="81" t="s">
        <v>784</v>
      </c>
      <c r="F193" s="112" t="str">
        <f>VLOOKUP(B193,[2]Sheet8!E:I,5,0)</f>
        <v>M VINOD KUMAR</v>
      </c>
      <c r="G193" s="113" t="str">
        <f>VLOOKUP(B193,[2]Sheet8!E:K,7,0)</f>
        <v>BASAVESHWARA NAGARA HSN</v>
      </c>
      <c r="H193" s="57">
        <v>833</v>
      </c>
      <c r="I193" s="57">
        <v>833</v>
      </c>
      <c r="J193" s="57">
        <f t="shared" si="8"/>
        <v>0</v>
      </c>
      <c r="K193" s="57"/>
      <c r="L193" s="58"/>
      <c r="M193" s="57"/>
      <c r="N193" s="57"/>
      <c r="O193" s="57"/>
      <c r="P193" s="57"/>
      <c r="Q193" s="57"/>
      <c r="R193" s="57"/>
      <c r="S193" s="57"/>
      <c r="T193" s="57"/>
      <c r="U193" s="59"/>
      <c r="V193" s="59"/>
      <c r="W193" s="57"/>
      <c r="X193" s="60">
        <v>0</v>
      </c>
    </row>
    <row r="194" spans="1:25" s="56" customFormat="1" hidden="1" x14ac:dyDescent="0.25">
      <c r="A194" s="73">
        <v>262</v>
      </c>
      <c r="B194" s="83" t="s">
        <v>785</v>
      </c>
      <c r="C194" s="74" t="str">
        <f>VLOOKUP(B194,[2]Sheet8!E:G,3,0)</f>
        <v>LONG DISS</v>
      </c>
      <c r="D194" s="75">
        <f>VLOOKUP(B194,[2]Sheet8!E:L,8,0)</f>
        <v>2</v>
      </c>
      <c r="E194" s="81" t="s">
        <v>786</v>
      </c>
      <c r="F194" s="112" t="str">
        <f>VLOOKUP(B194,[2]Sheet8!E:I,5,0)</f>
        <v>PUTTASHETTY G K</v>
      </c>
      <c r="G194" s="113" t="str">
        <f>VLOOKUP(B194,[2]Sheet8!E:K,7,0)</f>
        <v>BASAVESHWARA NAGARA HSN</v>
      </c>
      <c r="H194" s="57">
        <v>510</v>
      </c>
      <c r="I194" s="57">
        <v>510</v>
      </c>
      <c r="J194" s="57">
        <f t="shared" si="8"/>
        <v>0</v>
      </c>
      <c r="K194" s="57"/>
      <c r="L194" s="58"/>
      <c r="M194" s="57"/>
      <c r="N194" s="57"/>
      <c r="O194" s="57"/>
      <c r="P194" s="57"/>
      <c r="Q194" s="57"/>
      <c r="R194" s="57"/>
      <c r="S194" s="57"/>
      <c r="T194" s="57"/>
      <c r="U194" s="59"/>
      <c r="V194" s="59"/>
      <c r="W194" s="57"/>
      <c r="X194" s="60">
        <v>0</v>
      </c>
    </row>
    <row r="195" spans="1:25" s="56" customFormat="1" hidden="1" x14ac:dyDescent="0.25">
      <c r="A195" s="73">
        <v>263</v>
      </c>
      <c r="B195" s="83" t="s">
        <v>787</v>
      </c>
      <c r="C195" s="74" t="str">
        <f>VLOOKUP(B195,[2]Sheet8!E:G,3,0)</f>
        <v>LONG DISS</v>
      </c>
      <c r="D195" s="75">
        <f>VLOOKUP(B195,[2]Sheet8!E:L,8,0)</f>
        <v>1</v>
      </c>
      <c r="E195" s="81" t="s">
        <v>786</v>
      </c>
      <c r="F195" s="112" t="str">
        <f>VLOOKUP(B195,[2]Sheet8!E:I,5,0)</f>
        <v>HOOVEGOWDA</v>
      </c>
      <c r="G195" s="113" t="str">
        <f>VLOOKUP(B195,[2]Sheet8!E:K,7,0)</f>
        <v>BELUR ROAD L</v>
      </c>
      <c r="H195" s="57">
        <v>1091</v>
      </c>
      <c r="I195" s="57">
        <v>1091</v>
      </c>
      <c r="J195" s="57">
        <f t="shared" si="8"/>
        <v>0</v>
      </c>
      <c r="K195" s="57"/>
      <c r="L195" s="58"/>
      <c r="M195" s="57"/>
      <c r="N195" s="57"/>
      <c r="O195" s="57"/>
      <c r="P195" s="57"/>
      <c r="Q195" s="57"/>
      <c r="R195" s="57"/>
      <c r="S195" s="57"/>
      <c r="T195" s="57"/>
      <c r="U195" s="59"/>
      <c r="V195" s="59"/>
      <c r="W195" s="57"/>
      <c r="X195" s="60">
        <v>0</v>
      </c>
    </row>
    <row r="196" spans="1:25" s="56" customFormat="1" hidden="1" x14ac:dyDescent="0.25">
      <c r="A196" s="73">
        <v>264</v>
      </c>
      <c r="B196" s="83" t="s">
        <v>788</v>
      </c>
      <c r="C196" s="74" t="str">
        <f>VLOOKUP(B196,[2]Sheet8!E:G,3,0)</f>
        <v>LONG DISS</v>
      </c>
      <c r="D196" s="75">
        <f>VLOOKUP(B196,[2]Sheet8!E:L,8,0)</f>
        <v>1</v>
      </c>
      <c r="E196" s="81" t="s">
        <v>786</v>
      </c>
      <c r="F196" s="112" t="str">
        <f>VLOOKUP(B196,[2]Sheet8!E:I,5,0)</f>
        <v>N G RAGHU</v>
      </c>
      <c r="G196" s="113" t="str">
        <f>VLOOKUP(B196,[2]Sheet8!E:K,7,0)</f>
        <v>BELUR ROAD L</v>
      </c>
      <c r="H196" s="57">
        <v>535</v>
      </c>
      <c r="I196" s="57">
        <v>535</v>
      </c>
      <c r="J196" s="57">
        <f t="shared" si="8"/>
        <v>0</v>
      </c>
      <c r="K196" s="57"/>
      <c r="L196" s="58"/>
      <c r="M196" s="57"/>
      <c r="N196" s="57"/>
      <c r="O196" s="57"/>
      <c r="P196" s="57"/>
      <c r="Q196" s="57"/>
      <c r="R196" s="57"/>
      <c r="S196" s="57"/>
      <c r="T196" s="57"/>
      <c r="U196" s="59"/>
      <c r="V196" s="59"/>
      <c r="W196" s="57"/>
      <c r="X196" s="60">
        <v>0</v>
      </c>
    </row>
    <row r="197" spans="1:25" s="56" customFormat="1" hidden="1" x14ac:dyDescent="0.25">
      <c r="A197" s="73">
        <v>265</v>
      </c>
      <c r="B197" s="74" t="s">
        <v>789</v>
      </c>
      <c r="C197" s="74" t="str">
        <f>VLOOKUP(B197,[2]Sheet8!E:G,3,0)</f>
        <v>LONG DISS</v>
      </c>
      <c r="D197" s="75">
        <f>VLOOKUP(B197,[2]Sheet8!E:L,8,0)</f>
        <v>1</v>
      </c>
      <c r="E197" s="75" t="s">
        <v>790</v>
      </c>
      <c r="F197" s="112" t="str">
        <f>VLOOKUP(B197,[2]Sheet8!E:I,5,0)</f>
        <v>B V MURTHY</v>
      </c>
      <c r="G197" s="113" t="str">
        <f>VLOOKUP(B197,[2]Sheet8!E:K,7,0)</f>
        <v>UDHUR URL</v>
      </c>
      <c r="H197" s="77"/>
      <c r="I197" s="57">
        <v>0</v>
      </c>
      <c r="J197" s="57">
        <f t="shared" si="8"/>
        <v>0</v>
      </c>
      <c r="K197" s="77"/>
      <c r="L197" s="77"/>
      <c r="M197" s="77"/>
      <c r="N197" s="77"/>
      <c r="O197" s="77"/>
      <c r="P197" s="77"/>
      <c r="Q197" s="77"/>
      <c r="R197" s="57"/>
      <c r="S197" s="77"/>
      <c r="T197" s="77"/>
      <c r="U197" s="77"/>
      <c r="V197" s="78"/>
      <c r="W197" s="77"/>
      <c r="X197" s="60">
        <v>0</v>
      </c>
    </row>
    <row r="198" spans="1:25" s="56" customFormat="1" hidden="1" x14ac:dyDescent="0.25">
      <c r="A198" s="73">
        <v>266</v>
      </c>
      <c r="B198" s="83" t="s">
        <v>791</v>
      </c>
      <c r="C198" s="74" t="str">
        <f>VLOOKUP(B198,[2]Sheet8!E:G,3,0)</f>
        <v>LONG DISS</v>
      </c>
      <c r="D198" s="75">
        <f>VLOOKUP(B198,[2]Sheet8!E:L,8,0)</f>
        <v>1</v>
      </c>
      <c r="E198" s="81" t="s">
        <v>786</v>
      </c>
      <c r="F198" s="112" t="str">
        <f>VLOOKUP(B198,[2]Sheet8!E:I,5,0)</f>
        <v>B NAGARAJU</v>
      </c>
      <c r="G198" s="113" t="str">
        <f>VLOOKUP(B198,[2]Sheet8!E:K,7,0)</f>
        <v>BELUR ROAD L</v>
      </c>
      <c r="H198" s="57">
        <v>415</v>
      </c>
      <c r="I198" s="57">
        <v>415</v>
      </c>
      <c r="J198" s="57">
        <f t="shared" si="8"/>
        <v>0</v>
      </c>
      <c r="K198" s="57"/>
      <c r="L198" s="58"/>
      <c r="M198" s="57"/>
      <c r="N198" s="57"/>
      <c r="O198" s="57"/>
      <c r="P198" s="57"/>
      <c r="Q198" s="57"/>
      <c r="R198" s="57"/>
      <c r="S198" s="57"/>
      <c r="T198" s="57"/>
      <c r="U198" s="59"/>
      <c r="V198" s="59"/>
      <c r="W198" s="57"/>
      <c r="X198" s="60">
        <v>-2272</v>
      </c>
    </row>
    <row r="199" spans="1:25" s="56" customFormat="1" hidden="1" x14ac:dyDescent="0.25">
      <c r="A199" s="73">
        <v>267</v>
      </c>
      <c r="B199" s="83" t="s">
        <v>792</v>
      </c>
      <c r="C199" s="74" t="str">
        <f>VLOOKUP(B199,[2]Sheet8!E:G,3,0)</f>
        <v>LONG DISS</v>
      </c>
      <c r="D199" s="75">
        <f>VLOOKUP(B199,[2]Sheet8!E:L,8,0)</f>
        <v>1</v>
      </c>
      <c r="E199" s="81" t="s">
        <v>793</v>
      </c>
      <c r="F199" s="112" t="str">
        <f>VLOOKUP(B199,[2]Sheet8!E:I,5,0)</f>
        <v>B D MANJEGOWDA</v>
      </c>
      <c r="G199" s="113" t="str">
        <f>VLOOKUP(B199,[2]Sheet8!E:K,7,0)</f>
        <v>BASAVESHWARA NAGARA HSN</v>
      </c>
      <c r="H199" s="57">
        <v>305</v>
      </c>
      <c r="I199" s="57">
        <v>305</v>
      </c>
      <c r="J199" s="57">
        <f t="shared" si="8"/>
        <v>0</v>
      </c>
      <c r="K199" s="57"/>
      <c r="L199" s="58"/>
      <c r="M199" s="57"/>
      <c r="N199" s="57"/>
      <c r="O199" s="57"/>
      <c r="P199" s="57"/>
      <c r="Q199" s="57"/>
      <c r="R199" s="57"/>
      <c r="S199" s="57"/>
      <c r="T199" s="57"/>
      <c r="U199" s="59"/>
      <c r="V199" s="59"/>
      <c r="W199" s="57"/>
      <c r="X199" s="60">
        <v>-1960</v>
      </c>
    </row>
    <row r="200" spans="1:25" s="56" customFormat="1" hidden="1" x14ac:dyDescent="0.25">
      <c r="A200" s="73">
        <v>268</v>
      </c>
      <c r="B200" s="83" t="s">
        <v>794</v>
      </c>
      <c r="C200" s="74" t="str">
        <f>VLOOKUP(B200,[2]Sheet8!E:G,3,0)</f>
        <v>LONG DISS</v>
      </c>
      <c r="D200" s="75">
        <f>VLOOKUP(B200,[2]Sheet8!E:L,8,0)</f>
        <v>1</v>
      </c>
      <c r="E200" s="81" t="s">
        <v>793</v>
      </c>
      <c r="F200" s="112" t="str">
        <f>VLOOKUP(B200,[2]Sheet8!E:I,5,0)</f>
        <v>CHANDRASHEKARA H D</v>
      </c>
      <c r="G200" s="113" t="str">
        <f>VLOOKUP(B200,[2]Sheet8!E:K,7,0)</f>
        <v>YARE HALLI YHL</v>
      </c>
      <c r="H200" s="57">
        <v>94</v>
      </c>
      <c r="I200" s="57">
        <v>94</v>
      </c>
      <c r="J200" s="57">
        <f t="shared" si="8"/>
        <v>0</v>
      </c>
      <c r="K200" s="57"/>
      <c r="L200" s="58"/>
      <c r="M200" s="57"/>
      <c r="N200" s="57"/>
      <c r="O200" s="57"/>
      <c r="P200" s="57"/>
      <c r="Q200" s="57"/>
      <c r="R200" s="57"/>
      <c r="S200" s="57"/>
      <c r="T200" s="57"/>
      <c r="U200" s="59"/>
      <c r="V200" s="59"/>
      <c r="W200" s="57"/>
      <c r="X200" s="60">
        <v>0</v>
      </c>
    </row>
    <row r="201" spans="1:25" s="56" customFormat="1" ht="30" hidden="1" x14ac:dyDescent="0.25">
      <c r="A201" s="73">
        <v>348</v>
      </c>
      <c r="B201" s="83" t="s">
        <v>910</v>
      </c>
      <c r="C201" s="74" t="str">
        <f>VLOOKUP(B201,[2]Sheet8!E:G,3,0)</f>
        <v>PERMANENT DISS</v>
      </c>
      <c r="D201" s="75">
        <f>VLOOKUP(B201,[2]Sheet8!E:L,8,0)</f>
        <v>1</v>
      </c>
      <c r="E201" s="81" t="s">
        <v>793</v>
      </c>
      <c r="F201" s="112" t="str">
        <f>VLOOKUP(B201,[2]Sheet8!E:I,5,0)</f>
        <v>V K SATHISH</v>
      </c>
      <c r="G201" s="113" t="str">
        <f>VLOOKUP(B201,[2]Sheet8!E:K,7,0)</f>
        <v>handinakere,hsn</v>
      </c>
      <c r="H201" s="57">
        <v>1621</v>
      </c>
      <c r="I201" s="57">
        <v>1621</v>
      </c>
      <c r="J201" s="57">
        <f t="shared" si="8"/>
        <v>0</v>
      </c>
      <c r="K201" s="57"/>
      <c r="L201" s="58"/>
      <c r="M201" s="57"/>
      <c r="N201" s="57"/>
      <c r="O201" s="57"/>
      <c r="P201" s="57"/>
      <c r="Q201" s="57"/>
      <c r="R201" s="57"/>
      <c r="S201" s="57"/>
      <c r="T201" s="57"/>
      <c r="U201" s="59"/>
      <c r="V201" s="59"/>
      <c r="W201" s="57"/>
      <c r="X201" s="60">
        <v>0</v>
      </c>
    </row>
    <row r="202" spans="1:25" s="56" customFormat="1" hidden="1" x14ac:dyDescent="0.25">
      <c r="A202" s="73">
        <v>269</v>
      </c>
      <c r="B202" s="83" t="s">
        <v>795</v>
      </c>
      <c r="C202" s="74" t="str">
        <f>VLOOKUP(B202,[2]Sheet8!E:G,3,0)</f>
        <v>LONG DISS</v>
      </c>
      <c r="D202" s="75">
        <f>VLOOKUP(B202,[2]Sheet8!E:L,8,0)</f>
        <v>1</v>
      </c>
      <c r="E202" s="81" t="s">
        <v>796</v>
      </c>
      <c r="F202" s="112" t="str">
        <f>VLOOKUP(B202,[2]Sheet8!E:I,5,0)</f>
        <v>THEJASHREE H T</v>
      </c>
      <c r="G202" s="113" t="str">
        <f>VLOOKUP(B202,[2]Sheet8!E:K,7,0)</f>
        <v>YARE HALLI YHL</v>
      </c>
      <c r="H202" s="57">
        <v>1610</v>
      </c>
      <c r="I202" s="57">
        <v>1610</v>
      </c>
      <c r="J202" s="57">
        <f t="shared" si="8"/>
        <v>0</v>
      </c>
      <c r="K202" s="57"/>
      <c r="L202" s="58"/>
      <c r="M202" s="57"/>
      <c r="N202" s="57"/>
      <c r="O202" s="57"/>
      <c r="P202" s="57"/>
      <c r="Q202" s="57"/>
      <c r="R202" s="57"/>
      <c r="S202" s="57"/>
      <c r="T202" s="57"/>
      <c r="U202" s="59"/>
      <c r="V202" s="59"/>
      <c r="W202" s="57"/>
      <c r="X202" s="60">
        <v>-1175</v>
      </c>
    </row>
    <row r="203" spans="1:25" s="56" customFormat="1" hidden="1" x14ac:dyDescent="0.25">
      <c r="A203" s="73">
        <v>270</v>
      </c>
      <c r="B203" s="79" t="s">
        <v>797</v>
      </c>
      <c r="C203" s="74" t="str">
        <f>VLOOKUP(B203,[2]Sheet8!E:G,3,0)</f>
        <v>LONG DISS</v>
      </c>
      <c r="D203" s="75">
        <f>VLOOKUP(B203,[2]Sheet8!E:L,8,0)</f>
        <v>1</v>
      </c>
      <c r="E203" s="59" t="s">
        <v>393</v>
      </c>
      <c r="F203" s="112" t="str">
        <f>VLOOKUP(B203,[2]Sheet8!E:I,5,0)</f>
        <v>BAGYALAKSHMI</v>
      </c>
      <c r="G203" s="113" t="str">
        <f>VLOOKUP(B203,[2]Sheet8!E:K,7,0)</f>
        <v>MANICHANA HALLI MNL</v>
      </c>
      <c r="H203" s="57">
        <v>950</v>
      </c>
      <c r="I203" s="57">
        <v>950</v>
      </c>
      <c r="J203" s="57">
        <f t="shared" si="8"/>
        <v>0</v>
      </c>
      <c r="K203" s="57"/>
      <c r="L203" s="58"/>
      <c r="M203" s="57"/>
      <c r="N203" s="57"/>
      <c r="O203" s="57"/>
      <c r="P203" s="57"/>
      <c r="Q203" s="57"/>
      <c r="R203" s="57"/>
      <c r="S203" s="57"/>
      <c r="T203" s="57"/>
      <c r="U203" s="59"/>
      <c r="V203" s="59"/>
      <c r="W203" s="57"/>
      <c r="X203" s="60">
        <v>-1535</v>
      </c>
    </row>
    <row r="204" spans="1:25" s="56" customFormat="1" hidden="1" x14ac:dyDescent="0.25">
      <c r="A204" s="73">
        <v>9</v>
      </c>
      <c r="B204" s="79" t="s">
        <v>392</v>
      </c>
      <c r="C204" s="74" t="str">
        <f>VLOOKUP(B204,[2]Sheet8!E:G,3,0)</f>
        <v>BILL STOP</v>
      </c>
      <c r="D204" s="75">
        <f>VLOOKUP(B204,[2]Sheet8!E:L,8,0)</f>
        <v>1</v>
      </c>
      <c r="E204" s="59" t="s">
        <v>393</v>
      </c>
      <c r="F204" s="112" t="str">
        <f>VLOOKUP(B204,[2]Sheet8!E:I,5,0)</f>
        <v>K G PUNITH PATIL</v>
      </c>
      <c r="G204" s="113" t="str">
        <f>VLOOKUP(B204,[2]Sheet8!E:K,7,0)</f>
        <v>BASAVESHWARA NAGARA HSN</v>
      </c>
      <c r="H204" s="57">
        <v>1459</v>
      </c>
      <c r="I204" s="57">
        <v>1459</v>
      </c>
      <c r="J204" s="57">
        <f t="shared" si="8"/>
        <v>0</v>
      </c>
      <c r="K204" s="57"/>
      <c r="L204" s="58"/>
      <c r="M204" s="57"/>
      <c r="N204" s="57"/>
      <c r="O204" s="57"/>
      <c r="P204" s="57"/>
      <c r="Q204" s="57"/>
      <c r="R204" s="57"/>
      <c r="S204" s="57"/>
      <c r="T204" s="57"/>
      <c r="U204" s="59"/>
      <c r="V204" s="59"/>
      <c r="W204" s="57"/>
      <c r="X204" s="60">
        <v>0</v>
      </c>
    </row>
    <row r="205" spans="1:25" s="56" customFormat="1" hidden="1" x14ac:dyDescent="0.25">
      <c r="A205" s="73">
        <v>271</v>
      </c>
      <c r="B205" s="79" t="s">
        <v>798</v>
      </c>
      <c r="C205" s="74" t="str">
        <f>VLOOKUP(B205,[2]Sheet8!E:G,3,0)</f>
        <v>LONG DISS</v>
      </c>
      <c r="D205" s="75">
        <f>VLOOKUP(B205,[2]Sheet8!E:L,8,0)</f>
        <v>1</v>
      </c>
      <c r="E205" s="59" t="s">
        <v>395</v>
      </c>
      <c r="F205" s="112" t="str">
        <f>VLOOKUP(B205,[2]Sheet8!E:I,5,0)</f>
        <v>SHIVARAJU</v>
      </c>
      <c r="G205" s="113" t="str">
        <f>VLOOKUP(B205,[2]Sheet8!E:K,7,0)</f>
        <v>0</v>
      </c>
      <c r="H205" s="57">
        <v>85</v>
      </c>
      <c r="I205" s="57">
        <v>85</v>
      </c>
      <c r="J205" s="57">
        <f t="shared" si="8"/>
        <v>0</v>
      </c>
      <c r="K205" s="57"/>
      <c r="L205" s="58"/>
      <c r="M205" s="57"/>
      <c r="N205" s="57"/>
      <c r="O205" s="57"/>
      <c r="P205" s="57"/>
      <c r="Q205" s="57"/>
      <c r="R205" s="57"/>
      <c r="S205" s="57"/>
      <c r="T205" s="57"/>
      <c r="U205" s="59"/>
      <c r="V205" s="59"/>
      <c r="W205" s="57"/>
      <c r="X205" s="60">
        <v>-2794</v>
      </c>
    </row>
    <row r="206" spans="1:25" s="56" customFormat="1" hidden="1" x14ac:dyDescent="0.25">
      <c r="A206" s="73">
        <v>10</v>
      </c>
      <c r="B206" s="83" t="s">
        <v>394</v>
      </c>
      <c r="C206" s="74" t="str">
        <f>VLOOKUP(B206,[2]Sheet8!E:G,3,0)</f>
        <v>BILL STOP</v>
      </c>
      <c r="D206" s="75">
        <f>VLOOKUP(B206,[2]Sheet8!E:L,8,0)</f>
        <v>2</v>
      </c>
      <c r="E206" s="81" t="s">
        <v>395</v>
      </c>
      <c r="F206" s="112" t="str">
        <f>VLOOKUP(B206,[2]Sheet8!E:I,5,0)</f>
        <v>PUTTASWAMY B</v>
      </c>
      <c r="G206" s="113" t="str">
        <f>VLOOKUP(B206,[2]Sheet8!E:K,7,0)</f>
        <v>BASAVESHWARA NAGARA HSN</v>
      </c>
      <c r="H206" s="57">
        <v>822</v>
      </c>
      <c r="I206" s="57">
        <v>822</v>
      </c>
      <c r="J206" s="57">
        <f t="shared" si="8"/>
        <v>0</v>
      </c>
      <c r="K206" s="57"/>
      <c r="L206" s="58"/>
      <c r="M206" s="57"/>
      <c r="N206" s="57"/>
      <c r="O206" s="57"/>
      <c r="P206" s="57"/>
      <c r="Q206" s="57"/>
      <c r="R206" s="57"/>
      <c r="S206" s="57"/>
      <c r="T206" s="57"/>
      <c r="U206" s="59"/>
      <c r="V206" s="59"/>
      <c r="W206" s="57"/>
      <c r="X206" s="60">
        <v>-6364</v>
      </c>
    </row>
    <row r="207" spans="1:25" s="56" customFormat="1" hidden="1" x14ac:dyDescent="0.25">
      <c r="A207" s="73">
        <v>272</v>
      </c>
      <c r="B207" s="83" t="s">
        <v>799</v>
      </c>
      <c r="C207" s="74" t="str">
        <f>VLOOKUP(B207,[2]Sheet8!E:G,3,0)</f>
        <v>LONG DISS</v>
      </c>
      <c r="D207" s="75">
        <f>VLOOKUP(B207,[2]Sheet8!E:L,8,0)</f>
        <v>1</v>
      </c>
      <c r="E207" s="81" t="s">
        <v>800</v>
      </c>
      <c r="F207" s="112" t="str">
        <f>VLOOKUP(B207,[2]Sheet8!E:I,5,0)</f>
        <v>THIMMEGOWDA</v>
      </c>
      <c r="G207" s="113" t="str">
        <f>VLOOKUP(B207,[2]Sheet8!E:K,7,0)</f>
        <v>YARE HALLI YHL</v>
      </c>
      <c r="H207" s="57">
        <v>91</v>
      </c>
      <c r="I207" s="57">
        <v>91</v>
      </c>
      <c r="J207" s="57">
        <f t="shared" si="8"/>
        <v>0</v>
      </c>
      <c r="K207" s="57"/>
      <c r="L207" s="58"/>
      <c r="M207" s="57"/>
      <c r="N207" s="57"/>
      <c r="O207" s="57"/>
      <c r="P207" s="57"/>
      <c r="Q207" s="57"/>
      <c r="R207" s="57"/>
      <c r="S207" s="57"/>
      <c r="T207" s="57"/>
      <c r="U207" s="59"/>
      <c r="V207" s="59"/>
      <c r="W207" s="57"/>
      <c r="X207" s="60">
        <v>0</v>
      </c>
    </row>
    <row r="208" spans="1:25" s="56" customFormat="1" x14ac:dyDescent="0.25">
      <c r="A208" s="97"/>
      <c r="B208" s="98" t="s">
        <v>1643</v>
      </c>
      <c r="C208" s="58" t="s">
        <v>2592</v>
      </c>
      <c r="D208" s="98">
        <v>1</v>
      </c>
      <c r="E208" s="58"/>
      <c r="F208" s="111" t="s">
        <v>1329</v>
      </c>
      <c r="G208" s="111" t="s">
        <v>1644</v>
      </c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62"/>
      <c r="Y208" s="55"/>
    </row>
    <row r="209" spans="1:25" s="56" customFormat="1" hidden="1" x14ac:dyDescent="0.25">
      <c r="A209" s="73">
        <v>273</v>
      </c>
      <c r="B209" s="83" t="s">
        <v>801</v>
      </c>
      <c r="C209" s="74" t="str">
        <f>VLOOKUP(B209,[2]Sheet8!E:G,3,0)</f>
        <v>LONG DISS</v>
      </c>
      <c r="D209" s="75">
        <f>VLOOKUP(B209,[2]Sheet8!E:L,8,0)</f>
        <v>1</v>
      </c>
      <c r="E209" s="81" t="s">
        <v>800</v>
      </c>
      <c r="F209" s="112" t="str">
        <f>VLOOKUP(B209,[2]Sheet8!E:I,5,0)</f>
        <v>PUSHPALATHA</v>
      </c>
      <c r="G209" s="113" t="str">
        <f>VLOOKUP(B209,[2]Sheet8!E:K,7,0)</f>
        <v>BASAVESHWARA NAGAR</v>
      </c>
      <c r="H209" s="57">
        <v>2345</v>
      </c>
      <c r="I209" s="57">
        <v>2345</v>
      </c>
      <c r="J209" s="57">
        <f t="shared" ref="J209:J218" si="9">I209-H209</f>
        <v>0</v>
      </c>
      <c r="K209" s="57"/>
      <c r="L209" s="58"/>
      <c r="M209" s="57"/>
      <c r="N209" s="57"/>
      <c r="O209" s="57"/>
      <c r="P209" s="57"/>
      <c r="Q209" s="57"/>
      <c r="R209" s="57"/>
      <c r="S209" s="57"/>
      <c r="T209" s="57"/>
      <c r="U209" s="59"/>
      <c r="V209" s="59"/>
      <c r="W209" s="57"/>
      <c r="X209" s="60">
        <v>-1238</v>
      </c>
    </row>
    <row r="210" spans="1:25" s="56" customFormat="1" hidden="1" x14ac:dyDescent="0.25">
      <c r="A210" s="73">
        <v>274</v>
      </c>
      <c r="B210" s="83" t="s">
        <v>802</v>
      </c>
      <c r="C210" s="74" t="str">
        <f>VLOOKUP(B210,[2]Sheet8!E:G,3,0)</f>
        <v>LONG DISS</v>
      </c>
      <c r="D210" s="75">
        <f>VLOOKUP(B210,[2]Sheet8!E:L,8,0)</f>
        <v>1</v>
      </c>
      <c r="E210" s="81" t="s">
        <v>800</v>
      </c>
      <c r="F210" s="112" t="str">
        <f>VLOOKUP(B210,[2]Sheet8!E:I,5,0)</f>
        <v xml:space="preserve">GIRISH A S </v>
      </c>
      <c r="G210" s="113" t="str">
        <f>VLOOKUP(B210,[2]Sheet8!E:K,7,0)</f>
        <v>BASAVESHWARA NAGAR</v>
      </c>
      <c r="H210" s="57">
        <v>414</v>
      </c>
      <c r="I210" s="57">
        <v>414</v>
      </c>
      <c r="J210" s="57">
        <f t="shared" si="9"/>
        <v>0</v>
      </c>
      <c r="K210" s="57"/>
      <c r="L210" s="58"/>
      <c r="M210" s="57"/>
      <c r="N210" s="57"/>
      <c r="O210" s="57"/>
      <c r="P210" s="57"/>
      <c r="Q210" s="57"/>
      <c r="R210" s="57"/>
      <c r="S210" s="57"/>
      <c r="T210" s="57"/>
      <c r="U210" s="59"/>
      <c r="V210" s="59"/>
      <c r="W210" s="57"/>
      <c r="X210" s="60">
        <v>0</v>
      </c>
    </row>
    <row r="211" spans="1:25" hidden="1" x14ac:dyDescent="0.25">
      <c r="A211" s="73">
        <v>275</v>
      </c>
      <c r="B211" s="83" t="s">
        <v>803</v>
      </c>
      <c r="C211" s="74" t="str">
        <f>VLOOKUP(B211,[2]Sheet8!E:G,3,0)</f>
        <v>LONG DISS</v>
      </c>
      <c r="D211" s="75">
        <f>VLOOKUP(B211,[2]Sheet8!E:L,8,0)</f>
        <v>1</v>
      </c>
      <c r="E211" s="81" t="s">
        <v>804</v>
      </c>
      <c r="F211" s="112" t="str">
        <f>VLOOKUP(B211,[2]Sheet8!E:I,5,0)</f>
        <v>GANGEGOWDA</v>
      </c>
      <c r="G211" s="113" t="str">
        <f>VLOOKUP(B211,[2]Sheet8!E:K,7,0)</f>
        <v>handinakere,hsn</v>
      </c>
      <c r="H211" s="57">
        <v>415</v>
      </c>
      <c r="I211" s="57">
        <v>415</v>
      </c>
      <c r="J211" s="57">
        <f t="shared" si="9"/>
        <v>0</v>
      </c>
      <c r="K211" s="57"/>
      <c r="L211" s="58"/>
      <c r="M211" s="57"/>
      <c r="N211" s="57"/>
      <c r="O211" s="57"/>
      <c r="P211" s="57"/>
      <c r="Q211" s="57"/>
      <c r="R211" s="57"/>
      <c r="S211" s="57"/>
      <c r="T211" s="57"/>
      <c r="U211" s="59"/>
      <c r="V211" s="59"/>
      <c r="W211" s="57"/>
      <c r="X211" s="60">
        <v>-829</v>
      </c>
      <c r="Y211" s="56"/>
    </row>
    <row r="212" spans="1:25" s="56" customFormat="1" ht="30" hidden="1" x14ac:dyDescent="0.25">
      <c r="A212" s="73">
        <v>349</v>
      </c>
      <c r="B212" s="83" t="s">
        <v>911</v>
      </c>
      <c r="C212" s="74" t="str">
        <f>VLOOKUP(B212,[2]Sheet8!E:G,3,0)</f>
        <v>PERMANENT DISS</v>
      </c>
      <c r="D212" s="75">
        <f>VLOOKUP(B212,[2]Sheet8!E:L,8,0)</f>
        <v>1</v>
      </c>
      <c r="E212" s="81" t="s">
        <v>912</v>
      </c>
      <c r="F212" s="112" t="str">
        <f>VLOOKUP(B212,[2]Sheet8!E:I,5,0)</f>
        <v>KAMALAMMA</v>
      </c>
      <c r="G212" s="113" t="str">
        <f>VLOOKUP(B212,[2]Sheet8!E:K,7,0)</f>
        <v>YARE HALLI YHL</v>
      </c>
      <c r="H212" s="57">
        <v>236</v>
      </c>
      <c r="I212" s="57">
        <v>236</v>
      </c>
      <c r="J212" s="57">
        <f t="shared" si="9"/>
        <v>0</v>
      </c>
      <c r="K212" s="57"/>
      <c r="L212" s="58"/>
      <c r="M212" s="57"/>
      <c r="N212" s="57"/>
      <c r="O212" s="57"/>
      <c r="P212" s="57"/>
      <c r="Q212" s="57"/>
      <c r="R212" s="57"/>
      <c r="S212" s="57"/>
      <c r="T212" s="57"/>
      <c r="U212" s="59"/>
      <c r="V212" s="59"/>
      <c r="W212" s="57"/>
      <c r="X212" s="60">
        <v>0</v>
      </c>
    </row>
    <row r="213" spans="1:25" s="56" customFormat="1" hidden="1" x14ac:dyDescent="0.25">
      <c r="A213" s="73">
        <v>11</v>
      </c>
      <c r="B213" s="83" t="s">
        <v>396</v>
      </c>
      <c r="C213" s="74" t="str">
        <f>VLOOKUP(B213,[2]Sheet8!E:G,3,0)</f>
        <v>BILL STOP</v>
      </c>
      <c r="D213" s="75">
        <f>VLOOKUP(B213,[2]Sheet8!E:L,8,0)</f>
        <v>2</v>
      </c>
      <c r="E213" s="81" t="s">
        <v>397</v>
      </c>
      <c r="F213" s="112" t="str">
        <f>VLOOKUP(B213,[2]Sheet8!E:I,5,0)</f>
        <v>ANANDA KUMAR</v>
      </c>
      <c r="G213" s="113" t="str">
        <f>VLOOKUP(B213,[2]Sheet8!E:K,7,0)</f>
        <v>BASAVESHWARA NAGARA HSN</v>
      </c>
      <c r="H213" s="57">
        <v>506</v>
      </c>
      <c r="I213" s="57">
        <v>506</v>
      </c>
      <c r="J213" s="57">
        <f t="shared" si="9"/>
        <v>0</v>
      </c>
      <c r="K213" s="57"/>
      <c r="L213" s="58"/>
      <c r="M213" s="57"/>
      <c r="N213" s="57"/>
      <c r="O213" s="57"/>
      <c r="P213" s="57"/>
      <c r="Q213" s="57"/>
      <c r="R213" s="57"/>
      <c r="S213" s="57"/>
      <c r="T213" s="57"/>
      <c r="U213" s="59"/>
      <c r="V213" s="59"/>
      <c r="W213" s="57"/>
      <c r="X213" s="60">
        <v>0</v>
      </c>
    </row>
    <row r="214" spans="1:25" s="56" customFormat="1" hidden="1" x14ac:dyDescent="0.25">
      <c r="A214" s="73">
        <v>12</v>
      </c>
      <c r="B214" s="83" t="s">
        <v>398</v>
      </c>
      <c r="C214" s="74" t="str">
        <f>VLOOKUP(B214,[2]Sheet8!E:G,3,0)</f>
        <v>BILL STOP</v>
      </c>
      <c r="D214" s="75">
        <f>VLOOKUP(B214,[2]Sheet8!E:L,8,0)</f>
        <v>2</v>
      </c>
      <c r="E214" s="81" t="s">
        <v>399</v>
      </c>
      <c r="F214" s="112" t="str">
        <f>VLOOKUP(B214,[2]Sheet8!E:I,5,0)</f>
        <v>SHABEENA TAJ</v>
      </c>
      <c r="G214" s="113" t="str">
        <f>VLOOKUP(B214,[2]Sheet8!E:K,7,0)</f>
        <v>HOOVINA HALLI KAVALU HKL</v>
      </c>
      <c r="H214" s="57">
        <v>2868</v>
      </c>
      <c r="I214" s="57">
        <v>2868</v>
      </c>
      <c r="J214" s="57">
        <f t="shared" si="9"/>
        <v>0</v>
      </c>
      <c r="K214" s="57"/>
      <c r="L214" s="58"/>
      <c r="M214" s="57"/>
      <c r="N214" s="57"/>
      <c r="O214" s="57"/>
      <c r="P214" s="57"/>
      <c r="Q214" s="57"/>
      <c r="R214" s="57"/>
      <c r="S214" s="57"/>
      <c r="T214" s="57"/>
      <c r="U214" s="59"/>
      <c r="V214" s="59"/>
      <c r="W214" s="57"/>
      <c r="X214" s="60">
        <v>-5000</v>
      </c>
    </row>
    <row r="215" spans="1:25" s="56" customFormat="1" hidden="1" x14ac:dyDescent="0.25">
      <c r="A215" s="73">
        <v>13</v>
      </c>
      <c r="B215" s="79" t="s">
        <v>400</v>
      </c>
      <c r="C215" s="74" t="str">
        <f>VLOOKUP(B215,[2]Sheet8!E:G,3,0)</f>
        <v>BILL STOP</v>
      </c>
      <c r="D215" s="75">
        <f>VLOOKUP(B215,[2]Sheet8!E:L,8,0)</f>
        <v>1</v>
      </c>
      <c r="E215" s="59" t="s">
        <v>401</v>
      </c>
      <c r="F215" s="112" t="str">
        <f>VLOOKUP(B215,[2]Sheet8!E:I,5,0)</f>
        <v>N MANJULA</v>
      </c>
      <c r="G215" s="113" t="str">
        <f>VLOOKUP(B215,[2]Sheet8!E:K,7,0)</f>
        <v>BASAVESHVARA NAGARA</v>
      </c>
      <c r="H215" s="57">
        <v>3724</v>
      </c>
      <c r="I215" s="57">
        <v>3724</v>
      </c>
      <c r="J215" s="57">
        <f t="shared" si="9"/>
        <v>0</v>
      </c>
      <c r="K215" s="57"/>
      <c r="L215" s="58"/>
      <c r="M215" s="57"/>
      <c r="N215" s="57"/>
      <c r="O215" s="57"/>
      <c r="P215" s="57"/>
      <c r="Q215" s="57"/>
      <c r="R215" s="57"/>
      <c r="S215" s="57"/>
      <c r="T215" s="57"/>
      <c r="U215" s="59"/>
      <c r="V215" s="59"/>
      <c r="W215" s="57"/>
      <c r="X215" s="60">
        <v>0</v>
      </c>
    </row>
    <row r="216" spans="1:25" s="56" customFormat="1" hidden="1" x14ac:dyDescent="0.25">
      <c r="A216" s="73">
        <v>276</v>
      </c>
      <c r="B216" s="79" t="s">
        <v>805</v>
      </c>
      <c r="C216" s="74" t="str">
        <f>VLOOKUP(B216,[2]Sheet8!E:G,3,0)</f>
        <v>LONG DISS</v>
      </c>
      <c r="D216" s="75">
        <f>VLOOKUP(B216,[2]Sheet8!E:L,8,0)</f>
        <v>2</v>
      </c>
      <c r="E216" s="59" t="s">
        <v>401</v>
      </c>
      <c r="F216" s="112" t="str">
        <f>VLOOKUP(B216,[2]Sheet8!E:I,5,0)</f>
        <v>K N THEJO MURTHI</v>
      </c>
      <c r="G216" s="113" t="str">
        <f>VLOOKUP(B216,[2]Sheet8!E:K,7,0)</f>
        <v>YARE HALLI YHL</v>
      </c>
      <c r="H216" s="57">
        <v>232</v>
      </c>
      <c r="I216" s="57">
        <v>232</v>
      </c>
      <c r="J216" s="57">
        <f t="shared" si="9"/>
        <v>0</v>
      </c>
      <c r="K216" s="57"/>
      <c r="L216" s="58"/>
      <c r="M216" s="57"/>
      <c r="N216" s="57"/>
      <c r="O216" s="57"/>
      <c r="P216" s="57"/>
      <c r="Q216" s="57"/>
      <c r="R216" s="57"/>
      <c r="S216" s="57"/>
      <c r="T216" s="57"/>
      <c r="U216" s="59"/>
      <c r="V216" s="59"/>
      <c r="W216" s="57"/>
      <c r="X216" s="60">
        <v>-4248</v>
      </c>
    </row>
    <row r="217" spans="1:25" hidden="1" x14ac:dyDescent="0.25">
      <c r="A217" s="73">
        <v>14</v>
      </c>
      <c r="B217" s="79" t="s">
        <v>402</v>
      </c>
      <c r="C217" s="74" t="str">
        <f>VLOOKUP(B217,[2]Sheet8!E:G,3,0)</f>
        <v>BILL STOP</v>
      </c>
      <c r="D217" s="75">
        <f>VLOOKUP(B217,[2]Sheet8!E:L,8,0)</f>
        <v>2</v>
      </c>
      <c r="E217" s="59" t="s">
        <v>403</v>
      </c>
      <c r="F217" s="112" t="str">
        <f>VLOOKUP(B217,[2]Sheet8!E:I,5,0)</f>
        <v>B M GOPALA</v>
      </c>
      <c r="G217" s="113" t="str">
        <f>VLOOKUP(B217,[2]Sheet8!E:K,7,0)</f>
        <v>BELUR ROAD L</v>
      </c>
      <c r="H217" s="57">
        <v>1538</v>
      </c>
      <c r="I217" s="57">
        <v>1538</v>
      </c>
      <c r="J217" s="57">
        <f t="shared" si="9"/>
        <v>0</v>
      </c>
      <c r="K217" s="57"/>
      <c r="L217" s="58"/>
      <c r="M217" s="57"/>
      <c r="N217" s="57"/>
      <c r="O217" s="57"/>
      <c r="P217" s="57"/>
      <c r="Q217" s="57"/>
      <c r="R217" s="57"/>
      <c r="S217" s="57"/>
      <c r="T217" s="57"/>
      <c r="U217" s="59"/>
      <c r="V217" s="59"/>
      <c r="W217" s="57"/>
      <c r="X217" s="60">
        <v>0</v>
      </c>
      <c r="Y217" s="56"/>
    </row>
    <row r="218" spans="1:25" s="56" customFormat="1" hidden="1" x14ac:dyDescent="0.25">
      <c r="A218" s="73">
        <v>15</v>
      </c>
      <c r="B218" s="79" t="s">
        <v>404</v>
      </c>
      <c r="C218" s="74" t="str">
        <f>VLOOKUP(B218,[2]Sheet8!E:G,3,0)</f>
        <v>BILL STOP</v>
      </c>
      <c r="D218" s="75">
        <f>VLOOKUP(B218,[2]Sheet8!E:L,8,0)</f>
        <v>2</v>
      </c>
      <c r="E218" s="59" t="s">
        <v>405</v>
      </c>
      <c r="F218" s="112" t="str">
        <f>VLOOKUP(B218,[2]Sheet8!E:I,5,0)</f>
        <v>C T ANAND</v>
      </c>
      <c r="G218" s="113" t="str">
        <f>VLOOKUP(B218,[2]Sheet8!E:K,7,0)</f>
        <v>BASAVESHWARA NAGAR</v>
      </c>
      <c r="H218" s="57">
        <v>593</v>
      </c>
      <c r="I218" s="57">
        <v>593</v>
      </c>
      <c r="J218" s="57">
        <f t="shared" si="9"/>
        <v>0</v>
      </c>
      <c r="K218" s="57"/>
      <c r="L218" s="58"/>
      <c r="M218" s="57"/>
      <c r="N218" s="57"/>
      <c r="O218" s="57"/>
      <c r="P218" s="57"/>
      <c r="Q218" s="57"/>
      <c r="R218" s="57"/>
      <c r="S218" s="57"/>
      <c r="T218" s="57"/>
      <c r="U218" s="59"/>
      <c r="V218" s="59"/>
      <c r="W218" s="57"/>
      <c r="X218" s="60">
        <v>0</v>
      </c>
    </row>
    <row r="219" spans="1:25" s="56" customFormat="1" x14ac:dyDescent="0.25">
      <c r="A219" s="97"/>
      <c r="B219" s="98" t="s">
        <v>1676</v>
      </c>
      <c r="C219" s="58" t="s">
        <v>2592</v>
      </c>
      <c r="D219" s="98">
        <v>1</v>
      </c>
      <c r="E219" s="58"/>
      <c r="F219" s="111" t="s">
        <v>1677</v>
      </c>
      <c r="G219" s="111" t="s">
        <v>1678</v>
      </c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62"/>
      <c r="Y219" s="55"/>
    </row>
    <row r="220" spans="1:25" s="56" customFormat="1" hidden="1" x14ac:dyDescent="0.25">
      <c r="A220" s="73">
        <v>277</v>
      </c>
      <c r="B220" s="79" t="s">
        <v>806</v>
      </c>
      <c r="C220" s="74" t="str">
        <f>VLOOKUP(B220,[2]Sheet8!E:G,3,0)</f>
        <v>LONG DISS</v>
      </c>
      <c r="D220" s="75">
        <f>VLOOKUP(B220,[2]Sheet8!E:L,8,0)</f>
        <v>1</v>
      </c>
      <c r="E220" s="59" t="s">
        <v>405</v>
      </c>
      <c r="F220" s="112" t="str">
        <f>VLOOKUP(B220,[2]Sheet8!E:I,5,0)</f>
        <v xml:space="preserve">R KUMAR </v>
      </c>
      <c r="G220" s="113" t="str">
        <f>VLOOKUP(B220,[2]Sheet8!E:K,7,0)</f>
        <v>MANICHANA HALLI MNL</v>
      </c>
      <c r="H220" s="57">
        <v>822</v>
      </c>
      <c r="I220" s="57">
        <v>822</v>
      </c>
      <c r="J220" s="57">
        <f t="shared" ref="J220:J229" si="10">I220-H220</f>
        <v>0</v>
      </c>
      <c r="K220" s="57"/>
      <c r="L220" s="58"/>
      <c r="M220" s="57"/>
      <c r="N220" s="57"/>
      <c r="O220" s="57"/>
      <c r="P220" s="57"/>
      <c r="Q220" s="57"/>
      <c r="R220" s="57"/>
      <c r="S220" s="57"/>
      <c r="T220" s="57"/>
      <c r="U220" s="59"/>
      <c r="V220" s="59"/>
      <c r="W220" s="57"/>
      <c r="X220" s="60">
        <v>-3767</v>
      </c>
    </row>
    <row r="221" spans="1:25" hidden="1" x14ac:dyDescent="0.25">
      <c r="A221" s="73">
        <v>16</v>
      </c>
      <c r="B221" s="79" t="s">
        <v>406</v>
      </c>
      <c r="C221" s="74" t="str">
        <f>VLOOKUP(B221,[2]Sheet8!E:G,3,0)</f>
        <v>BILL STOP</v>
      </c>
      <c r="D221" s="75">
        <f>VLOOKUP(B221,[2]Sheet8!E:L,8,0)</f>
        <v>2</v>
      </c>
      <c r="E221" s="59" t="s">
        <v>405</v>
      </c>
      <c r="F221" s="112" t="str">
        <f>VLOOKUP(B221,[2]Sheet8!E:I,5,0)</f>
        <v>LAKKEGOWDA</v>
      </c>
      <c r="G221" s="113" t="str">
        <f>VLOOKUP(B221,[2]Sheet8!E:K,7,0)</f>
        <v>HOOVINA HALLI KAVALU HKL</v>
      </c>
      <c r="H221" s="57">
        <v>1352</v>
      </c>
      <c r="I221" s="57">
        <v>1352</v>
      </c>
      <c r="J221" s="57">
        <f t="shared" si="10"/>
        <v>0</v>
      </c>
      <c r="K221" s="57"/>
      <c r="L221" s="58"/>
      <c r="M221" s="57"/>
      <c r="N221" s="57"/>
      <c r="O221" s="57"/>
      <c r="P221" s="57"/>
      <c r="Q221" s="57"/>
      <c r="R221" s="57"/>
      <c r="S221" s="57"/>
      <c r="T221" s="57"/>
      <c r="U221" s="59"/>
      <c r="V221" s="59"/>
      <c r="W221" s="57"/>
      <c r="X221" s="60">
        <v>0</v>
      </c>
      <c r="Y221" s="56"/>
    </row>
    <row r="222" spans="1:25" hidden="1" x14ac:dyDescent="0.25">
      <c r="A222" s="73">
        <v>278</v>
      </c>
      <c r="B222" s="79" t="s">
        <v>807</v>
      </c>
      <c r="C222" s="74" t="str">
        <f>VLOOKUP(B222,[2]Sheet8!E:G,3,0)</f>
        <v>LONG DISS</v>
      </c>
      <c r="D222" s="75">
        <f>VLOOKUP(B222,[2]Sheet8!E:L,8,0)</f>
        <v>2</v>
      </c>
      <c r="E222" s="59" t="s">
        <v>405</v>
      </c>
      <c r="F222" s="112" t="str">
        <f>VLOOKUP(B222,[2]Sheet8!E:I,5,0)</f>
        <v>H P ANANDA</v>
      </c>
      <c r="G222" s="113" t="str">
        <f>VLOOKUP(B222,[2]Sheet8!E:K,7,0)</f>
        <v>MANACHANAHALLI</v>
      </c>
      <c r="H222" s="57">
        <v>5433</v>
      </c>
      <c r="I222" s="57">
        <v>5433</v>
      </c>
      <c r="J222" s="57">
        <f t="shared" si="10"/>
        <v>0</v>
      </c>
      <c r="K222" s="57"/>
      <c r="L222" s="58"/>
      <c r="M222" s="57"/>
      <c r="N222" s="57"/>
      <c r="O222" s="57"/>
      <c r="P222" s="57"/>
      <c r="Q222" s="57"/>
      <c r="R222" s="57"/>
      <c r="S222" s="57"/>
      <c r="T222" s="57"/>
      <c r="U222" s="59"/>
      <c r="V222" s="59"/>
      <c r="W222" s="57"/>
      <c r="X222" s="60">
        <v>-1166</v>
      </c>
      <c r="Y222" s="56"/>
    </row>
    <row r="223" spans="1:25" hidden="1" x14ac:dyDescent="0.25">
      <c r="A223" s="73">
        <v>279</v>
      </c>
      <c r="B223" s="79" t="s">
        <v>808</v>
      </c>
      <c r="C223" s="74" t="str">
        <f>VLOOKUP(B223,[2]Sheet8!E:G,3,0)</f>
        <v>LONG DISS</v>
      </c>
      <c r="D223" s="75">
        <f>VLOOKUP(B223,[2]Sheet8!E:L,8,0)</f>
        <v>2</v>
      </c>
      <c r="E223" s="59" t="s">
        <v>809</v>
      </c>
      <c r="F223" s="112" t="str">
        <f>VLOOKUP(B223,[2]Sheet8!E:I,5,0)</f>
        <v>DEEPAK B S</v>
      </c>
      <c r="G223" s="113" t="str">
        <f>VLOOKUP(B223,[2]Sheet8!E:K,7,0)</f>
        <v>handinakere,hsn</v>
      </c>
      <c r="H223" s="57">
        <v>476</v>
      </c>
      <c r="I223" s="57">
        <v>476</v>
      </c>
      <c r="J223" s="57">
        <f t="shared" si="10"/>
        <v>0</v>
      </c>
      <c r="K223" s="57"/>
      <c r="L223" s="58"/>
      <c r="M223" s="57"/>
      <c r="N223" s="57"/>
      <c r="O223" s="57"/>
      <c r="P223" s="57"/>
      <c r="Q223" s="57"/>
      <c r="R223" s="57"/>
      <c r="S223" s="57"/>
      <c r="T223" s="57"/>
      <c r="U223" s="59"/>
      <c r="V223" s="59"/>
      <c r="W223" s="57"/>
      <c r="X223" s="60">
        <v>0</v>
      </c>
      <c r="Y223" s="56"/>
    </row>
    <row r="224" spans="1:25" s="56" customFormat="1" hidden="1" x14ac:dyDescent="0.25">
      <c r="A224" s="73">
        <v>280</v>
      </c>
      <c r="B224" s="79" t="s">
        <v>810</v>
      </c>
      <c r="C224" s="74" t="str">
        <f>VLOOKUP(B224,[2]Sheet8!E:G,3,0)</f>
        <v>LONG DISS</v>
      </c>
      <c r="D224" s="75">
        <f>VLOOKUP(B224,[2]Sheet8!E:L,8,0)</f>
        <v>1</v>
      </c>
      <c r="E224" s="59" t="s">
        <v>809</v>
      </c>
      <c r="F224" s="112" t="str">
        <f>VLOOKUP(B224,[2]Sheet8!E:I,5,0)</f>
        <v>PUTTAMMA</v>
      </c>
      <c r="G224" s="113" t="str">
        <f>VLOOKUP(B224,[2]Sheet8!E:K,7,0)</f>
        <v>MANICHANA HALLI MNL</v>
      </c>
      <c r="H224" s="57">
        <v>553</v>
      </c>
      <c r="I224" s="57">
        <v>553</v>
      </c>
      <c r="J224" s="57">
        <f t="shared" si="10"/>
        <v>0</v>
      </c>
      <c r="K224" s="57"/>
      <c r="L224" s="58"/>
      <c r="M224" s="57"/>
      <c r="N224" s="57"/>
      <c r="O224" s="57"/>
      <c r="P224" s="57"/>
      <c r="Q224" s="57"/>
      <c r="R224" s="57"/>
      <c r="S224" s="57"/>
      <c r="T224" s="57"/>
      <c r="U224" s="59"/>
      <c r="V224" s="59"/>
      <c r="W224" s="57"/>
      <c r="X224" s="60">
        <v>-1857</v>
      </c>
    </row>
    <row r="225" spans="1:25" hidden="1" x14ac:dyDescent="0.25">
      <c r="A225" s="73">
        <v>17</v>
      </c>
      <c r="B225" s="79" t="s">
        <v>407</v>
      </c>
      <c r="C225" s="74" t="str">
        <f>VLOOKUP(B225,[2]Sheet8!E:G,3,0)</f>
        <v>BILL STOP</v>
      </c>
      <c r="D225" s="75">
        <f>VLOOKUP(B225,[2]Sheet8!E:L,8,0)</f>
        <v>3</v>
      </c>
      <c r="E225" s="59" t="s">
        <v>408</v>
      </c>
      <c r="F225" s="112" t="str">
        <f>VLOOKUP(B225,[2]Sheet8!E:I,5,0)</f>
        <v>LOKESH</v>
      </c>
      <c r="G225" s="113" t="str">
        <f>VLOOKUP(B225,[2]Sheet8!E:K,7,0)</f>
        <v>DEVRAYAPATTANA</v>
      </c>
      <c r="H225" s="57">
        <v>1131</v>
      </c>
      <c r="I225" s="57">
        <v>1131</v>
      </c>
      <c r="J225" s="57">
        <f t="shared" si="10"/>
        <v>0</v>
      </c>
      <c r="K225" s="57"/>
      <c r="L225" s="58"/>
      <c r="M225" s="57"/>
      <c r="N225" s="57"/>
      <c r="O225" s="57"/>
      <c r="P225" s="57"/>
      <c r="Q225" s="57"/>
      <c r="R225" s="57"/>
      <c r="S225" s="57"/>
      <c r="T225" s="57"/>
      <c r="U225" s="59"/>
      <c r="V225" s="59"/>
      <c r="W225" s="57"/>
      <c r="X225" s="60">
        <v>0</v>
      </c>
      <c r="Y225" s="56"/>
    </row>
    <row r="226" spans="1:25" hidden="1" x14ac:dyDescent="0.25">
      <c r="A226" s="73">
        <v>18</v>
      </c>
      <c r="B226" s="79" t="s">
        <v>409</v>
      </c>
      <c r="C226" s="74" t="str">
        <f>VLOOKUP(B226,[2]Sheet8!E:G,3,0)</f>
        <v>BILL STOP</v>
      </c>
      <c r="D226" s="75">
        <f>VLOOKUP(B226,[2]Sheet8!E:L,8,0)</f>
        <v>2</v>
      </c>
      <c r="E226" s="59" t="s">
        <v>410</v>
      </c>
      <c r="F226" s="112" t="str">
        <f>VLOOKUP(B226,[2]Sheet8!E:I,5,0)</f>
        <v>SUJATHANARAYAN</v>
      </c>
      <c r="G226" s="113" t="str">
        <f>VLOOKUP(B226,[2]Sheet8!E:K,7,0)</f>
        <v>CHINNENAHALLI</v>
      </c>
      <c r="H226" s="57">
        <v>3573</v>
      </c>
      <c r="I226" s="57">
        <v>3573</v>
      </c>
      <c r="J226" s="57">
        <f t="shared" si="10"/>
        <v>0</v>
      </c>
      <c r="K226" s="80"/>
      <c r="L226" s="58"/>
      <c r="M226" s="57"/>
      <c r="N226" s="57"/>
      <c r="O226" s="57"/>
      <c r="P226" s="57"/>
      <c r="Q226" s="57"/>
      <c r="R226" s="57"/>
      <c r="S226" s="57"/>
      <c r="T226" s="57"/>
      <c r="U226" s="59"/>
      <c r="V226" s="59"/>
      <c r="W226" s="57"/>
      <c r="X226" s="60">
        <v>-7719</v>
      </c>
      <c r="Y226" s="56"/>
    </row>
    <row r="227" spans="1:25" s="56" customFormat="1" hidden="1" x14ac:dyDescent="0.25">
      <c r="A227" s="73">
        <v>281</v>
      </c>
      <c r="B227" s="79" t="s">
        <v>811</v>
      </c>
      <c r="C227" s="74" t="str">
        <f>VLOOKUP(B227,[2]Sheet8!E:G,3,0)</f>
        <v>LONG DISS</v>
      </c>
      <c r="D227" s="75">
        <f>VLOOKUP(B227,[2]Sheet8!E:L,8,0)</f>
        <v>2</v>
      </c>
      <c r="E227" s="59" t="s">
        <v>412</v>
      </c>
      <c r="F227" s="112" t="str">
        <f>VLOOKUP(B227,[2]Sheet8!E:I,5,0)</f>
        <v>PARAMESHA M G</v>
      </c>
      <c r="G227" s="113" t="str">
        <f>VLOOKUP(B227,[2]Sheet8!E:K,7,0)</f>
        <v>BASAVESHWARA NAGAR</v>
      </c>
      <c r="H227" s="57">
        <v>771</v>
      </c>
      <c r="I227" s="57">
        <v>771</v>
      </c>
      <c r="J227" s="57">
        <f t="shared" si="10"/>
        <v>0</v>
      </c>
      <c r="K227" s="57"/>
      <c r="L227" s="58"/>
      <c r="M227" s="57"/>
      <c r="N227" s="57"/>
      <c r="O227" s="57"/>
      <c r="P227" s="57"/>
      <c r="Q227" s="57"/>
      <c r="R227" s="57"/>
      <c r="S227" s="57"/>
      <c r="T227" s="57"/>
      <c r="U227" s="59"/>
      <c r="V227" s="59"/>
      <c r="W227" s="57"/>
      <c r="X227" s="60">
        <v>0</v>
      </c>
    </row>
    <row r="228" spans="1:25" s="56" customFormat="1" hidden="1" x14ac:dyDescent="0.25">
      <c r="A228" s="73">
        <v>19</v>
      </c>
      <c r="B228" s="79" t="s">
        <v>411</v>
      </c>
      <c r="C228" s="74" t="str">
        <f>VLOOKUP(B228,[2]Sheet8!E:G,3,0)</f>
        <v>BILL STOP</v>
      </c>
      <c r="D228" s="75">
        <f>VLOOKUP(B228,[2]Sheet8!E:L,8,0)</f>
        <v>3</v>
      </c>
      <c r="E228" s="59" t="s">
        <v>412</v>
      </c>
      <c r="F228" s="112" t="str">
        <f>VLOOKUP(B228,[2]Sheet8!E:I,5,0)</f>
        <v>D N PRAKASH</v>
      </c>
      <c r="G228" s="113" t="str">
        <f>VLOOKUP(B228,[2]Sheet8!E:K,7,0)</f>
        <v>BASAVESHWARA NAGAR</v>
      </c>
      <c r="H228" s="57">
        <v>1402</v>
      </c>
      <c r="I228" s="57">
        <v>1402</v>
      </c>
      <c r="J228" s="57">
        <f t="shared" si="10"/>
        <v>0</v>
      </c>
      <c r="K228" s="57"/>
      <c r="L228" s="58"/>
      <c r="M228" s="57"/>
      <c r="N228" s="57"/>
      <c r="O228" s="57"/>
      <c r="P228" s="57"/>
      <c r="Q228" s="57"/>
      <c r="R228" s="57"/>
      <c r="S228" s="57"/>
      <c r="T228" s="57"/>
      <c r="U228" s="59"/>
      <c r="V228" s="59"/>
      <c r="W228" s="57"/>
      <c r="X228" s="60">
        <v>-5205</v>
      </c>
    </row>
    <row r="229" spans="1:25" hidden="1" x14ac:dyDescent="0.25">
      <c r="A229" s="73">
        <v>20</v>
      </c>
      <c r="B229" s="79" t="s">
        <v>413</v>
      </c>
      <c r="C229" s="74" t="str">
        <f>VLOOKUP(B229,[2]Sheet8!E:G,3,0)</f>
        <v>BILL STOP</v>
      </c>
      <c r="D229" s="75">
        <f>VLOOKUP(B229,[2]Sheet8!E:L,8,0)</f>
        <v>2</v>
      </c>
      <c r="E229" s="59" t="s">
        <v>414</v>
      </c>
      <c r="F229" s="112" t="str">
        <f>VLOOKUP(B229,[2]Sheet8!E:I,5,0)</f>
        <v>RANGASWAMY</v>
      </c>
      <c r="G229" s="113" t="str">
        <f>VLOOKUP(B229,[2]Sheet8!E:K,7,0)</f>
        <v>DEVARAYAPATTANA</v>
      </c>
      <c r="H229" s="57">
        <v>750</v>
      </c>
      <c r="I229" s="57">
        <v>750</v>
      </c>
      <c r="J229" s="57">
        <f t="shared" si="10"/>
        <v>0</v>
      </c>
      <c r="K229" s="57"/>
      <c r="L229" s="58"/>
      <c r="M229" s="57"/>
      <c r="N229" s="57"/>
      <c r="O229" s="57"/>
      <c r="P229" s="57"/>
      <c r="Q229" s="57"/>
      <c r="R229" s="57"/>
      <c r="S229" s="57"/>
      <c r="T229" s="57"/>
      <c r="U229" s="59"/>
      <c r="V229" s="59"/>
      <c r="W229" s="57"/>
      <c r="X229" s="60">
        <v>0</v>
      </c>
      <c r="Y229" s="56"/>
    </row>
    <row r="230" spans="1:25" x14ac:dyDescent="0.25">
      <c r="A230" s="97"/>
      <c r="B230" s="98" t="s">
        <v>1708</v>
      </c>
      <c r="C230" s="58" t="s">
        <v>2592</v>
      </c>
      <c r="D230" s="98">
        <v>2</v>
      </c>
      <c r="E230" s="58"/>
      <c r="F230" s="111" t="s">
        <v>976</v>
      </c>
      <c r="G230" s="111" t="s">
        <v>1709</v>
      </c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62"/>
    </row>
    <row r="231" spans="1:25" x14ac:dyDescent="0.25">
      <c r="A231" s="97"/>
      <c r="B231" s="98" t="s">
        <v>1711</v>
      </c>
      <c r="C231" s="58" t="s">
        <v>2592</v>
      </c>
      <c r="D231" s="98">
        <v>1</v>
      </c>
      <c r="E231" s="58"/>
      <c r="F231" s="111" t="s">
        <v>1712</v>
      </c>
      <c r="G231" s="111" t="s">
        <v>1713</v>
      </c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62"/>
    </row>
    <row r="232" spans="1:25" s="56" customFormat="1" hidden="1" x14ac:dyDescent="0.25">
      <c r="A232" s="73">
        <v>282</v>
      </c>
      <c r="B232" s="79" t="s">
        <v>812</v>
      </c>
      <c r="C232" s="74" t="str">
        <f>VLOOKUP(B232,[2]Sheet8!E:G,3,0)</f>
        <v>LONG DISS</v>
      </c>
      <c r="D232" s="75">
        <f>VLOOKUP(B232,[2]Sheet8!E:L,8,0)</f>
        <v>1</v>
      </c>
      <c r="E232" s="59" t="s">
        <v>813</v>
      </c>
      <c r="F232" s="112" t="str">
        <f>VLOOKUP(B232,[2]Sheet8!E:I,5,0)</f>
        <v>H L SURESH</v>
      </c>
      <c r="G232" s="113" t="str">
        <f>VLOOKUP(B232,[2]Sheet8!E:K,7,0)</f>
        <v>MANACHANAHALLI</v>
      </c>
      <c r="H232" s="57">
        <v>2417</v>
      </c>
      <c r="I232" s="57">
        <v>2417</v>
      </c>
      <c r="J232" s="57">
        <f t="shared" ref="J232:J241" si="11">I232-H232</f>
        <v>0</v>
      </c>
      <c r="K232" s="57"/>
      <c r="L232" s="58"/>
      <c r="M232" s="57"/>
      <c r="N232" s="57"/>
      <c r="O232" s="57"/>
      <c r="P232" s="57"/>
      <c r="Q232" s="57"/>
      <c r="R232" s="57"/>
      <c r="S232" s="57"/>
      <c r="T232" s="57"/>
      <c r="U232" s="59"/>
      <c r="V232" s="59"/>
      <c r="W232" s="57"/>
      <c r="X232" s="60">
        <v>0</v>
      </c>
    </row>
    <row r="233" spans="1:25" hidden="1" x14ac:dyDescent="0.25">
      <c r="A233" s="73">
        <v>21</v>
      </c>
      <c r="B233" s="79" t="s">
        <v>415</v>
      </c>
      <c r="C233" s="74" t="str">
        <f>VLOOKUP(B233,[2]Sheet8!E:G,3,0)</f>
        <v>BILL STOP</v>
      </c>
      <c r="D233" s="75">
        <f>VLOOKUP(B233,[2]Sheet8!E:L,8,0)</f>
        <v>2</v>
      </c>
      <c r="E233" s="59" t="s">
        <v>416</v>
      </c>
      <c r="F233" s="112" t="str">
        <f>VLOOKUP(B233,[2]Sheet8!E:I,5,0)</f>
        <v>MADHU PRAKASH K J</v>
      </c>
      <c r="G233" s="113" t="str">
        <f>VLOOKUP(B233,[2]Sheet8!E:K,7,0)</f>
        <v>BASAVESHWARA NAGAR</v>
      </c>
      <c r="H233" s="57">
        <v>1657</v>
      </c>
      <c r="I233" s="57">
        <v>1657</v>
      </c>
      <c r="J233" s="57">
        <f t="shared" si="11"/>
        <v>0</v>
      </c>
      <c r="K233" s="57"/>
      <c r="L233" s="58"/>
      <c r="M233" s="57"/>
      <c r="N233" s="57"/>
      <c r="O233" s="57"/>
      <c r="P233" s="57"/>
      <c r="Q233" s="57"/>
      <c r="R233" s="57"/>
      <c r="S233" s="57"/>
      <c r="T233" s="57"/>
      <c r="U233" s="59"/>
      <c r="V233" s="59"/>
      <c r="W233" s="57"/>
      <c r="X233" s="60">
        <v>63.999999999999091</v>
      </c>
      <c r="Y233" s="56"/>
    </row>
    <row r="234" spans="1:25" hidden="1" x14ac:dyDescent="0.25">
      <c r="A234" s="73">
        <v>283</v>
      </c>
      <c r="B234" s="79" t="s">
        <v>814</v>
      </c>
      <c r="C234" s="74" t="str">
        <f>VLOOKUP(B234,[2]Sheet8!E:G,3,0)</f>
        <v>LONG DISS</v>
      </c>
      <c r="D234" s="75">
        <f>VLOOKUP(B234,[2]Sheet8!E:L,8,0)</f>
        <v>1</v>
      </c>
      <c r="E234" s="59" t="s">
        <v>815</v>
      </c>
      <c r="F234" s="112" t="str">
        <f>VLOOKUP(B234,[2]Sheet8!E:I,5,0)</f>
        <v>RAJEGOWDA</v>
      </c>
      <c r="G234" s="113" t="str">
        <f>VLOOKUP(B234,[2]Sheet8!E:K,7,0)</f>
        <v>BASAVESHWARA NAGARA</v>
      </c>
      <c r="H234" s="57">
        <v>438</v>
      </c>
      <c r="I234" s="57">
        <v>438</v>
      </c>
      <c r="J234" s="57">
        <f t="shared" si="11"/>
        <v>0</v>
      </c>
      <c r="K234" s="57"/>
      <c r="L234" s="58"/>
      <c r="M234" s="57"/>
      <c r="N234" s="57"/>
      <c r="O234" s="57"/>
      <c r="P234" s="57"/>
      <c r="Q234" s="57"/>
      <c r="R234" s="57"/>
      <c r="S234" s="57"/>
      <c r="T234" s="57"/>
      <c r="U234" s="59"/>
      <c r="V234" s="59"/>
      <c r="W234" s="57"/>
      <c r="X234" s="60">
        <v>-3180</v>
      </c>
      <c r="Y234" s="56"/>
    </row>
    <row r="235" spans="1:25" hidden="1" x14ac:dyDescent="0.25">
      <c r="A235" s="73">
        <v>284</v>
      </c>
      <c r="B235" s="79" t="s">
        <v>816</v>
      </c>
      <c r="C235" s="74" t="str">
        <f>VLOOKUP(B235,[2]Sheet8!E:G,3,0)</f>
        <v>LONG DISS</v>
      </c>
      <c r="D235" s="75">
        <f>VLOOKUP(B235,[2]Sheet8!E:L,8,0)</f>
        <v>1</v>
      </c>
      <c r="E235" s="59" t="s">
        <v>817</v>
      </c>
      <c r="F235" s="112" t="str">
        <f>VLOOKUP(B235,[2]Sheet8!E:I,5,0)</f>
        <v>NAGARAJU K S</v>
      </c>
      <c r="G235" s="113" t="str">
        <f>VLOOKUP(B235,[2]Sheet8!E:K,7,0)</f>
        <v>MANICHANA HALLI MNL</v>
      </c>
      <c r="H235" s="57">
        <v>751</v>
      </c>
      <c r="I235" s="57">
        <v>751</v>
      </c>
      <c r="J235" s="57">
        <f t="shared" si="11"/>
        <v>0</v>
      </c>
      <c r="K235" s="57"/>
      <c r="L235" s="58"/>
      <c r="M235" s="57"/>
      <c r="N235" s="57"/>
      <c r="O235" s="57"/>
      <c r="P235" s="57"/>
      <c r="Q235" s="57"/>
      <c r="R235" s="57"/>
      <c r="S235" s="57"/>
      <c r="T235" s="57"/>
      <c r="U235" s="59"/>
      <c r="V235" s="59"/>
      <c r="W235" s="57"/>
      <c r="X235" s="60">
        <v>-953</v>
      </c>
      <c r="Y235" s="56"/>
    </row>
    <row r="236" spans="1:25" s="56" customFormat="1" hidden="1" x14ac:dyDescent="0.25">
      <c r="A236" s="73">
        <v>285</v>
      </c>
      <c r="B236" s="79" t="s">
        <v>818</v>
      </c>
      <c r="C236" s="74" t="str">
        <f>VLOOKUP(B236,[2]Sheet8!E:G,3,0)</f>
        <v>LONG DISS</v>
      </c>
      <c r="D236" s="75">
        <f>VLOOKUP(B236,[2]Sheet8!E:L,8,0)</f>
        <v>1</v>
      </c>
      <c r="E236" s="59" t="s">
        <v>815</v>
      </c>
      <c r="F236" s="112" t="str">
        <f>VLOOKUP(B236,[2]Sheet8!E:I,5,0)</f>
        <v>DEVAKI</v>
      </c>
      <c r="G236" s="113" t="str">
        <f>VLOOKUP(B236,[2]Sheet8!E:K,7,0)</f>
        <v>handinakere,hsn</v>
      </c>
      <c r="H236" s="57">
        <v>109</v>
      </c>
      <c r="I236" s="57">
        <v>109</v>
      </c>
      <c r="J236" s="57">
        <f t="shared" si="11"/>
        <v>0</v>
      </c>
      <c r="K236" s="57"/>
      <c r="L236" s="58"/>
      <c r="M236" s="57"/>
      <c r="N236" s="57"/>
      <c r="O236" s="57"/>
      <c r="P236" s="57"/>
      <c r="Q236" s="57"/>
      <c r="R236" s="57"/>
      <c r="S236" s="57"/>
      <c r="T236" s="57"/>
      <c r="U236" s="59"/>
      <c r="V236" s="59"/>
      <c r="W236" s="57"/>
      <c r="X236" s="60">
        <v>0</v>
      </c>
    </row>
    <row r="237" spans="1:25" s="56" customFormat="1" ht="22.5" hidden="1" customHeight="1" x14ac:dyDescent="0.25">
      <c r="A237" s="73">
        <v>286</v>
      </c>
      <c r="B237" s="79" t="s">
        <v>819</v>
      </c>
      <c r="C237" s="74" t="str">
        <f>VLOOKUP(B237,[2]Sheet8!E:G,3,0)</f>
        <v>LONG DISS</v>
      </c>
      <c r="D237" s="75">
        <f>VLOOKUP(B237,[2]Sheet8!E:L,8,0)</f>
        <v>2</v>
      </c>
      <c r="E237" s="57" t="s">
        <v>820</v>
      </c>
      <c r="F237" s="112" t="str">
        <f>VLOOKUP(B237,[2]Sheet8!E:I,5,0)</f>
        <v>G K RAMESH</v>
      </c>
      <c r="G237" s="113" t="str">
        <f>VLOOKUP(B237,[2]Sheet8!E:K,7,0)</f>
        <v>MANACHANAHALLI</v>
      </c>
      <c r="H237" s="57">
        <v>936</v>
      </c>
      <c r="I237" s="57">
        <v>936</v>
      </c>
      <c r="J237" s="57">
        <f t="shared" si="11"/>
        <v>0</v>
      </c>
      <c r="K237" s="57"/>
      <c r="L237" s="58"/>
      <c r="M237" s="57"/>
      <c r="N237" s="57"/>
      <c r="O237" s="57"/>
      <c r="P237" s="57"/>
      <c r="Q237" s="57"/>
      <c r="R237" s="57"/>
      <c r="S237" s="57"/>
      <c r="T237" s="57"/>
      <c r="U237" s="59"/>
      <c r="V237" s="59"/>
      <c r="W237" s="57"/>
      <c r="X237" s="60">
        <v>0</v>
      </c>
    </row>
    <row r="238" spans="1:25" hidden="1" x14ac:dyDescent="0.25">
      <c r="A238" s="73">
        <v>287</v>
      </c>
      <c r="B238" s="79" t="s">
        <v>821</v>
      </c>
      <c r="C238" s="74" t="str">
        <f>VLOOKUP(B238,[2]Sheet8!E:G,3,0)</f>
        <v>LONG DISS</v>
      </c>
      <c r="D238" s="75">
        <f>VLOOKUP(B238,[2]Sheet8!E:L,8,0)</f>
        <v>1</v>
      </c>
      <c r="E238" s="57" t="s">
        <v>822</v>
      </c>
      <c r="F238" s="112" t="str">
        <f>VLOOKUP(B238,[2]Sheet8!E:I,5,0)</f>
        <v>SURESH</v>
      </c>
      <c r="G238" s="113" t="str">
        <f>VLOOKUP(B238,[2]Sheet8!E:K,7,0)</f>
        <v>HOOVINAHALLIKAVALU</v>
      </c>
      <c r="H238" s="57">
        <v>134</v>
      </c>
      <c r="I238" s="57">
        <v>134</v>
      </c>
      <c r="J238" s="57">
        <f t="shared" si="11"/>
        <v>0</v>
      </c>
      <c r="K238" s="57"/>
      <c r="L238" s="58"/>
      <c r="M238" s="57"/>
      <c r="N238" s="57"/>
      <c r="O238" s="57"/>
      <c r="P238" s="57"/>
      <c r="Q238" s="57"/>
      <c r="R238" s="57"/>
      <c r="S238" s="57"/>
      <c r="T238" s="57"/>
      <c r="U238" s="59"/>
      <c r="V238" s="59"/>
      <c r="W238" s="57"/>
      <c r="X238" s="60">
        <v>0</v>
      </c>
      <c r="Y238" s="56"/>
    </row>
    <row r="239" spans="1:25" hidden="1" x14ac:dyDescent="0.25">
      <c r="A239" s="73">
        <v>288</v>
      </c>
      <c r="B239" s="79" t="s">
        <v>823</v>
      </c>
      <c r="C239" s="74" t="str">
        <f>VLOOKUP(B239,[2]Sheet8!E:G,3,0)</f>
        <v>LONG DISS</v>
      </c>
      <c r="D239" s="75">
        <f>VLOOKUP(B239,[2]Sheet8!E:L,8,0)</f>
        <v>2</v>
      </c>
      <c r="E239" s="57" t="s">
        <v>824</v>
      </c>
      <c r="F239" s="112" t="str">
        <f>VLOOKUP(B239,[2]Sheet8!E:I,5,0)</f>
        <v>H G PRAKASH</v>
      </c>
      <c r="G239" s="113" t="str">
        <f>VLOOKUP(B239,[2]Sheet8!E:K,7,0)</f>
        <v>BASAVESHWARA NAGARA</v>
      </c>
      <c r="H239" s="57">
        <v>117</v>
      </c>
      <c r="I239" s="57">
        <v>117</v>
      </c>
      <c r="J239" s="57">
        <f t="shared" si="11"/>
        <v>0</v>
      </c>
      <c r="K239" s="57"/>
      <c r="L239" s="58"/>
      <c r="M239" s="57"/>
      <c r="N239" s="57"/>
      <c r="O239" s="57"/>
      <c r="P239" s="57"/>
      <c r="Q239" s="57"/>
      <c r="R239" s="57"/>
      <c r="S239" s="57"/>
      <c r="T239" s="57"/>
      <c r="U239" s="59"/>
      <c r="V239" s="59"/>
      <c r="W239" s="57"/>
      <c r="X239" s="60">
        <v>-3912</v>
      </c>
      <c r="Y239" s="56"/>
    </row>
    <row r="240" spans="1:25" hidden="1" x14ac:dyDescent="0.25">
      <c r="A240" s="73">
        <v>22</v>
      </c>
      <c r="B240" s="79" t="s">
        <v>417</v>
      </c>
      <c r="C240" s="74" t="str">
        <f>VLOOKUP(B240,[2]Sheet8!E:G,3,0)</f>
        <v>BILL STOP</v>
      </c>
      <c r="D240" s="75">
        <f>VLOOKUP(B240,[2]Sheet8!E:L,8,0)</f>
        <v>2</v>
      </c>
      <c r="E240" s="57" t="s">
        <v>418</v>
      </c>
      <c r="F240" s="112" t="str">
        <f>VLOOKUP(B240,[2]Sheet8!E:I,5,0)</f>
        <v>DINESH</v>
      </c>
      <c r="G240" s="113" t="str">
        <f>VLOOKUP(B240,[2]Sheet8!E:K,7,0)</f>
        <v>BASAVESHVARA NAGARA</v>
      </c>
      <c r="H240" s="57">
        <v>1279</v>
      </c>
      <c r="I240" s="57">
        <v>1279</v>
      </c>
      <c r="J240" s="57">
        <f t="shared" si="11"/>
        <v>0</v>
      </c>
      <c r="K240" s="57"/>
      <c r="L240" s="58"/>
      <c r="M240" s="57"/>
      <c r="N240" s="57"/>
      <c r="O240" s="57"/>
      <c r="P240" s="57"/>
      <c r="Q240" s="57"/>
      <c r="R240" s="57"/>
      <c r="S240" s="57"/>
      <c r="T240" s="57"/>
      <c r="U240" s="59"/>
      <c r="V240" s="59"/>
      <c r="W240" s="57"/>
      <c r="X240" s="60">
        <v>-1403</v>
      </c>
      <c r="Y240" s="56"/>
    </row>
    <row r="241" spans="1:25" s="56" customFormat="1" hidden="1" x14ac:dyDescent="0.25">
      <c r="A241" s="73">
        <v>23</v>
      </c>
      <c r="B241" s="79" t="s">
        <v>419</v>
      </c>
      <c r="C241" s="74" t="str">
        <f>VLOOKUP(B241,[2]Sheet8!E:G,3,0)</f>
        <v>BILL STOP</v>
      </c>
      <c r="D241" s="75">
        <f>VLOOKUP(B241,[2]Sheet8!E:L,8,0)</f>
        <v>1</v>
      </c>
      <c r="E241" s="57" t="s">
        <v>418</v>
      </c>
      <c r="F241" s="112" t="str">
        <f>VLOOKUP(B241,[2]Sheet8!E:I,5,0)</f>
        <v>BASAVARAJU</v>
      </c>
      <c r="G241" s="113" t="str">
        <f>VLOOKUP(B241,[2]Sheet8!E:K,7,0)</f>
        <v>MANACHANAHALLI</v>
      </c>
      <c r="H241" s="57">
        <v>225</v>
      </c>
      <c r="I241" s="57">
        <v>225</v>
      </c>
      <c r="J241" s="57">
        <f t="shared" si="11"/>
        <v>0</v>
      </c>
      <c r="K241" s="57"/>
      <c r="L241" s="58"/>
      <c r="M241" s="57"/>
      <c r="N241" s="57"/>
      <c r="O241" s="57"/>
      <c r="P241" s="57"/>
      <c r="Q241" s="57"/>
      <c r="R241" s="57"/>
      <c r="S241" s="57"/>
      <c r="T241" s="57"/>
      <c r="U241" s="59"/>
      <c r="V241" s="59"/>
      <c r="W241" s="57"/>
      <c r="X241" s="60">
        <v>0</v>
      </c>
    </row>
    <row r="242" spans="1:25" s="56" customFormat="1" x14ac:dyDescent="0.25">
      <c r="A242" s="97"/>
      <c r="B242" s="98" t="s">
        <v>1742</v>
      </c>
      <c r="C242" s="58" t="s">
        <v>2592</v>
      </c>
      <c r="D242" s="98">
        <v>1</v>
      </c>
      <c r="E242" s="58"/>
      <c r="F242" s="111" t="s">
        <v>1743</v>
      </c>
      <c r="G242" s="111" t="s">
        <v>1744</v>
      </c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62"/>
      <c r="Y242" s="55"/>
    </row>
    <row r="243" spans="1:25" s="56" customFormat="1" hidden="1" x14ac:dyDescent="0.25">
      <c r="A243" s="73">
        <v>24</v>
      </c>
      <c r="B243" s="57" t="s">
        <v>420</v>
      </c>
      <c r="C243" s="74" t="str">
        <f>VLOOKUP(B243,[2]Sheet8!E:G,3,0)</f>
        <v>BILL STOP</v>
      </c>
      <c r="D243" s="75">
        <f>VLOOKUP(B243,[2]Sheet8!E:L,8,0)</f>
        <v>1</v>
      </c>
      <c r="E243" s="57" t="s">
        <v>418</v>
      </c>
      <c r="F243" s="112" t="str">
        <f>VLOOKUP(B243,[2]Sheet8!E:I,5,0)</f>
        <v>RAKESH</v>
      </c>
      <c r="G243" s="113" t="str">
        <f>VLOOKUP(B243,[2]Sheet8!E:K,7,0)</f>
        <v>MANACHANAHALLI</v>
      </c>
      <c r="H243" s="57">
        <v>1594</v>
      </c>
      <c r="I243" s="57">
        <v>1594</v>
      </c>
      <c r="J243" s="57">
        <f t="shared" ref="J243:J252" si="12">I243-H243</f>
        <v>0</v>
      </c>
      <c r="K243" s="57"/>
      <c r="L243" s="58"/>
      <c r="M243" s="57"/>
      <c r="N243" s="57"/>
      <c r="O243" s="57"/>
      <c r="P243" s="57"/>
      <c r="Q243" s="57"/>
      <c r="R243" s="57"/>
      <c r="S243" s="57"/>
      <c r="T243" s="57"/>
      <c r="U243" s="57"/>
      <c r="V243" s="59"/>
      <c r="W243" s="57"/>
      <c r="X243" s="60">
        <v>-2211</v>
      </c>
    </row>
    <row r="244" spans="1:25" hidden="1" x14ac:dyDescent="0.25">
      <c r="A244" s="73">
        <v>25</v>
      </c>
      <c r="B244" s="79" t="s">
        <v>421</v>
      </c>
      <c r="C244" s="74" t="str">
        <f>VLOOKUP(B244,[2]Sheet8!E:G,3,0)</f>
        <v>BILL STOP</v>
      </c>
      <c r="D244" s="75">
        <f>VLOOKUP(B244,[2]Sheet8!E:L,8,0)</f>
        <v>1</v>
      </c>
      <c r="E244" s="57" t="s">
        <v>418</v>
      </c>
      <c r="F244" s="112" t="str">
        <f>VLOOKUP(B244,[2]Sheet8!E:I,5,0)</f>
        <v>PANDU K A</v>
      </c>
      <c r="G244" s="113" t="str">
        <f>VLOOKUP(B244,[2]Sheet8!E:K,7,0)</f>
        <v>MANACHANAHALLI</v>
      </c>
      <c r="H244" s="57">
        <v>252</v>
      </c>
      <c r="I244" s="57">
        <v>252</v>
      </c>
      <c r="J244" s="57">
        <f t="shared" si="12"/>
        <v>0</v>
      </c>
      <c r="K244" s="57"/>
      <c r="L244" s="58"/>
      <c r="M244" s="57"/>
      <c r="N244" s="57"/>
      <c r="O244" s="57"/>
      <c r="P244" s="57"/>
      <c r="Q244" s="57"/>
      <c r="R244" s="57"/>
      <c r="S244" s="57"/>
      <c r="T244" s="57"/>
      <c r="U244" s="59"/>
      <c r="V244" s="59"/>
      <c r="W244" s="57"/>
      <c r="X244" s="60">
        <v>0</v>
      </c>
      <c r="Y244" s="56"/>
    </row>
    <row r="245" spans="1:25" hidden="1" x14ac:dyDescent="0.25">
      <c r="A245" s="73">
        <v>26</v>
      </c>
      <c r="B245" s="79" t="s">
        <v>422</v>
      </c>
      <c r="C245" s="74" t="str">
        <f>VLOOKUP(B245,[2]Sheet8!E:G,3,0)</f>
        <v>BILL STOP</v>
      </c>
      <c r="D245" s="75">
        <f>VLOOKUP(B245,[2]Sheet8!E:L,8,0)</f>
        <v>1</v>
      </c>
      <c r="E245" s="57" t="s">
        <v>423</v>
      </c>
      <c r="F245" s="112" t="str">
        <f>VLOOKUP(B245,[2]Sheet8!E:I,5,0)</f>
        <v>RAMESH S K</v>
      </c>
      <c r="G245" s="113" t="str">
        <f>VLOOKUP(B245,[2]Sheet8!E:K,7,0)</f>
        <v>DEVARAYAPATTANA</v>
      </c>
      <c r="H245" s="57">
        <v>606</v>
      </c>
      <c r="I245" s="57">
        <v>606</v>
      </c>
      <c r="J245" s="57">
        <f t="shared" si="12"/>
        <v>0</v>
      </c>
      <c r="K245" s="57"/>
      <c r="L245" s="58"/>
      <c r="M245" s="57"/>
      <c r="N245" s="57"/>
      <c r="O245" s="57"/>
      <c r="P245" s="57"/>
      <c r="Q245" s="57"/>
      <c r="R245" s="57"/>
      <c r="S245" s="57"/>
      <c r="T245" s="57"/>
      <c r="U245" s="59"/>
      <c r="V245" s="59"/>
      <c r="W245" s="57"/>
      <c r="X245" s="60">
        <v>-164</v>
      </c>
      <c r="Y245" s="56"/>
    </row>
    <row r="246" spans="1:25" hidden="1" x14ac:dyDescent="0.25">
      <c r="A246" s="73">
        <v>289</v>
      </c>
      <c r="B246" s="79" t="s">
        <v>825</v>
      </c>
      <c r="C246" s="74" t="str">
        <f>VLOOKUP(B246,[2]Sheet8!E:G,3,0)</f>
        <v>LONG DISS</v>
      </c>
      <c r="D246" s="75">
        <f>VLOOKUP(B246,[2]Sheet8!E:L,8,0)</f>
        <v>1</v>
      </c>
      <c r="E246" s="57" t="s">
        <v>423</v>
      </c>
      <c r="F246" s="112" t="str">
        <f>VLOOKUP(B246,[2]Sheet8!E:I,5,0)</f>
        <v>JAGADEESHA</v>
      </c>
      <c r="G246" s="113" t="str">
        <f>VLOOKUP(B246,[2]Sheet8!E:K,7,0)</f>
        <v>SHANKADAKOPPALU</v>
      </c>
      <c r="H246" s="57">
        <v>59</v>
      </c>
      <c r="I246" s="57">
        <v>59</v>
      </c>
      <c r="J246" s="57">
        <f t="shared" si="12"/>
        <v>0</v>
      </c>
      <c r="K246" s="57"/>
      <c r="L246" s="58"/>
      <c r="M246" s="57"/>
      <c r="N246" s="57"/>
      <c r="O246" s="57"/>
      <c r="P246" s="57"/>
      <c r="Q246" s="57"/>
      <c r="R246" s="57"/>
      <c r="S246" s="57"/>
      <c r="T246" s="57"/>
      <c r="U246" s="59"/>
      <c r="V246" s="59"/>
      <c r="W246" s="57"/>
      <c r="X246" s="60">
        <v>-1211</v>
      </c>
      <c r="Y246" s="56"/>
    </row>
    <row r="247" spans="1:25" s="56" customFormat="1" hidden="1" x14ac:dyDescent="0.25">
      <c r="A247" s="73">
        <v>27</v>
      </c>
      <c r="B247" s="57" t="s">
        <v>424</v>
      </c>
      <c r="C247" s="74" t="str">
        <f>VLOOKUP(B247,[2]Sheet8!E:G,3,0)</f>
        <v>BILL STOP</v>
      </c>
      <c r="D247" s="75">
        <f>VLOOKUP(B247,[2]Sheet8!E:L,8,0)</f>
        <v>1</v>
      </c>
      <c r="E247" s="57" t="s">
        <v>423</v>
      </c>
      <c r="F247" s="112" t="str">
        <f>VLOOKUP(B247,[2]Sheet8!E:I,5,0)</f>
        <v>SHIVANANJEGOWDA</v>
      </c>
      <c r="G247" s="113" t="str">
        <f>VLOOKUP(B247,[2]Sheet8!E:K,7,0)</f>
        <v>AREKAL HOSALLI</v>
      </c>
      <c r="H247" s="57">
        <v>1110</v>
      </c>
      <c r="I247" s="57">
        <v>1110</v>
      </c>
      <c r="J247" s="57">
        <f t="shared" si="12"/>
        <v>0</v>
      </c>
      <c r="K247" s="57"/>
      <c r="L247" s="58"/>
      <c r="M247" s="57"/>
      <c r="N247" s="57"/>
      <c r="O247" s="57"/>
      <c r="P247" s="57"/>
      <c r="Q247" s="57"/>
      <c r="R247" s="57"/>
      <c r="S247" s="57"/>
      <c r="T247" s="57"/>
      <c r="U247" s="57"/>
      <c r="V247" s="59"/>
      <c r="W247" s="57"/>
      <c r="X247" s="60">
        <v>-3341</v>
      </c>
    </row>
    <row r="248" spans="1:25" s="56" customFormat="1" hidden="1" x14ac:dyDescent="0.25">
      <c r="A248" s="73">
        <v>28</v>
      </c>
      <c r="B248" s="79" t="s">
        <v>425</v>
      </c>
      <c r="C248" s="74" t="str">
        <f>VLOOKUP(B248,[2]Sheet8!E:G,3,0)</f>
        <v>BILL STOP</v>
      </c>
      <c r="D248" s="75">
        <f>VLOOKUP(B248,[2]Sheet8!E:L,8,0)</f>
        <v>1</v>
      </c>
      <c r="E248" s="57" t="s">
        <v>423</v>
      </c>
      <c r="F248" s="112" t="str">
        <f>VLOOKUP(B248,[2]Sheet8!E:I,5,0)</f>
        <v>H M YOGENDRA</v>
      </c>
      <c r="G248" s="113" t="str">
        <f>VLOOKUP(B248,[2]Sheet8!E:K,7,0)</f>
        <v>0</v>
      </c>
      <c r="H248" s="57">
        <v>625</v>
      </c>
      <c r="I248" s="57">
        <v>625</v>
      </c>
      <c r="J248" s="57">
        <f t="shared" si="12"/>
        <v>0</v>
      </c>
      <c r="K248" s="57"/>
      <c r="L248" s="58"/>
      <c r="M248" s="57"/>
      <c r="N248" s="57"/>
      <c r="O248" s="57"/>
      <c r="P248" s="57"/>
      <c r="Q248" s="57"/>
      <c r="R248" s="57"/>
      <c r="S248" s="57"/>
      <c r="T248" s="57"/>
      <c r="U248" s="59"/>
      <c r="V248" s="59"/>
      <c r="W248" s="57"/>
      <c r="X248" s="60">
        <v>-1062</v>
      </c>
    </row>
    <row r="249" spans="1:25" hidden="1" x14ac:dyDescent="0.25">
      <c r="A249" s="73">
        <v>29</v>
      </c>
      <c r="B249" s="79" t="s">
        <v>426</v>
      </c>
      <c r="C249" s="74" t="str">
        <f>VLOOKUP(B249,[2]Sheet8!E:G,3,0)</f>
        <v>BILL STOP</v>
      </c>
      <c r="D249" s="75">
        <f>VLOOKUP(B249,[2]Sheet8!E:L,8,0)</f>
        <v>2</v>
      </c>
      <c r="E249" s="57" t="s">
        <v>427</v>
      </c>
      <c r="F249" s="112" t="str">
        <f>VLOOKUP(B249,[2]Sheet8!E:I,5,0)</f>
        <v>SATHISHA</v>
      </c>
      <c r="G249" s="113" t="str">
        <f>VLOOKUP(B249,[2]Sheet8!E:K,7,0)</f>
        <v>ASHOKA NAGARA</v>
      </c>
      <c r="H249" s="57">
        <v>544</v>
      </c>
      <c r="I249" s="57">
        <v>544</v>
      </c>
      <c r="J249" s="57">
        <f t="shared" si="12"/>
        <v>0</v>
      </c>
      <c r="K249" s="57"/>
      <c r="L249" s="58"/>
      <c r="M249" s="57"/>
      <c r="N249" s="57"/>
      <c r="O249" s="57"/>
      <c r="P249" s="57"/>
      <c r="Q249" s="57"/>
      <c r="R249" s="57"/>
      <c r="S249" s="57"/>
      <c r="T249" s="57"/>
      <c r="U249" s="59"/>
      <c r="V249" s="59"/>
      <c r="W249" s="57"/>
      <c r="X249" s="60">
        <v>0</v>
      </c>
      <c r="Y249" s="56"/>
    </row>
    <row r="250" spans="1:25" s="56" customFormat="1" hidden="1" x14ac:dyDescent="0.25">
      <c r="A250" s="73">
        <v>290</v>
      </c>
      <c r="B250" s="79" t="s">
        <v>826</v>
      </c>
      <c r="C250" s="74" t="str">
        <f>VLOOKUP(B250,[2]Sheet8!E:G,3,0)</f>
        <v>LONG DISS</v>
      </c>
      <c r="D250" s="75">
        <f>VLOOKUP(B250,[2]Sheet8!E:L,8,0)</f>
        <v>1</v>
      </c>
      <c r="E250" s="57" t="s">
        <v>427</v>
      </c>
      <c r="F250" s="112" t="str">
        <f>VLOOKUP(B250,[2]Sheet8!E:I,5,0)</f>
        <v>RAJEGOWDA</v>
      </c>
      <c r="G250" s="113" t="str">
        <f>VLOOKUP(B250,[2]Sheet8!E:K,7,0)</f>
        <v>UDDURU</v>
      </c>
      <c r="H250" s="57">
        <v>718</v>
      </c>
      <c r="I250" s="57">
        <v>718</v>
      </c>
      <c r="J250" s="57">
        <f t="shared" si="12"/>
        <v>0</v>
      </c>
      <c r="K250" s="57"/>
      <c r="L250" s="58"/>
      <c r="M250" s="57"/>
      <c r="N250" s="57"/>
      <c r="O250" s="57"/>
      <c r="P250" s="57"/>
      <c r="Q250" s="57"/>
      <c r="R250" s="57"/>
      <c r="S250" s="57"/>
      <c r="T250" s="57"/>
      <c r="U250" s="59"/>
      <c r="V250" s="59"/>
      <c r="W250" s="57"/>
      <c r="X250" s="60">
        <v>0</v>
      </c>
    </row>
    <row r="251" spans="1:25" hidden="1" x14ac:dyDescent="0.25">
      <c r="A251" s="73">
        <v>30</v>
      </c>
      <c r="B251" s="79" t="s">
        <v>428</v>
      </c>
      <c r="C251" s="74" t="str">
        <f>VLOOKUP(B251,[2]Sheet8!E:G,3,0)</f>
        <v>BILL STOP</v>
      </c>
      <c r="D251" s="75">
        <f>VLOOKUP(B251,[2]Sheet8!E:L,8,0)</f>
        <v>1</v>
      </c>
      <c r="E251" s="57" t="s">
        <v>429</v>
      </c>
      <c r="F251" s="112" t="str">
        <f>VLOOKUP(B251,[2]Sheet8!E:I,5,0)</f>
        <v xml:space="preserve">SHANTHAMANI </v>
      </c>
      <c r="G251" s="113" t="str">
        <f>VLOOKUP(B251,[2]Sheet8!E:K,7,0)</f>
        <v>MANICHANA HALLI MNL</v>
      </c>
      <c r="H251" s="57">
        <v>92</v>
      </c>
      <c r="I251" s="57">
        <v>92</v>
      </c>
      <c r="J251" s="57">
        <f t="shared" si="12"/>
        <v>0</v>
      </c>
      <c r="K251" s="57"/>
      <c r="L251" s="58"/>
      <c r="M251" s="57"/>
      <c r="N251" s="57"/>
      <c r="O251" s="57"/>
      <c r="P251" s="57"/>
      <c r="Q251" s="57"/>
      <c r="R251" s="57"/>
      <c r="S251" s="57"/>
      <c r="T251" s="57"/>
      <c r="U251" s="59"/>
      <c r="V251" s="59"/>
      <c r="W251" s="57"/>
      <c r="X251" s="60">
        <v>0</v>
      </c>
      <c r="Y251" s="56"/>
    </row>
    <row r="252" spans="1:25" s="56" customFormat="1" hidden="1" x14ac:dyDescent="0.25">
      <c r="A252" s="73">
        <v>291</v>
      </c>
      <c r="B252" s="79" t="s">
        <v>827</v>
      </c>
      <c r="C252" s="74" t="str">
        <f>VLOOKUP(B252,[2]Sheet8!E:G,3,0)</f>
        <v>LONG DISS</v>
      </c>
      <c r="D252" s="75">
        <f>VLOOKUP(B252,[2]Sheet8!E:L,8,0)</f>
        <v>2</v>
      </c>
      <c r="E252" s="57" t="s">
        <v>828</v>
      </c>
      <c r="F252" s="112" t="str">
        <f>VLOOKUP(B252,[2]Sheet8!E:I,5,0)</f>
        <v xml:space="preserve">M D PUTTASWAMY </v>
      </c>
      <c r="G252" s="113" t="str">
        <f>VLOOKUP(B252,[2]Sheet8!E:K,7,0)</f>
        <v>MANICHANA HALLI MNL</v>
      </c>
      <c r="H252" s="57">
        <v>100</v>
      </c>
      <c r="I252" s="57">
        <v>100</v>
      </c>
      <c r="J252" s="57">
        <f t="shared" si="12"/>
        <v>0</v>
      </c>
      <c r="K252" s="57"/>
      <c r="L252" s="58"/>
      <c r="M252" s="57"/>
      <c r="N252" s="57"/>
      <c r="O252" s="57"/>
      <c r="P252" s="57"/>
      <c r="Q252" s="57"/>
      <c r="R252" s="57"/>
      <c r="S252" s="57"/>
      <c r="T252" s="57"/>
      <c r="U252" s="59"/>
      <c r="V252" s="59"/>
      <c r="W252" s="57"/>
      <c r="X252" s="60">
        <v>0</v>
      </c>
    </row>
    <row r="253" spans="1:25" x14ac:dyDescent="0.25">
      <c r="A253" s="97"/>
      <c r="B253" s="98" t="s">
        <v>1777</v>
      </c>
      <c r="C253" s="58" t="s">
        <v>2592</v>
      </c>
      <c r="D253" s="98">
        <v>1</v>
      </c>
      <c r="E253" s="58"/>
      <c r="F253" s="111" t="s">
        <v>1778</v>
      </c>
      <c r="G253" s="111" t="s">
        <v>1779</v>
      </c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62"/>
    </row>
    <row r="254" spans="1:25" s="56" customFormat="1" hidden="1" x14ac:dyDescent="0.25">
      <c r="A254" s="73">
        <v>292</v>
      </c>
      <c r="B254" s="79" t="s">
        <v>829</v>
      </c>
      <c r="C254" s="74" t="str">
        <f>VLOOKUP(B254,[2]Sheet8!E:G,3,0)</f>
        <v>LONG DISS</v>
      </c>
      <c r="D254" s="75">
        <f>VLOOKUP(B254,[2]Sheet8!E:L,8,0)</f>
        <v>11</v>
      </c>
      <c r="E254" s="57" t="s">
        <v>431</v>
      </c>
      <c r="F254" s="112" t="str">
        <f>VLOOKUP(B254,[2]Sheet8!E:I,5,0)</f>
        <v>SUDHARSHAN</v>
      </c>
      <c r="G254" s="113" t="str">
        <f>VLOOKUP(B254,[2]Sheet8!E:K,7,0)</f>
        <v>GUDDENAHALLI</v>
      </c>
      <c r="H254" s="57">
        <v>4769</v>
      </c>
      <c r="I254" s="57">
        <v>4769</v>
      </c>
      <c r="J254" s="57">
        <f t="shared" ref="J254:J263" si="13">I254-H254</f>
        <v>0</v>
      </c>
      <c r="K254" s="57"/>
      <c r="L254" s="58"/>
      <c r="M254" s="57"/>
      <c r="N254" s="57"/>
      <c r="O254" s="57"/>
      <c r="P254" s="57"/>
      <c r="Q254" s="57"/>
      <c r="R254" s="57"/>
      <c r="S254" s="57"/>
      <c r="T254" s="57"/>
      <c r="U254" s="59"/>
      <c r="V254" s="59"/>
      <c r="W254" s="57"/>
      <c r="X254" s="60">
        <v>-32382</v>
      </c>
    </row>
    <row r="255" spans="1:25" hidden="1" x14ac:dyDescent="0.25">
      <c r="A255" s="73">
        <v>31</v>
      </c>
      <c r="B255" s="79" t="s">
        <v>430</v>
      </c>
      <c r="C255" s="74" t="str">
        <f>VLOOKUP(B255,[2]Sheet8!E:G,3,0)</f>
        <v>BILL STOP</v>
      </c>
      <c r="D255" s="75">
        <f>VLOOKUP(B255,[2]Sheet8!E:L,8,0)</f>
        <v>2</v>
      </c>
      <c r="E255" s="57" t="s">
        <v>431</v>
      </c>
      <c r="F255" s="112" t="str">
        <f>VLOOKUP(B255,[2]Sheet8!E:I,5,0)</f>
        <v xml:space="preserve">L R NAGARAJ </v>
      </c>
      <c r="G255" s="113" t="str">
        <f>VLOOKUP(B255,[2]Sheet8!E:K,7,0)</f>
        <v>HOOVINA HALLI KAVALU HKL</v>
      </c>
      <c r="H255" s="57">
        <v>1353</v>
      </c>
      <c r="I255" s="57">
        <v>1353</v>
      </c>
      <c r="J255" s="57">
        <f t="shared" si="13"/>
        <v>0</v>
      </c>
      <c r="K255" s="57"/>
      <c r="L255" s="58"/>
      <c r="M255" s="57"/>
      <c r="N255" s="57"/>
      <c r="O255" s="57"/>
      <c r="P255" s="57"/>
      <c r="Q255" s="57"/>
      <c r="R255" s="57"/>
      <c r="S255" s="57"/>
      <c r="T255" s="57"/>
      <c r="U255" s="59"/>
      <c r="V255" s="59"/>
      <c r="W255" s="57"/>
      <c r="X255" s="60">
        <v>0</v>
      </c>
      <c r="Y255" s="56"/>
    </row>
    <row r="256" spans="1:25" hidden="1" x14ac:dyDescent="0.25">
      <c r="A256" s="73">
        <v>32</v>
      </c>
      <c r="B256" s="79" t="s">
        <v>432</v>
      </c>
      <c r="C256" s="74" t="str">
        <f>VLOOKUP(B256,[2]Sheet8!E:G,3,0)</f>
        <v>BILL STOP</v>
      </c>
      <c r="D256" s="75">
        <f>VLOOKUP(B256,[2]Sheet8!E:L,8,0)</f>
        <v>2</v>
      </c>
      <c r="E256" s="57" t="s">
        <v>433</v>
      </c>
      <c r="F256" s="112" t="str">
        <f>VLOOKUP(B256,[2]Sheet8!E:I,5,0)</f>
        <v xml:space="preserve">C R YASHODA </v>
      </c>
      <c r="G256" s="113" t="str">
        <f>VLOOKUP(B256,[2]Sheet8!E:K,7,0)</f>
        <v>UDHUR URL</v>
      </c>
      <c r="H256" s="57">
        <v>1045</v>
      </c>
      <c r="I256" s="57">
        <v>1045</v>
      </c>
      <c r="J256" s="57">
        <f t="shared" si="13"/>
        <v>0</v>
      </c>
      <c r="K256" s="57"/>
      <c r="L256" s="58"/>
      <c r="M256" s="57"/>
      <c r="N256" s="57"/>
      <c r="O256" s="57"/>
      <c r="P256" s="57"/>
      <c r="Q256" s="57"/>
      <c r="R256" s="57"/>
      <c r="S256" s="57"/>
      <c r="T256" s="57"/>
      <c r="U256" s="59"/>
      <c r="V256" s="59"/>
      <c r="W256" s="57"/>
      <c r="X256" s="60">
        <v>-4679</v>
      </c>
      <c r="Y256" s="56"/>
    </row>
    <row r="257" spans="1:25" hidden="1" x14ac:dyDescent="0.25">
      <c r="A257" s="73">
        <v>293</v>
      </c>
      <c r="B257" s="79" t="s">
        <v>830</v>
      </c>
      <c r="C257" s="74" t="str">
        <f>VLOOKUP(B257,[2]Sheet8!E:G,3,0)</f>
        <v>LONG DISS</v>
      </c>
      <c r="D257" s="75">
        <f>VLOOKUP(B257,[2]Sheet8!E:L,8,0)</f>
        <v>1</v>
      </c>
      <c r="E257" s="57" t="s">
        <v>831</v>
      </c>
      <c r="F257" s="112" t="str">
        <f>VLOOKUP(B257,[2]Sheet8!E:I,5,0)</f>
        <v xml:space="preserve">SWAMY M R </v>
      </c>
      <c r="G257" s="113" t="str">
        <f>VLOOKUP(B257,[2]Sheet8!E:K,7,0)</f>
        <v>MANICHANA HALLI MNL</v>
      </c>
      <c r="H257" s="57">
        <v>84</v>
      </c>
      <c r="I257" s="57">
        <v>84</v>
      </c>
      <c r="J257" s="57">
        <f t="shared" si="13"/>
        <v>0</v>
      </c>
      <c r="K257" s="57"/>
      <c r="L257" s="58"/>
      <c r="M257" s="57"/>
      <c r="N257" s="57"/>
      <c r="O257" s="57"/>
      <c r="P257" s="57"/>
      <c r="Q257" s="57"/>
      <c r="R257" s="57"/>
      <c r="S257" s="57"/>
      <c r="T257" s="57"/>
      <c r="U257" s="59"/>
      <c r="V257" s="59"/>
      <c r="W257" s="57"/>
      <c r="X257" s="60">
        <v>-1090</v>
      </c>
      <c r="Y257" s="56"/>
    </row>
    <row r="258" spans="1:25" s="56" customFormat="1" hidden="1" x14ac:dyDescent="0.25">
      <c r="A258" s="73">
        <v>294</v>
      </c>
      <c r="B258" s="79" t="s">
        <v>832</v>
      </c>
      <c r="C258" s="74" t="str">
        <f>VLOOKUP(B258,[2]Sheet8!E:G,3,0)</f>
        <v>LONG DISS</v>
      </c>
      <c r="D258" s="75">
        <f>VLOOKUP(B258,[2]Sheet8!E:L,8,0)</f>
        <v>2</v>
      </c>
      <c r="E258" s="57" t="s">
        <v>833</v>
      </c>
      <c r="F258" s="112" t="str">
        <f>VLOOKUP(B258,[2]Sheet8!E:I,5,0)</f>
        <v>G B SAROJAMMA</v>
      </c>
      <c r="G258" s="113" t="str">
        <f>VLOOKUP(B258,[2]Sheet8!E:K,7,0)</f>
        <v>YARE HALLI YHL</v>
      </c>
      <c r="H258" s="57">
        <v>389</v>
      </c>
      <c r="I258" s="57">
        <v>389</v>
      </c>
      <c r="J258" s="57">
        <f t="shared" si="13"/>
        <v>0</v>
      </c>
      <c r="K258" s="57"/>
      <c r="L258" s="58"/>
      <c r="M258" s="57"/>
      <c r="N258" s="57"/>
      <c r="O258" s="57"/>
      <c r="P258" s="57"/>
      <c r="Q258" s="57"/>
      <c r="R258" s="57"/>
      <c r="S258" s="57"/>
      <c r="T258" s="57"/>
      <c r="U258" s="59"/>
      <c r="V258" s="59"/>
      <c r="W258" s="57"/>
      <c r="X258" s="60">
        <v>0</v>
      </c>
    </row>
    <row r="259" spans="1:25" hidden="1" x14ac:dyDescent="0.25">
      <c r="A259" s="73">
        <v>295</v>
      </c>
      <c r="B259" s="79" t="s">
        <v>834</v>
      </c>
      <c r="C259" s="74" t="str">
        <f>VLOOKUP(B259,[2]Sheet8!E:G,3,0)</f>
        <v>LONG DISS</v>
      </c>
      <c r="D259" s="75">
        <f>VLOOKUP(B259,[2]Sheet8!E:L,8,0)</f>
        <v>1</v>
      </c>
      <c r="E259" s="57" t="s">
        <v>833</v>
      </c>
      <c r="F259" s="112" t="str">
        <f>VLOOKUP(B259,[2]Sheet8!E:I,5,0)</f>
        <v>ASHOKA S P</v>
      </c>
      <c r="G259" s="113" t="str">
        <f>VLOOKUP(B259,[2]Sheet8!E:K,7,0)</f>
        <v>GUDDENAHALLY</v>
      </c>
      <c r="H259" s="57">
        <v>145</v>
      </c>
      <c r="I259" s="57">
        <v>145</v>
      </c>
      <c r="J259" s="57">
        <f t="shared" si="13"/>
        <v>0</v>
      </c>
      <c r="K259" s="57"/>
      <c r="L259" s="58"/>
      <c r="M259" s="57"/>
      <c r="N259" s="57"/>
      <c r="O259" s="57"/>
      <c r="P259" s="57"/>
      <c r="Q259" s="57"/>
      <c r="R259" s="57"/>
      <c r="S259" s="57"/>
      <c r="T259" s="57"/>
      <c r="U259" s="59"/>
      <c r="V259" s="59"/>
      <c r="W259" s="57"/>
      <c r="X259" s="60">
        <v>0</v>
      </c>
      <c r="Y259" s="56"/>
    </row>
    <row r="260" spans="1:25" hidden="1" x14ac:dyDescent="0.25">
      <c r="A260" s="73">
        <v>296</v>
      </c>
      <c r="B260" s="79" t="s">
        <v>835</v>
      </c>
      <c r="C260" s="74" t="str">
        <f>VLOOKUP(B260,[2]Sheet8!E:G,3,0)</f>
        <v>LONG DISS</v>
      </c>
      <c r="D260" s="75">
        <f>VLOOKUP(B260,[2]Sheet8!E:L,8,0)</f>
        <v>1</v>
      </c>
      <c r="E260" s="57" t="s">
        <v>836</v>
      </c>
      <c r="F260" s="112" t="str">
        <f>VLOOKUP(B260,[2]Sheet8!E:I,5,0)</f>
        <v>HARISH</v>
      </c>
      <c r="G260" s="113" t="str">
        <f>VLOOKUP(B260,[2]Sheet8!E:K,7,0)</f>
        <v>MANACHANAHALLI</v>
      </c>
      <c r="H260" s="57">
        <v>99</v>
      </c>
      <c r="I260" s="57">
        <v>99</v>
      </c>
      <c r="J260" s="57">
        <f t="shared" si="13"/>
        <v>0</v>
      </c>
      <c r="K260" s="57"/>
      <c r="L260" s="58"/>
      <c r="M260" s="57"/>
      <c r="N260" s="57"/>
      <c r="O260" s="57"/>
      <c r="P260" s="57"/>
      <c r="Q260" s="57"/>
      <c r="R260" s="57"/>
      <c r="S260" s="57"/>
      <c r="T260" s="57"/>
      <c r="U260" s="59"/>
      <c r="V260" s="59"/>
      <c r="W260" s="57"/>
      <c r="X260" s="60">
        <v>-3461</v>
      </c>
      <c r="Y260" s="56"/>
    </row>
    <row r="261" spans="1:25" s="56" customFormat="1" hidden="1" x14ac:dyDescent="0.25">
      <c r="A261" s="73">
        <v>297</v>
      </c>
      <c r="B261" s="79" t="s">
        <v>837</v>
      </c>
      <c r="C261" s="74" t="str">
        <f>VLOOKUP(B261,[2]Sheet8!E:G,3,0)</f>
        <v>LONG DISS</v>
      </c>
      <c r="D261" s="75">
        <f>VLOOKUP(B261,[2]Sheet8!E:L,8,0)</f>
        <v>2</v>
      </c>
      <c r="E261" s="57" t="s">
        <v>836</v>
      </c>
      <c r="F261" s="112" t="str">
        <f>VLOOKUP(B261,[2]Sheet8!E:I,5,0)</f>
        <v>CHAITHRALI S M URF CHAILI</v>
      </c>
      <c r="G261" s="113" t="str">
        <f>VLOOKUP(B261,[2]Sheet8!E:K,7,0)</f>
        <v>MANACHANAHALLI</v>
      </c>
      <c r="H261" s="57">
        <v>1020</v>
      </c>
      <c r="I261" s="57">
        <v>1020</v>
      </c>
      <c r="J261" s="57">
        <f t="shared" si="13"/>
        <v>0</v>
      </c>
      <c r="K261" s="57"/>
      <c r="L261" s="58"/>
      <c r="M261" s="57"/>
      <c r="N261" s="57"/>
      <c r="O261" s="57"/>
      <c r="P261" s="57"/>
      <c r="Q261" s="57"/>
      <c r="R261" s="57"/>
      <c r="S261" s="57"/>
      <c r="T261" s="57"/>
      <c r="U261" s="59"/>
      <c r="V261" s="59"/>
      <c r="W261" s="57"/>
      <c r="X261" s="60">
        <v>-1082</v>
      </c>
    </row>
    <row r="262" spans="1:25" hidden="1" x14ac:dyDescent="0.25">
      <c r="A262" s="73">
        <v>33</v>
      </c>
      <c r="B262" s="57" t="s">
        <v>434</v>
      </c>
      <c r="C262" s="74" t="str">
        <f>VLOOKUP(B262,[2]Sheet8!E:G,3,0)</f>
        <v>BILL STOP</v>
      </c>
      <c r="D262" s="75">
        <f>VLOOKUP(B262,[2]Sheet8!E:L,8,0)</f>
        <v>2</v>
      </c>
      <c r="E262" s="57" t="s">
        <v>435</v>
      </c>
      <c r="F262" s="112" t="str">
        <f>VLOOKUP(B262,[2]Sheet8!E:I,5,0)</f>
        <v>T M DHANAPALA</v>
      </c>
      <c r="G262" s="113" t="str">
        <f>VLOOKUP(B262,[2]Sheet8!E:K,7,0)</f>
        <v>BELUR ROAD L</v>
      </c>
      <c r="H262" s="57">
        <v>1842</v>
      </c>
      <c r="I262" s="57">
        <v>1842</v>
      </c>
      <c r="J262" s="57">
        <f t="shared" si="13"/>
        <v>0</v>
      </c>
      <c r="K262" s="57">
        <v>-6654</v>
      </c>
      <c r="L262" s="58"/>
      <c r="M262" s="57"/>
      <c r="N262" s="57"/>
      <c r="O262" s="57"/>
      <c r="P262" s="57"/>
      <c r="Q262" s="57"/>
      <c r="R262" s="57"/>
      <c r="S262" s="57"/>
      <c r="T262" s="57"/>
      <c r="U262" s="57"/>
      <c r="V262" s="59"/>
      <c r="W262" s="57"/>
      <c r="X262" s="60" t="e">
        <f>L262+M262+N262+#REF!+P262</f>
        <v>#REF!</v>
      </c>
      <c r="Y262" s="56"/>
    </row>
    <row r="263" spans="1:25" hidden="1" x14ac:dyDescent="0.25">
      <c r="A263" s="73">
        <v>34</v>
      </c>
      <c r="B263" s="57" t="s">
        <v>436</v>
      </c>
      <c r="C263" s="74" t="str">
        <f>VLOOKUP(B263,[2]Sheet8!E:G,3,0)</f>
        <v>BILL STOP</v>
      </c>
      <c r="D263" s="75">
        <f>VLOOKUP(B263,[2]Sheet8!E:L,8,0)</f>
        <v>2</v>
      </c>
      <c r="E263" s="57" t="s">
        <v>437</v>
      </c>
      <c r="F263" s="112" t="str">
        <f>VLOOKUP(B263,[2]Sheet8!E:I,5,0)</f>
        <v>L YATHINDRA</v>
      </c>
      <c r="G263" s="113" t="str">
        <f>VLOOKUP(B263,[2]Sheet8!E:K,7,0)</f>
        <v>BASAVESHWARA NAGARA HSN</v>
      </c>
      <c r="H263" s="57">
        <v>1047</v>
      </c>
      <c r="I263" s="57">
        <v>1047</v>
      </c>
      <c r="J263" s="57">
        <f t="shared" si="13"/>
        <v>0</v>
      </c>
      <c r="K263" s="57">
        <v>0</v>
      </c>
      <c r="L263" s="58"/>
      <c r="M263" s="57"/>
      <c r="N263" s="57"/>
      <c r="O263" s="57"/>
      <c r="P263" s="57"/>
      <c r="Q263" s="57"/>
      <c r="R263" s="84"/>
      <c r="S263" s="57"/>
      <c r="T263" s="57"/>
      <c r="U263" s="57"/>
      <c r="V263" s="59"/>
      <c r="W263" s="57"/>
      <c r="X263" s="60" t="e">
        <f>L263+M263+N263+#REF!+P263</f>
        <v>#REF!</v>
      </c>
      <c r="Y263" s="56"/>
    </row>
    <row r="264" spans="1:25" x14ac:dyDescent="0.25">
      <c r="A264" s="97"/>
      <c r="B264" s="98" t="s">
        <v>1812</v>
      </c>
      <c r="C264" s="58" t="s">
        <v>2592</v>
      </c>
      <c r="D264" s="98">
        <v>1</v>
      </c>
      <c r="E264" s="58"/>
      <c r="F264" s="111" t="s">
        <v>1813</v>
      </c>
      <c r="G264" s="111" t="s">
        <v>1814</v>
      </c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62"/>
    </row>
    <row r="265" spans="1:25" ht="30" hidden="1" x14ac:dyDescent="0.25">
      <c r="A265" s="73">
        <v>350</v>
      </c>
      <c r="B265" s="79" t="s">
        <v>913</v>
      </c>
      <c r="C265" s="74" t="str">
        <f>VLOOKUP(B265,[2]Sheet8!E:G,3,0)</f>
        <v>PERMANENT DISS</v>
      </c>
      <c r="D265" s="75">
        <f>VLOOKUP(B265,[2]Sheet8!E:L,8,0)</f>
        <v>1</v>
      </c>
      <c r="E265" s="57" t="s">
        <v>439</v>
      </c>
      <c r="F265" s="112" t="str">
        <f>VLOOKUP(B265,[2]Sheet8!E:I,5,0)</f>
        <v>GIDDAMMA</v>
      </c>
      <c r="G265" s="113" t="str">
        <f>VLOOKUP(B265,[2]Sheet8!E:K,7,0)</f>
        <v>YARE HALLI YHL</v>
      </c>
      <c r="H265" s="57">
        <v>247</v>
      </c>
      <c r="I265" s="57">
        <v>247</v>
      </c>
      <c r="J265" s="57">
        <f t="shared" ref="J265:J274" si="14">I265-H265</f>
        <v>0</v>
      </c>
      <c r="K265" s="57"/>
      <c r="L265" s="58"/>
      <c r="M265" s="57"/>
      <c r="N265" s="57"/>
      <c r="O265" s="57"/>
      <c r="P265" s="57"/>
      <c r="Q265" s="57"/>
      <c r="R265" s="57"/>
      <c r="S265" s="57"/>
      <c r="T265" s="57"/>
      <c r="U265" s="59"/>
      <c r="V265" s="59"/>
      <c r="W265" s="57"/>
      <c r="X265" s="60">
        <v>0</v>
      </c>
      <c r="Y265" s="56"/>
    </row>
    <row r="266" spans="1:25" s="56" customFormat="1" hidden="1" x14ac:dyDescent="0.25">
      <c r="A266" s="73">
        <v>35</v>
      </c>
      <c r="B266" s="79" t="s">
        <v>438</v>
      </c>
      <c r="C266" s="74" t="str">
        <f>VLOOKUP(B266,[2]Sheet8!E:G,3,0)</f>
        <v>BILL STOP</v>
      </c>
      <c r="D266" s="75">
        <f>VLOOKUP(B266,[2]Sheet8!E:L,8,0)</f>
        <v>1</v>
      </c>
      <c r="E266" s="57" t="s">
        <v>439</v>
      </c>
      <c r="F266" s="112" t="str">
        <f>VLOOKUP(B266,[2]Sheet8!E:I,5,0)</f>
        <v>CHANDREGOWDA</v>
      </c>
      <c r="G266" s="113" t="str">
        <f>VLOOKUP(B266,[2]Sheet8!E:K,7,0)</f>
        <v>DHUDHAGADHAVAHALLY</v>
      </c>
      <c r="H266" s="57">
        <v>1571</v>
      </c>
      <c r="I266" s="57">
        <v>1571</v>
      </c>
      <c r="J266" s="57">
        <f t="shared" si="14"/>
        <v>0</v>
      </c>
      <c r="K266" s="57"/>
      <c r="L266" s="58"/>
      <c r="M266" s="57"/>
      <c r="N266" s="57"/>
      <c r="O266" s="57"/>
      <c r="P266" s="57"/>
      <c r="Q266" s="57"/>
      <c r="R266" s="57"/>
      <c r="S266" s="57"/>
      <c r="T266" s="57"/>
      <c r="U266" s="59"/>
      <c r="V266" s="59"/>
      <c r="W266" s="57"/>
      <c r="X266" s="60">
        <v>-1259</v>
      </c>
    </row>
    <row r="267" spans="1:25" s="56" customFormat="1" hidden="1" x14ac:dyDescent="0.25">
      <c r="A267" s="73">
        <v>36</v>
      </c>
      <c r="B267" s="79" t="s">
        <v>440</v>
      </c>
      <c r="C267" s="74" t="str">
        <f>VLOOKUP(B267,[2]Sheet8!E:G,3,0)</f>
        <v>BILL STOP</v>
      </c>
      <c r="D267" s="75">
        <f>VLOOKUP(B267,[2]Sheet8!E:L,8,0)</f>
        <v>1</v>
      </c>
      <c r="E267" s="57" t="s">
        <v>439</v>
      </c>
      <c r="F267" s="112" t="str">
        <f>VLOOKUP(B267,[2]Sheet8!E:I,5,0)</f>
        <v>YALAKKI GOWDA</v>
      </c>
      <c r="G267" s="113" t="str">
        <f>VLOOKUP(B267,[2]Sheet8!E:K,7,0)</f>
        <v>BELUR ROAD L</v>
      </c>
      <c r="H267" s="57">
        <v>1040</v>
      </c>
      <c r="I267" s="57">
        <v>1040</v>
      </c>
      <c r="J267" s="57">
        <f t="shared" si="14"/>
        <v>0</v>
      </c>
      <c r="K267" s="57"/>
      <c r="L267" s="58"/>
      <c r="M267" s="57"/>
      <c r="N267" s="57"/>
      <c r="O267" s="57"/>
      <c r="P267" s="57"/>
      <c r="Q267" s="57"/>
      <c r="R267" s="57"/>
      <c r="S267" s="57"/>
      <c r="T267" s="57"/>
      <c r="U267" s="59"/>
      <c r="V267" s="59"/>
      <c r="W267" s="57"/>
      <c r="X267" s="60">
        <v>0</v>
      </c>
    </row>
    <row r="268" spans="1:25" hidden="1" x14ac:dyDescent="0.25">
      <c r="A268" s="73">
        <v>37</v>
      </c>
      <c r="B268" s="57" t="s">
        <v>441</v>
      </c>
      <c r="C268" s="74" t="str">
        <f>VLOOKUP(B268,[2]Sheet8!E:G,3,0)</f>
        <v>BILL STOP</v>
      </c>
      <c r="D268" s="75">
        <f>VLOOKUP(B268,[2]Sheet8!E:L,8,0)</f>
        <v>1</v>
      </c>
      <c r="E268" s="57" t="s">
        <v>442</v>
      </c>
      <c r="F268" s="112" t="str">
        <f>VLOOKUP(B268,[2]Sheet8!E:I,5,0)</f>
        <v>SHIVAMMA</v>
      </c>
      <c r="G268" s="113" t="str">
        <f>VLOOKUP(B268,[2]Sheet8!E:K,7,0)</f>
        <v>MANICHANA HALLI MNL</v>
      </c>
      <c r="H268" s="57">
        <v>187</v>
      </c>
      <c r="I268" s="57">
        <v>187</v>
      </c>
      <c r="J268" s="57">
        <f t="shared" si="14"/>
        <v>0</v>
      </c>
      <c r="K268" s="57">
        <v>-3901</v>
      </c>
      <c r="L268" s="58"/>
      <c r="M268" s="57"/>
      <c r="N268" s="57"/>
      <c r="O268" s="57"/>
      <c r="P268" s="57"/>
      <c r="Q268" s="57"/>
      <c r="R268" s="57"/>
      <c r="S268" s="57"/>
      <c r="T268" s="57"/>
      <c r="U268" s="57"/>
      <c r="V268" s="59"/>
      <c r="W268" s="57"/>
      <c r="X268" s="60">
        <v>-1446</v>
      </c>
      <c r="Y268" s="56"/>
    </row>
    <row r="269" spans="1:25" hidden="1" x14ac:dyDescent="0.25">
      <c r="A269" s="73">
        <v>38</v>
      </c>
      <c r="B269" s="79" t="s">
        <v>443</v>
      </c>
      <c r="C269" s="74" t="str">
        <f>VLOOKUP(B269,[2]Sheet8!E:G,3,0)</f>
        <v>BILL STOP</v>
      </c>
      <c r="D269" s="75">
        <f>VLOOKUP(B269,[2]Sheet8!E:L,8,0)</f>
        <v>1</v>
      </c>
      <c r="E269" s="57" t="s">
        <v>444</v>
      </c>
      <c r="F269" s="112" t="str">
        <f>VLOOKUP(B269,[2]Sheet8!E:I,5,0)</f>
        <v>THIMMEGOWDA</v>
      </c>
      <c r="G269" s="113" t="str">
        <f>VLOOKUP(B269,[2]Sheet8!E:K,7,0)</f>
        <v>SIGEEGOUDDAKAVALU</v>
      </c>
      <c r="H269" s="57">
        <v>282</v>
      </c>
      <c r="I269" s="57">
        <v>282</v>
      </c>
      <c r="J269" s="57">
        <f t="shared" si="14"/>
        <v>0</v>
      </c>
      <c r="K269" s="57"/>
      <c r="L269" s="58"/>
      <c r="M269" s="57"/>
      <c r="N269" s="57"/>
      <c r="O269" s="57"/>
      <c r="P269" s="57"/>
      <c r="Q269" s="57"/>
      <c r="R269" s="57"/>
      <c r="S269" s="57"/>
      <c r="T269" s="57"/>
      <c r="U269" s="59"/>
      <c r="V269" s="59"/>
      <c r="W269" s="57"/>
      <c r="X269" s="60">
        <v>-42</v>
      </c>
      <c r="Y269" s="56"/>
    </row>
    <row r="270" spans="1:25" hidden="1" x14ac:dyDescent="0.25">
      <c r="A270" s="73">
        <v>39</v>
      </c>
      <c r="B270" s="79" t="s">
        <v>445</v>
      </c>
      <c r="C270" s="74" t="str">
        <f>VLOOKUP(B270,[2]Sheet8!E:G,3,0)</f>
        <v>BILL STOP</v>
      </c>
      <c r="D270" s="75">
        <f>VLOOKUP(B270,[2]Sheet8!E:L,8,0)</f>
        <v>2</v>
      </c>
      <c r="E270" s="57" t="s">
        <v>446</v>
      </c>
      <c r="F270" s="112" t="str">
        <f>VLOOKUP(B270,[2]Sheet8!E:I,5,0)</f>
        <v xml:space="preserve">RAMA </v>
      </c>
      <c r="G270" s="113" t="str">
        <f>VLOOKUP(B270,[2]Sheet8!E:K,7,0)</f>
        <v>MANACHANAHALLI</v>
      </c>
      <c r="H270" s="57">
        <v>839</v>
      </c>
      <c r="I270" s="57">
        <v>839</v>
      </c>
      <c r="J270" s="57">
        <f t="shared" si="14"/>
        <v>0</v>
      </c>
      <c r="K270" s="57"/>
      <c r="L270" s="58"/>
      <c r="M270" s="57"/>
      <c r="N270" s="57"/>
      <c r="O270" s="57"/>
      <c r="P270" s="57"/>
      <c r="Q270" s="57"/>
      <c r="R270" s="57"/>
      <c r="S270" s="57"/>
      <c r="T270" s="57"/>
      <c r="U270" s="59"/>
      <c r="V270" s="59"/>
      <c r="W270" s="57"/>
      <c r="X270" s="60">
        <v>0</v>
      </c>
      <c r="Y270" s="56"/>
    </row>
    <row r="271" spans="1:25" s="56" customFormat="1" hidden="1" x14ac:dyDescent="0.25">
      <c r="A271" s="73">
        <v>298</v>
      </c>
      <c r="B271" s="79" t="s">
        <v>838</v>
      </c>
      <c r="C271" s="74" t="str">
        <f>VLOOKUP(B271,[2]Sheet8!E:G,3,0)</f>
        <v>LONG DISS</v>
      </c>
      <c r="D271" s="75">
        <f>VLOOKUP(B271,[2]Sheet8!E:L,8,0)</f>
        <v>2</v>
      </c>
      <c r="E271" s="57" t="s">
        <v>446</v>
      </c>
      <c r="F271" s="112" t="str">
        <f>VLOOKUP(B271,[2]Sheet8!E:I,5,0)</f>
        <v>MANJEGOWDA</v>
      </c>
      <c r="G271" s="113" t="str">
        <f>VLOOKUP(B271,[2]Sheet8!E:K,7,0)</f>
        <v>ASHOKA NAGARA</v>
      </c>
      <c r="H271" s="57">
        <v>795</v>
      </c>
      <c r="I271" s="57">
        <v>795</v>
      </c>
      <c r="J271" s="57">
        <f t="shared" si="14"/>
        <v>0</v>
      </c>
      <c r="K271" s="57"/>
      <c r="L271" s="58"/>
      <c r="M271" s="57"/>
      <c r="N271" s="57"/>
      <c r="O271" s="57"/>
      <c r="P271" s="57"/>
      <c r="Q271" s="57"/>
      <c r="R271" s="57"/>
      <c r="S271" s="57"/>
      <c r="T271" s="57"/>
      <c r="U271" s="59"/>
      <c r="V271" s="59"/>
      <c r="W271" s="57"/>
      <c r="X271" s="60">
        <v>-3539</v>
      </c>
    </row>
    <row r="272" spans="1:25" hidden="1" x14ac:dyDescent="0.25">
      <c r="A272" s="73">
        <v>40</v>
      </c>
      <c r="B272" s="57" t="s">
        <v>447</v>
      </c>
      <c r="C272" s="74" t="str">
        <f>VLOOKUP(B272,[2]Sheet8!E:G,3,0)</f>
        <v>BILL STOP</v>
      </c>
      <c r="D272" s="75">
        <f>VLOOKUP(B272,[2]Sheet8!E:L,8,0)</f>
        <v>5</v>
      </c>
      <c r="E272" s="57" t="s">
        <v>448</v>
      </c>
      <c r="F272" s="112" t="str">
        <f>VLOOKUP(B272,[2]Sheet8!E:I,5,0)</f>
        <v>COMMISSIONER CMC</v>
      </c>
      <c r="G272" s="113" t="str">
        <f>VLOOKUP(B272,[2]Sheet8!E:K,7,0)</f>
        <v>MANICHANA HALLI MNL</v>
      </c>
      <c r="H272" s="57">
        <v>19157</v>
      </c>
      <c r="I272" s="57">
        <v>19157</v>
      </c>
      <c r="J272" s="57">
        <f t="shared" si="14"/>
        <v>0</v>
      </c>
      <c r="K272" s="57">
        <v>-17304</v>
      </c>
      <c r="L272" s="58"/>
      <c r="M272" s="57"/>
      <c r="N272" s="57"/>
      <c r="O272" s="57"/>
      <c r="P272" s="57"/>
      <c r="Q272" s="57"/>
      <c r="R272" s="57"/>
      <c r="S272" s="57"/>
      <c r="T272" s="57"/>
      <c r="U272" s="57"/>
      <c r="V272" s="59"/>
      <c r="W272" s="57"/>
      <c r="X272" s="60" t="e">
        <f>L272+M272+N272+#REF!+P272</f>
        <v>#REF!</v>
      </c>
      <c r="Y272" s="56"/>
    </row>
    <row r="273" spans="1:25" hidden="1" x14ac:dyDescent="0.25">
      <c r="A273" s="73">
        <v>41</v>
      </c>
      <c r="B273" s="79" t="s">
        <v>449</v>
      </c>
      <c r="C273" s="74" t="str">
        <f>VLOOKUP(B273,[2]Sheet8!E:G,3,0)</f>
        <v>BILL STOP</v>
      </c>
      <c r="D273" s="75">
        <f>VLOOKUP(B273,[2]Sheet8!E:L,8,0)</f>
        <v>2</v>
      </c>
      <c r="E273" s="57" t="s">
        <v>450</v>
      </c>
      <c r="F273" s="112" t="str">
        <f>VLOOKUP(B273,[2]Sheet8!E:I,5,0)</f>
        <v>B C KESHAVASHETTI</v>
      </c>
      <c r="G273" s="113" t="str">
        <f>VLOOKUP(B273,[2]Sheet8!E:K,7,0)</f>
        <v>ASHOKA NAGARA</v>
      </c>
      <c r="H273" s="57">
        <v>399</v>
      </c>
      <c r="I273" s="57">
        <v>399</v>
      </c>
      <c r="J273" s="57">
        <f t="shared" si="14"/>
        <v>0</v>
      </c>
      <c r="K273" s="57"/>
      <c r="L273" s="58"/>
      <c r="M273" s="57"/>
      <c r="N273" s="57"/>
      <c r="O273" s="57"/>
      <c r="P273" s="57"/>
      <c r="Q273" s="57"/>
      <c r="R273" s="57"/>
      <c r="S273" s="57"/>
      <c r="T273" s="57"/>
      <c r="U273" s="59"/>
      <c r="V273" s="59"/>
      <c r="W273" s="57"/>
      <c r="X273" s="60">
        <v>0</v>
      </c>
      <c r="Y273" s="56"/>
    </row>
    <row r="274" spans="1:25" hidden="1" x14ac:dyDescent="0.25">
      <c r="A274" s="73">
        <v>42</v>
      </c>
      <c r="B274" s="79" t="s">
        <v>451</v>
      </c>
      <c r="C274" s="74" t="str">
        <f>VLOOKUP(B274,[2]Sheet8!E:G,3,0)</f>
        <v>BILL STOP</v>
      </c>
      <c r="D274" s="75">
        <f>VLOOKUP(B274,[2]Sheet8!E:L,8,0)</f>
        <v>1</v>
      </c>
      <c r="E274" s="57" t="s">
        <v>450</v>
      </c>
      <c r="F274" s="112" t="str">
        <f>VLOOKUP(B274,[2]Sheet8!E:I,5,0)</f>
        <v>YATHIKALA</v>
      </c>
      <c r="G274" s="113" t="str">
        <f>VLOOKUP(B274,[2]Sheet8!E:K,7,0)</f>
        <v>MANICHANAHALLI</v>
      </c>
      <c r="H274" s="57">
        <v>714</v>
      </c>
      <c r="I274" s="57">
        <v>714</v>
      </c>
      <c r="J274" s="57">
        <f t="shared" si="14"/>
        <v>0</v>
      </c>
      <c r="K274" s="57"/>
      <c r="L274" s="58"/>
      <c r="M274" s="57"/>
      <c r="N274" s="57"/>
      <c r="O274" s="57"/>
      <c r="P274" s="57"/>
      <c r="Q274" s="57"/>
      <c r="R274" s="57"/>
      <c r="S274" s="57"/>
      <c r="T274" s="57"/>
      <c r="U274" s="59"/>
      <c r="V274" s="59"/>
      <c r="W274" s="57"/>
      <c r="X274" s="60">
        <v>0</v>
      </c>
      <c r="Y274" s="56"/>
    </row>
    <row r="275" spans="1:25" x14ac:dyDescent="0.25">
      <c r="A275" s="97"/>
      <c r="B275" s="98" t="s">
        <v>1844</v>
      </c>
      <c r="C275" s="58" t="s">
        <v>2592</v>
      </c>
      <c r="D275" s="98">
        <v>1</v>
      </c>
      <c r="E275" s="58"/>
      <c r="F275" s="111" t="s">
        <v>1845</v>
      </c>
      <c r="G275" s="111" t="s">
        <v>1846</v>
      </c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62"/>
    </row>
    <row r="276" spans="1:25" hidden="1" x14ac:dyDescent="0.25">
      <c r="A276" s="73">
        <v>299</v>
      </c>
      <c r="B276" s="79" t="s">
        <v>839</v>
      </c>
      <c r="C276" s="74" t="str">
        <f>VLOOKUP(B276,[2]Sheet8!E:G,3,0)</f>
        <v>LONG DISS</v>
      </c>
      <c r="D276" s="75">
        <f>VLOOKUP(B276,[2]Sheet8!E:L,8,0)</f>
        <v>1</v>
      </c>
      <c r="E276" s="57" t="s">
        <v>450</v>
      </c>
      <c r="F276" s="112" t="str">
        <f>VLOOKUP(B276,[2]Sheet8!E:I,5,0)</f>
        <v>GANGHADHARA B N</v>
      </c>
      <c r="G276" s="113" t="str">
        <f>VLOOKUP(B276,[2]Sheet8!E:K,7,0)</f>
        <v>MANICHANA HALLI MNL</v>
      </c>
      <c r="H276" s="57">
        <v>179</v>
      </c>
      <c r="I276" s="57">
        <v>179</v>
      </c>
      <c r="J276" s="57">
        <f t="shared" ref="J276:J285" si="15">I276-H276</f>
        <v>0</v>
      </c>
      <c r="K276" s="57"/>
      <c r="L276" s="58"/>
      <c r="M276" s="57"/>
      <c r="N276" s="57"/>
      <c r="O276" s="57"/>
      <c r="P276" s="57"/>
      <c r="Q276" s="57"/>
      <c r="R276" s="57"/>
      <c r="S276" s="57"/>
      <c r="T276" s="57"/>
      <c r="U276" s="59"/>
      <c r="V276" s="59"/>
      <c r="W276" s="57"/>
      <c r="X276" s="60">
        <v>0</v>
      </c>
      <c r="Y276" s="56"/>
    </row>
    <row r="277" spans="1:25" s="56" customFormat="1" hidden="1" x14ac:dyDescent="0.25">
      <c r="A277" s="73">
        <v>300</v>
      </c>
      <c r="B277" s="79" t="s">
        <v>840</v>
      </c>
      <c r="C277" s="74" t="str">
        <f>VLOOKUP(B277,[2]Sheet8!E:G,3,0)</f>
        <v>LONG DISS</v>
      </c>
      <c r="D277" s="75">
        <f>VLOOKUP(B277,[2]Sheet8!E:L,8,0)</f>
        <v>3</v>
      </c>
      <c r="E277" s="57" t="s">
        <v>453</v>
      </c>
      <c r="F277" s="112" t="str">
        <f>VLOOKUP(B277,[2]Sheet8!E:I,5,0)</f>
        <v>SHIVEGOWDA</v>
      </c>
      <c r="G277" s="113" t="str">
        <f>VLOOKUP(B277,[2]Sheet8!E:K,7,0)</f>
        <v>MANICHANA HALLI MNL</v>
      </c>
      <c r="H277" s="57">
        <v>136</v>
      </c>
      <c r="I277" s="57">
        <v>136</v>
      </c>
      <c r="J277" s="57">
        <f t="shared" si="15"/>
        <v>0</v>
      </c>
      <c r="K277" s="57"/>
      <c r="L277" s="58"/>
      <c r="M277" s="57"/>
      <c r="N277" s="57"/>
      <c r="O277" s="57"/>
      <c r="P277" s="57"/>
      <c r="Q277" s="57"/>
      <c r="R277" s="57"/>
      <c r="S277" s="57"/>
      <c r="T277" s="57"/>
      <c r="U277" s="59"/>
      <c r="V277" s="59"/>
      <c r="W277" s="57"/>
      <c r="X277" s="60">
        <v>-4134</v>
      </c>
    </row>
    <row r="278" spans="1:25" hidden="1" x14ac:dyDescent="0.25">
      <c r="A278" s="73">
        <v>43</v>
      </c>
      <c r="B278" s="79" t="s">
        <v>452</v>
      </c>
      <c r="C278" s="74" t="str">
        <f>VLOOKUP(B278,[2]Sheet8!E:G,3,0)</f>
        <v>BILL STOP</v>
      </c>
      <c r="D278" s="75">
        <f>VLOOKUP(B278,[2]Sheet8!E:L,8,0)</f>
        <v>3</v>
      </c>
      <c r="E278" s="57" t="s">
        <v>453</v>
      </c>
      <c r="F278" s="112" t="str">
        <f>VLOOKUP(B278,[2]Sheet8!E:I,5,0)</f>
        <v>S B GOWTHAM</v>
      </c>
      <c r="G278" s="113" t="str">
        <f>VLOOKUP(B278,[2]Sheet8!E:K,7,0)</f>
        <v>MANICHANA HALLI MNL</v>
      </c>
      <c r="H278" s="57">
        <v>5459</v>
      </c>
      <c r="I278" s="57">
        <v>5459</v>
      </c>
      <c r="J278" s="57">
        <f t="shared" si="15"/>
        <v>0</v>
      </c>
      <c r="K278" s="57"/>
      <c r="L278" s="58"/>
      <c r="M278" s="57"/>
      <c r="N278" s="57"/>
      <c r="O278" s="57"/>
      <c r="P278" s="57"/>
      <c r="Q278" s="57"/>
      <c r="R278" s="57"/>
      <c r="S278" s="57"/>
      <c r="T278" s="57"/>
      <c r="U278" s="59"/>
      <c r="V278" s="59"/>
      <c r="W278" s="57"/>
      <c r="X278" s="60">
        <v>0</v>
      </c>
      <c r="Y278" s="56"/>
    </row>
    <row r="279" spans="1:25" hidden="1" x14ac:dyDescent="0.25">
      <c r="A279" s="73">
        <v>44</v>
      </c>
      <c r="B279" s="57" t="s">
        <v>454</v>
      </c>
      <c r="C279" s="74" t="str">
        <f>VLOOKUP(B279,[2]Sheet8!E:G,3,0)</f>
        <v>BILL STOP</v>
      </c>
      <c r="D279" s="75">
        <f>VLOOKUP(B279,[2]Sheet8!E:L,8,0)</f>
        <v>1</v>
      </c>
      <c r="E279" s="57" t="s">
        <v>455</v>
      </c>
      <c r="F279" s="112" t="str">
        <f>VLOOKUP(B279,[2]Sheet8!E:I,5,0)</f>
        <v>ABHILASHA M N</v>
      </c>
      <c r="G279" s="113" t="str">
        <f>VLOOKUP(B279,[2]Sheet8!E:K,7,0)</f>
        <v>MANICHANA HALLI MNL</v>
      </c>
      <c r="H279" s="57">
        <v>247</v>
      </c>
      <c r="I279" s="57">
        <v>247</v>
      </c>
      <c r="J279" s="57">
        <f t="shared" si="15"/>
        <v>0</v>
      </c>
      <c r="K279" s="57">
        <v>-3461</v>
      </c>
      <c r="L279" s="58"/>
      <c r="M279" s="57"/>
      <c r="N279" s="57"/>
      <c r="O279" s="57"/>
      <c r="P279" s="57"/>
      <c r="Q279" s="57"/>
      <c r="R279" s="57"/>
      <c r="S279" s="57"/>
      <c r="T279" s="57"/>
      <c r="U279" s="57"/>
      <c r="V279" s="59"/>
      <c r="W279" s="57"/>
      <c r="X279" s="60" t="e">
        <f>L279+M279+N279+#REF!+P279+O279</f>
        <v>#REF!</v>
      </c>
      <c r="Y279" s="56"/>
    </row>
    <row r="280" spans="1:25" hidden="1" x14ac:dyDescent="0.25">
      <c r="A280" s="73">
        <v>301</v>
      </c>
      <c r="B280" s="79" t="s">
        <v>841</v>
      </c>
      <c r="C280" s="74" t="str">
        <f>VLOOKUP(B280,[2]Sheet8!E:G,3,0)</f>
        <v>LONG DISS</v>
      </c>
      <c r="D280" s="75">
        <f>VLOOKUP(B280,[2]Sheet8!E:L,8,0)</f>
        <v>2</v>
      </c>
      <c r="E280" s="57" t="s">
        <v>455</v>
      </c>
      <c r="F280" s="112" t="str">
        <f>VLOOKUP(B280,[2]Sheet8!E:I,5,0)</f>
        <v>K M KUMARI</v>
      </c>
      <c r="G280" s="113" t="str">
        <f>VLOOKUP(B280,[2]Sheet8!E:K,7,0)</f>
        <v>MANICHANA HALLI MNL</v>
      </c>
      <c r="H280" s="57">
        <v>262</v>
      </c>
      <c r="I280" s="57">
        <v>262</v>
      </c>
      <c r="J280" s="57">
        <f t="shared" si="15"/>
        <v>0</v>
      </c>
      <c r="K280" s="57"/>
      <c r="L280" s="58"/>
      <c r="M280" s="57"/>
      <c r="N280" s="57"/>
      <c r="O280" s="57"/>
      <c r="P280" s="57"/>
      <c r="Q280" s="57"/>
      <c r="R280" s="57"/>
      <c r="S280" s="57"/>
      <c r="T280" s="57"/>
      <c r="U280" s="59"/>
      <c r="V280" s="59"/>
      <c r="W280" s="57"/>
      <c r="X280" s="60">
        <v>-2987</v>
      </c>
      <c r="Y280" s="56"/>
    </row>
    <row r="281" spans="1:25" hidden="1" x14ac:dyDescent="0.25">
      <c r="A281" s="73">
        <v>302</v>
      </c>
      <c r="B281" s="79" t="s">
        <v>842</v>
      </c>
      <c r="C281" s="74" t="str">
        <f>VLOOKUP(B281,[2]Sheet8!E:G,3,0)</f>
        <v>LONG DISS</v>
      </c>
      <c r="D281" s="75">
        <f>VLOOKUP(B281,[2]Sheet8!E:L,8,0)</f>
        <v>1</v>
      </c>
      <c r="E281" s="57" t="s">
        <v>455</v>
      </c>
      <c r="F281" s="112" t="str">
        <f>VLOOKUP(B281,[2]Sheet8!E:I,5,0)</f>
        <v>CHANDRIKA</v>
      </c>
      <c r="G281" s="113" t="str">
        <f>VLOOKUP(B281,[2]Sheet8!E:K,7,0)</f>
        <v>0</v>
      </c>
      <c r="H281" s="57">
        <v>422</v>
      </c>
      <c r="I281" s="57">
        <v>422</v>
      </c>
      <c r="J281" s="57">
        <f t="shared" si="15"/>
        <v>0</v>
      </c>
      <c r="K281" s="57"/>
      <c r="L281" s="58"/>
      <c r="M281" s="57"/>
      <c r="N281" s="57"/>
      <c r="O281" s="57"/>
      <c r="P281" s="57"/>
      <c r="Q281" s="57"/>
      <c r="R281" s="57"/>
      <c r="S281" s="57"/>
      <c r="T281" s="57"/>
      <c r="U281" s="59"/>
      <c r="V281" s="59"/>
      <c r="W281" s="57"/>
      <c r="X281" s="60">
        <v>-49</v>
      </c>
      <c r="Y281" s="56"/>
    </row>
    <row r="282" spans="1:25" hidden="1" x14ac:dyDescent="0.25">
      <c r="A282" s="73">
        <v>45</v>
      </c>
      <c r="B282" s="79" t="s">
        <v>456</v>
      </c>
      <c r="C282" s="74" t="str">
        <f>VLOOKUP(B282,[2]Sheet8!E:G,3,0)</f>
        <v>BILL STOP</v>
      </c>
      <c r="D282" s="75">
        <f>VLOOKUP(B282,[2]Sheet8!E:L,8,0)</f>
        <v>2</v>
      </c>
      <c r="E282" s="57" t="s">
        <v>457</v>
      </c>
      <c r="F282" s="112" t="str">
        <f>VLOOKUP(B282,[2]Sheet8!E:I,5,0)</f>
        <v>NAGARAJU M</v>
      </c>
      <c r="G282" s="113" t="str">
        <f>VLOOKUP(B282,[2]Sheet8!E:K,7,0)</f>
        <v>KALLEKERE HUSURU</v>
      </c>
      <c r="H282" s="57">
        <v>5641</v>
      </c>
      <c r="I282" s="57">
        <v>5641</v>
      </c>
      <c r="J282" s="57">
        <f t="shared" si="15"/>
        <v>0</v>
      </c>
      <c r="K282" s="57"/>
      <c r="L282" s="58"/>
      <c r="M282" s="57"/>
      <c r="N282" s="57"/>
      <c r="O282" s="57"/>
      <c r="P282" s="57"/>
      <c r="Q282" s="57"/>
      <c r="R282" s="57"/>
      <c r="S282" s="57"/>
      <c r="T282" s="57"/>
      <c r="U282" s="59"/>
      <c r="V282" s="59"/>
      <c r="W282" s="57"/>
      <c r="X282" s="60">
        <v>3265</v>
      </c>
      <c r="Y282" s="56"/>
    </row>
    <row r="283" spans="1:25" hidden="1" x14ac:dyDescent="0.25">
      <c r="A283" s="73">
        <v>46</v>
      </c>
      <c r="B283" s="57" t="s">
        <v>458</v>
      </c>
      <c r="C283" s="74" t="str">
        <f>VLOOKUP(B283,[2]Sheet8!E:G,3,0)</f>
        <v>BILL STOP</v>
      </c>
      <c r="D283" s="75">
        <f>VLOOKUP(B283,[2]Sheet8!E:L,8,0)</f>
        <v>2</v>
      </c>
      <c r="E283" s="57" t="s">
        <v>457</v>
      </c>
      <c r="F283" s="112" t="str">
        <f>VLOOKUP(B283,[2]Sheet8!E:I,5,0)</f>
        <v>GOWRAMMA</v>
      </c>
      <c r="G283" s="113" t="str">
        <f>VLOOKUP(B283,[2]Sheet8!E:K,7,0)</f>
        <v>DEVARAYAPATTANA</v>
      </c>
      <c r="H283" s="57">
        <v>627</v>
      </c>
      <c r="I283" s="57">
        <v>627</v>
      </c>
      <c r="J283" s="57">
        <f t="shared" si="15"/>
        <v>0</v>
      </c>
      <c r="K283" s="57">
        <v>-7802</v>
      </c>
      <c r="L283" s="58"/>
      <c r="M283" s="57"/>
      <c r="N283" s="57"/>
      <c r="O283" s="57"/>
      <c r="P283" s="57"/>
      <c r="Q283" s="57"/>
      <c r="R283" s="57"/>
      <c r="S283" s="57"/>
      <c r="T283" s="57"/>
      <c r="U283" s="57"/>
      <c r="V283" s="59"/>
      <c r="W283" s="57"/>
      <c r="X283" s="60">
        <v>-8229</v>
      </c>
      <c r="Y283" s="56"/>
    </row>
    <row r="284" spans="1:25" hidden="1" x14ac:dyDescent="0.25">
      <c r="A284" s="73">
        <v>303</v>
      </c>
      <c r="B284" s="79" t="s">
        <v>843</v>
      </c>
      <c r="C284" s="74" t="str">
        <f>VLOOKUP(B284,[2]Sheet8!E:G,3,0)</f>
        <v>LONG DISS</v>
      </c>
      <c r="D284" s="75">
        <f>VLOOKUP(B284,[2]Sheet8!E:L,8,0)</f>
        <v>2</v>
      </c>
      <c r="E284" s="57" t="s">
        <v>457</v>
      </c>
      <c r="F284" s="112" t="str">
        <f>VLOOKUP(B284,[2]Sheet8!E:I,5,0)</f>
        <v xml:space="preserve">RAMESH H R </v>
      </c>
      <c r="G284" s="113" t="str">
        <f>VLOOKUP(B284,[2]Sheet8!E:K,7,0)</f>
        <v>BASAVESHVARA NAGARA</v>
      </c>
      <c r="H284" s="57">
        <v>45</v>
      </c>
      <c r="I284" s="57">
        <v>45</v>
      </c>
      <c r="J284" s="57">
        <f t="shared" si="15"/>
        <v>0</v>
      </c>
      <c r="K284" s="57"/>
      <c r="L284" s="58"/>
      <c r="M284" s="57"/>
      <c r="N284" s="57"/>
      <c r="O284" s="57"/>
      <c r="P284" s="57"/>
      <c r="Q284" s="57"/>
      <c r="R284" s="57"/>
      <c r="S284" s="57"/>
      <c r="T284" s="57"/>
      <c r="U284" s="59"/>
      <c r="V284" s="59"/>
      <c r="W284" s="57"/>
      <c r="X284" s="60">
        <v>-1874</v>
      </c>
      <c r="Y284" s="56"/>
    </row>
    <row r="285" spans="1:25" hidden="1" x14ac:dyDescent="0.25">
      <c r="A285" s="73">
        <v>304</v>
      </c>
      <c r="B285" s="79" t="s">
        <v>844</v>
      </c>
      <c r="C285" s="74" t="str">
        <f>VLOOKUP(B285,[2]Sheet8!E:G,3,0)</f>
        <v>LONG DISS</v>
      </c>
      <c r="D285" s="75">
        <f>VLOOKUP(B285,[2]Sheet8!E:L,8,0)</f>
        <v>2</v>
      </c>
      <c r="E285" s="57" t="s">
        <v>457</v>
      </c>
      <c r="F285" s="112" t="str">
        <f>VLOOKUP(B285,[2]Sheet8!E:I,5,0)</f>
        <v xml:space="preserve">H V RAMANARAJU </v>
      </c>
      <c r="G285" s="113" t="str">
        <f>VLOOKUP(B285,[2]Sheet8!E:K,7,0)</f>
        <v>BASAVESHVARA NAGARA</v>
      </c>
      <c r="H285" s="57">
        <v>25</v>
      </c>
      <c r="I285" s="57">
        <v>25</v>
      </c>
      <c r="J285" s="57">
        <f t="shared" si="15"/>
        <v>0</v>
      </c>
      <c r="K285" s="57"/>
      <c r="L285" s="58"/>
      <c r="M285" s="57"/>
      <c r="N285" s="57"/>
      <c r="O285" s="57"/>
      <c r="P285" s="57"/>
      <c r="Q285" s="57"/>
      <c r="R285" s="57"/>
      <c r="S285" s="57"/>
      <c r="T285" s="57"/>
      <c r="U285" s="59"/>
      <c r="V285" s="59"/>
      <c r="W285" s="57"/>
      <c r="X285" s="60">
        <v>-3157</v>
      </c>
      <c r="Y285" s="56"/>
    </row>
    <row r="286" spans="1:25" x14ac:dyDescent="0.25">
      <c r="A286" s="97"/>
      <c r="B286" s="98" t="s">
        <v>1876</v>
      </c>
      <c r="C286" s="58" t="s">
        <v>2592</v>
      </c>
      <c r="D286" s="98">
        <v>1</v>
      </c>
      <c r="E286" s="58"/>
      <c r="F286" s="111" t="s">
        <v>1877</v>
      </c>
      <c r="G286" s="111" t="s">
        <v>1878</v>
      </c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62"/>
    </row>
    <row r="287" spans="1:25" hidden="1" x14ac:dyDescent="0.25">
      <c r="A287" s="73">
        <v>47</v>
      </c>
      <c r="B287" s="79" t="s">
        <v>459</v>
      </c>
      <c r="C287" s="74" t="str">
        <f>VLOOKUP(B287,[2]Sheet8!E:G,3,0)</f>
        <v>BILL STOP</v>
      </c>
      <c r="D287" s="75">
        <f>VLOOKUP(B287,[2]Sheet8!E:L,8,0)</f>
        <v>2</v>
      </c>
      <c r="E287" s="57" t="s">
        <v>460</v>
      </c>
      <c r="F287" s="112" t="str">
        <f>VLOOKUP(B287,[2]Sheet8!E:I,5,0)</f>
        <v>PADHMINI</v>
      </c>
      <c r="G287" s="113" t="str">
        <f>VLOOKUP(B287,[2]Sheet8!E:K,7,0)</f>
        <v>GUDDENAHALLI</v>
      </c>
      <c r="H287" s="57">
        <v>2280</v>
      </c>
      <c r="I287" s="57">
        <v>2280</v>
      </c>
      <c r="J287" s="57">
        <f t="shared" ref="J287:J297" si="16">I287-H287</f>
        <v>0</v>
      </c>
      <c r="K287" s="57"/>
      <c r="L287" s="58"/>
      <c r="M287" s="57"/>
      <c r="N287" s="57"/>
      <c r="O287" s="57"/>
      <c r="P287" s="57"/>
      <c r="Q287" s="57"/>
      <c r="R287" s="57"/>
      <c r="S287" s="57"/>
      <c r="T287" s="57"/>
      <c r="U287" s="59"/>
      <c r="V287" s="59"/>
      <c r="W287" s="57"/>
      <c r="X287" s="60">
        <v>-6449</v>
      </c>
      <c r="Y287" s="56"/>
    </row>
    <row r="288" spans="1:25" ht="30" hidden="1" x14ac:dyDescent="0.25">
      <c r="A288" s="73">
        <v>48</v>
      </c>
      <c r="B288" s="57" t="s">
        <v>461</v>
      </c>
      <c r="C288" s="74" t="str">
        <f>VLOOKUP(B288,[2]Sheet8!E:G,3,0)</f>
        <v>BILL STOP</v>
      </c>
      <c r="D288" s="75">
        <f>VLOOKUP(B288,[2]Sheet8!E:L,8,0)</f>
        <v>2</v>
      </c>
      <c r="E288" s="57" t="s">
        <v>462</v>
      </c>
      <c r="F288" s="112" t="str">
        <f>VLOOKUP(B288,[2]Sheet8!E:I,5,0)</f>
        <v>H N VISHWANATH NANJUNDSHETTY</v>
      </c>
      <c r="G288" s="113" t="str">
        <f>VLOOKUP(B288,[2]Sheet8!E:K,7,0)</f>
        <v>0</v>
      </c>
      <c r="H288" s="57">
        <v>3478</v>
      </c>
      <c r="I288" s="57">
        <v>3478</v>
      </c>
      <c r="J288" s="57">
        <f t="shared" si="16"/>
        <v>0</v>
      </c>
      <c r="K288" s="57">
        <v>-7802</v>
      </c>
      <c r="L288" s="58"/>
      <c r="M288" s="57"/>
      <c r="N288" s="57"/>
      <c r="O288" s="57"/>
      <c r="P288" s="57"/>
      <c r="Q288" s="57"/>
      <c r="R288" s="57"/>
      <c r="S288" s="57"/>
      <c r="T288" s="57"/>
      <c r="U288" s="57"/>
      <c r="V288" s="59"/>
      <c r="W288" s="57"/>
      <c r="X288" s="60" t="e">
        <f>L288+M288+N288+#REF!+P288+O288</f>
        <v>#REF!</v>
      </c>
      <c r="Y288" s="56"/>
    </row>
    <row r="289" spans="1:25" s="56" customFormat="1" hidden="1" x14ac:dyDescent="0.25">
      <c r="A289" s="73">
        <v>305</v>
      </c>
      <c r="B289" s="79" t="s">
        <v>845</v>
      </c>
      <c r="C289" s="74" t="str">
        <f>VLOOKUP(B289,[2]Sheet8!E:G,3,0)</f>
        <v>LONG DISS</v>
      </c>
      <c r="D289" s="75">
        <f>VLOOKUP(B289,[2]Sheet8!E:L,8,0)</f>
        <v>1</v>
      </c>
      <c r="E289" s="57" t="s">
        <v>462</v>
      </c>
      <c r="F289" s="112" t="str">
        <f>VLOOKUP(B289,[2]Sheet8!E:I,5,0)</f>
        <v>H C SATHISH CHANDRASHEKHARA</v>
      </c>
      <c r="G289" s="113" t="str">
        <f>VLOOKUP(B289,[2]Sheet8!E:K,7,0)</f>
        <v>0</v>
      </c>
      <c r="H289" s="57">
        <v>168</v>
      </c>
      <c r="I289" s="57">
        <v>168</v>
      </c>
      <c r="J289" s="57">
        <f t="shared" si="16"/>
        <v>0</v>
      </c>
      <c r="K289" s="57"/>
      <c r="L289" s="58"/>
      <c r="M289" s="57"/>
      <c r="N289" s="57"/>
      <c r="O289" s="57"/>
      <c r="P289" s="57"/>
      <c r="Q289" s="57"/>
      <c r="R289" s="57"/>
      <c r="S289" s="57"/>
      <c r="T289" s="57"/>
      <c r="U289" s="59"/>
      <c r="V289" s="59"/>
      <c r="W289" s="57"/>
      <c r="X289" s="60">
        <v>-2450</v>
      </c>
    </row>
    <row r="290" spans="1:25" ht="30" hidden="1" x14ac:dyDescent="0.25">
      <c r="A290" s="73">
        <v>306</v>
      </c>
      <c r="B290" s="79" t="s">
        <v>846</v>
      </c>
      <c r="C290" s="74" t="str">
        <f>VLOOKUP(B290,[2]Sheet8!E:G,3,0)</f>
        <v>LONG DISS</v>
      </c>
      <c r="D290" s="75">
        <f>VLOOKUP(B290,[2]Sheet8!E:L,8,0)</f>
        <v>2</v>
      </c>
      <c r="E290" s="57" t="s">
        <v>847</v>
      </c>
      <c r="F290" s="112" t="str">
        <f>VLOOKUP(B290,[2]Sheet8!E:I,5,0)</f>
        <v>M K RANGEGOWDA KRISHNEGOWDA</v>
      </c>
      <c r="G290" s="113" t="str">
        <f>VLOOKUP(B290,[2]Sheet8!E:K,7,0)</f>
        <v>0</v>
      </c>
      <c r="H290" s="57">
        <v>1057</v>
      </c>
      <c r="I290" s="57">
        <v>1057</v>
      </c>
      <c r="J290" s="57">
        <f t="shared" si="16"/>
        <v>0</v>
      </c>
      <c r="K290" s="57"/>
      <c r="L290" s="58"/>
      <c r="M290" s="57"/>
      <c r="N290" s="57"/>
      <c r="O290" s="57"/>
      <c r="P290" s="57"/>
      <c r="Q290" s="57"/>
      <c r="R290" s="57"/>
      <c r="S290" s="57"/>
      <c r="T290" s="57"/>
      <c r="U290" s="59"/>
      <c r="V290" s="59"/>
      <c r="W290" s="57"/>
      <c r="X290" s="60">
        <v>-638</v>
      </c>
      <c r="Y290" s="56"/>
    </row>
    <row r="291" spans="1:25" s="56" customFormat="1" hidden="1" x14ac:dyDescent="0.25">
      <c r="A291" s="73">
        <v>49</v>
      </c>
      <c r="B291" s="79" t="s">
        <v>463</v>
      </c>
      <c r="C291" s="74" t="str">
        <f>VLOOKUP(B291,[2]Sheet8!E:G,3,0)</f>
        <v>BILL STOP</v>
      </c>
      <c r="D291" s="75">
        <f>VLOOKUP(B291,[2]Sheet8!E:L,8,0)</f>
        <v>1</v>
      </c>
      <c r="E291" s="57" t="s">
        <v>464</v>
      </c>
      <c r="F291" s="112" t="str">
        <f>VLOOKUP(B291,[2]Sheet8!E:I,5,0)</f>
        <v>T P MANJEGOWDA PAPEGOWDA</v>
      </c>
      <c r="G291" s="113" t="str">
        <f>VLOOKUP(B291,[2]Sheet8!E:K,7,0)</f>
        <v>0</v>
      </c>
      <c r="H291" s="57">
        <v>236</v>
      </c>
      <c r="I291" s="57">
        <v>236</v>
      </c>
      <c r="J291" s="57">
        <f t="shared" si="16"/>
        <v>0</v>
      </c>
      <c r="K291" s="57"/>
      <c r="L291" s="58"/>
      <c r="M291" s="57"/>
      <c r="N291" s="57"/>
      <c r="O291" s="57"/>
      <c r="P291" s="57"/>
      <c r="Q291" s="57"/>
      <c r="R291" s="57"/>
      <c r="S291" s="57"/>
      <c r="T291" s="57"/>
      <c r="U291" s="59"/>
      <c r="V291" s="59"/>
      <c r="W291" s="57"/>
      <c r="X291" s="60">
        <v>0</v>
      </c>
    </row>
    <row r="292" spans="1:25" hidden="1" x14ac:dyDescent="0.25">
      <c r="A292" s="73">
        <v>50</v>
      </c>
      <c r="B292" s="57" t="s">
        <v>465</v>
      </c>
      <c r="C292" s="74" t="str">
        <f>VLOOKUP(B292,[2]Sheet8!E:G,3,0)</f>
        <v>BILL STOP</v>
      </c>
      <c r="D292" s="75">
        <f>VLOOKUP(B292,[2]Sheet8!E:L,8,0)</f>
        <v>2</v>
      </c>
      <c r="E292" s="57" t="s">
        <v>466</v>
      </c>
      <c r="F292" s="112" t="str">
        <f>VLOOKUP(B292,[2]Sheet8!E:I,5,0)</f>
        <v xml:space="preserve">RANI R </v>
      </c>
      <c r="G292" s="113" t="str">
        <f>VLOOKUP(B292,[2]Sheet8!E:K,7,0)</f>
        <v>0</v>
      </c>
      <c r="H292" s="57">
        <v>604</v>
      </c>
      <c r="I292" s="57">
        <v>604</v>
      </c>
      <c r="J292" s="57">
        <f t="shared" si="16"/>
        <v>0</v>
      </c>
      <c r="K292" s="57"/>
      <c r="L292" s="58"/>
      <c r="M292" s="57"/>
      <c r="N292" s="57"/>
      <c r="O292" s="57"/>
      <c r="P292" s="57"/>
      <c r="Q292" s="57"/>
      <c r="R292" s="57"/>
      <c r="S292" s="57"/>
      <c r="T292" s="57"/>
      <c r="U292" s="57"/>
      <c r="V292" s="59"/>
      <c r="W292" s="57"/>
      <c r="X292" s="60">
        <v>-5928</v>
      </c>
      <c r="Y292" s="56"/>
    </row>
    <row r="293" spans="1:25" hidden="1" x14ac:dyDescent="0.25">
      <c r="A293" s="73">
        <v>51</v>
      </c>
      <c r="B293" s="57" t="s">
        <v>465</v>
      </c>
      <c r="C293" s="74" t="str">
        <f>VLOOKUP(B293,[2]Sheet8!E:G,3,0)</f>
        <v>BILL STOP</v>
      </c>
      <c r="D293" s="75">
        <f>VLOOKUP(B293,[2]Sheet8!E:L,8,0)</f>
        <v>2</v>
      </c>
      <c r="E293" s="57" t="s">
        <v>466</v>
      </c>
      <c r="F293" s="112" t="str">
        <f>VLOOKUP(B293,[2]Sheet8!E:I,5,0)</f>
        <v xml:space="preserve">RANI R </v>
      </c>
      <c r="G293" s="113" t="str">
        <f>VLOOKUP(B293,[2]Sheet8!E:K,7,0)</f>
        <v>0</v>
      </c>
      <c r="H293" s="57">
        <v>672</v>
      </c>
      <c r="I293" s="57">
        <v>672</v>
      </c>
      <c r="J293" s="57">
        <f t="shared" si="16"/>
        <v>0</v>
      </c>
      <c r="K293" s="57">
        <v>-7802</v>
      </c>
      <c r="L293" s="58"/>
      <c r="M293" s="57"/>
      <c r="N293" s="57"/>
      <c r="O293" s="57"/>
      <c r="P293" s="57"/>
      <c r="Q293" s="57"/>
      <c r="R293" s="57"/>
      <c r="S293" s="57"/>
      <c r="T293" s="57"/>
      <c r="U293" s="57"/>
      <c r="V293" s="59"/>
      <c r="W293" s="57"/>
      <c r="X293" s="60">
        <v>-5105</v>
      </c>
      <c r="Y293" s="56"/>
    </row>
    <row r="294" spans="1:25" hidden="1" x14ac:dyDescent="0.25">
      <c r="A294" s="73">
        <v>52</v>
      </c>
      <c r="B294" s="57" t="s">
        <v>467</v>
      </c>
      <c r="C294" s="74" t="str">
        <f>VLOOKUP(B294,[2]Sheet8!E:G,3,0)</f>
        <v>BILL STOP</v>
      </c>
      <c r="D294" s="75">
        <f>VLOOKUP(B294,[2]Sheet8!E:L,8,0)</f>
        <v>2</v>
      </c>
      <c r="E294" s="57" t="s">
        <v>468</v>
      </c>
      <c r="F294" s="112" t="str">
        <f>VLOOKUP(B294,[2]Sheet8!E:I,5,0)</f>
        <v>L MANJEGOWDA</v>
      </c>
      <c r="G294" s="113" t="str">
        <f>VLOOKUP(B294,[2]Sheet8!E:K,7,0)</f>
        <v>0</v>
      </c>
      <c r="H294" s="57">
        <v>323</v>
      </c>
      <c r="I294" s="57">
        <v>323</v>
      </c>
      <c r="J294" s="57">
        <f t="shared" si="16"/>
        <v>0</v>
      </c>
      <c r="K294" s="57">
        <v>-7802</v>
      </c>
      <c r="L294" s="58"/>
      <c r="M294" s="57"/>
      <c r="N294" s="57"/>
      <c r="O294" s="57"/>
      <c r="P294" s="57"/>
      <c r="Q294" s="57"/>
      <c r="R294" s="57"/>
      <c r="S294" s="57"/>
      <c r="T294" s="57"/>
      <c r="U294" s="57"/>
      <c r="V294" s="59"/>
      <c r="W294" s="57"/>
      <c r="X294" s="60">
        <v>-5710</v>
      </c>
      <c r="Y294" s="56"/>
    </row>
    <row r="295" spans="1:25" s="56" customFormat="1" hidden="1" x14ac:dyDescent="0.25">
      <c r="A295" s="73">
        <v>53</v>
      </c>
      <c r="B295" s="79" t="s">
        <v>469</v>
      </c>
      <c r="C295" s="74" t="str">
        <f>VLOOKUP(B295,[2]Sheet8!E:G,3,0)</f>
        <v>BILL STOP</v>
      </c>
      <c r="D295" s="75">
        <f>VLOOKUP(B295,[2]Sheet8!E:L,8,0)</f>
        <v>2</v>
      </c>
      <c r="E295" s="57" t="s">
        <v>470</v>
      </c>
      <c r="F295" s="112" t="str">
        <f>VLOOKUP(B295,[2]Sheet8!E:I,5,0)</f>
        <v xml:space="preserve">G C ASHOKA </v>
      </c>
      <c r="G295" s="113" t="str">
        <f>VLOOKUP(B295,[2]Sheet8!E:K,7,0)</f>
        <v>0</v>
      </c>
      <c r="H295" s="57">
        <v>1330</v>
      </c>
      <c r="I295" s="57">
        <v>1330</v>
      </c>
      <c r="J295" s="57">
        <f t="shared" si="16"/>
        <v>0</v>
      </c>
      <c r="K295" s="57"/>
      <c r="L295" s="58"/>
      <c r="M295" s="57"/>
      <c r="N295" s="57"/>
      <c r="O295" s="57"/>
      <c r="P295" s="57"/>
      <c r="Q295" s="57"/>
      <c r="R295" s="57"/>
      <c r="S295" s="57"/>
      <c r="T295" s="57"/>
      <c r="U295" s="59"/>
      <c r="V295" s="59"/>
      <c r="W295" s="57"/>
      <c r="X295" s="60">
        <v>0</v>
      </c>
    </row>
    <row r="296" spans="1:25" hidden="1" x14ac:dyDescent="0.25">
      <c r="A296" s="73">
        <v>54</v>
      </c>
      <c r="B296" s="57" t="s">
        <v>471</v>
      </c>
      <c r="C296" s="74" t="str">
        <f>VLOOKUP(B296,[2]Sheet8!E:G,3,0)</f>
        <v>BILL STOP</v>
      </c>
      <c r="D296" s="75">
        <f>VLOOKUP(B296,[2]Sheet8!E:L,8,0)</f>
        <v>1</v>
      </c>
      <c r="E296" s="57" t="s">
        <v>472</v>
      </c>
      <c r="F296" s="112" t="str">
        <f>VLOOKUP(B296,[2]Sheet8!E:I,5,0)</f>
        <v xml:space="preserve">NANDISHA C M </v>
      </c>
      <c r="G296" s="113" t="str">
        <f>VLOOKUP(B296,[2]Sheet8!E:K,7,0)</f>
        <v>0</v>
      </c>
      <c r="H296" s="57">
        <v>739</v>
      </c>
      <c r="I296" s="57">
        <v>739</v>
      </c>
      <c r="J296" s="57">
        <f t="shared" si="16"/>
        <v>0</v>
      </c>
      <c r="K296" s="57">
        <v>-3901</v>
      </c>
      <c r="L296" s="58"/>
      <c r="M296" s="57"/>
      <c r="N296" s="57"/>
      <c r="O296" s="57"/>
      <c r="P296" s="57"/>
      <c r="Q296" s="57"/>
      <c r="R296" s="57"/>
      <c r="S296" s="57"/>
      <c r="T296" s="57"/>
      <c r="U296" s="57"/>
      <c r="V296" s="59"/>
      <c r="W296" s="57"/>
      <c r="X296" s="60" t="e">
        <f>L296+M296+N296+#REF!+P296+O296</f>
        <v>#REF!</v>
      </c>
      <c r="Y296" s="56"/>
    </row>
    <row r="297" spans="1:25" hidden="1" x14ac:dyDescent="0.25">
      <c r="A297" s="73">
        <v>307</v>
      </c>
      <c r="B297" s="79" t="s">
        <v>848</v>
      </c>
      <c r="C297" s="74" t="str">
        <f>VLOOKUP(B297,[2]Sheet8!E:G,3,0)</f>
        <v>LONG DISS</v>
      </c>
      <c r="D297" s="75">
        <f>VLOOKUP(B297,[2]Sheet8!E:L,8,0)</f>
        <v>2</v>
      </c>
      <c r="E297" s="57" t="s">
        <v>472</v>
      </c>
      <c r="F297" s="112" t="str">
        <f>VLOOKUP(B297,[2]Sheet8!E:I,5,0)</f>
        <v>R CHANDRASHEKER</v>
      </c>
      <c r="G297" s="113" t="str">
        <f>VLOOKUP(B297,[2]Sheet8!E:K,7,0)</f>
        <v>0</v>
      </c>
      <c r="H297" s="57">
        <v>10123</v>
      </c>
      <c r="I297" s="57">
        <v>10123</v>
      </c>
      <c r="J297" s="57">
        <f t="shared" si="16"/>
        <v>0</v>
      </c>
      <c r="K297" s="57"/>
      <c r="L297" s="58"/>
      <c r="M297" s="57"/>
      <c r="N297" s="57"/>
      <c r="O297" s="57"/>
      <c r="P297" s="57"/>
      <c r="Q297" s="57"/>
      <c r="R297" s="57"/>
      <c r="S297" s="57"/>
      <c r="T297" s="57"/>
      <c r="U297" s="59"/>
      <c r="V297" s="59"/>
      <c r="W297" s="57"/>
      <c r="X297" s="60">
        <v>-5367</v>
      </c>
      <c r="Y297" s="56"/>
    </row>
    <row r="298" spans="1:25" s="56" customFormat="1" x14ac:dyDescent="0.25">
      <c r="A298" s="97"/>
      <c r="B298" s="98" t="s">
        <v>1909</v>
      </c>
      <c r="C298" s="58" t="s">
        <v>2592</v>
      </c>
      <c r="D298" s="98">
        <v>1</v>
      </c>
      <c r="E298" s="58"/>
      <c r="F298" s="111" t="s">
        <v>1910</v>
      </c>
      <c r="G298" s="111" t="s">
        <v>1911</v>
      </c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62"/>
      <c r="Y298" s="55"/>
    </row>
    <row r="299" spans="1:25" hidden="1" x14ac:dyDescent="0.25">
      <c r="A299" s="73">
        <v>55</v>
      </c>
      <c r="B299" s="57" t="s">
        <v>473</v>
      </c>
      <c r="C299" s="74" t="str">
        <f>VLOOKUP(B299,[2]Sheet8!E:G,3,0)</f>
        <v>BILL STOP</v>
      </c>
      <c r="D299" s="75">
        <f>VLOOKUP(B299,[2]Sheet8!E:L,8,0)</f>
        <v>1</v>
      </c>
      <c r="E299" s="57" t="s">
        <v>474</v>
      </c>
      <c r="F299" s="112" t="str">
        <f>VLOOKUP(B299,[2]Sheet8!E:I,5,0)</f>
        <v xml:space="preserve">PARAMESH </v>
      </c>
      <c r="G299" s="113" t="str">
        <f>VLOOKUP(B299,[2]Sheet8!E:K,7,0)</f>
        <v>0</v>
      </c>
      <c r="H299" s="57">
        <v>1293</v>
      </c>
      <c r="I299" s="57">
        <v>1293</v>
      </c>
      <c r="J299" s="57">
        <f t="shared" ref="J299:J308" si="17">I299-H299</f>
        <v>0</v>
      </c>
      <c r="K299" s="57">
        <v>-3901</v>
      </c>
      <c r="L299" s="58"/>
      <c r="M299" s="57"/>
      <c r="N299" s="57"/>
      <c r="O299" s="57"/>
      <c r="P299" s="57"/>
      <c r="Q299" s="57"/>
      <c r="R299" s="57"/>
      <c r="S299" s="57"/>
      <c r="T299" s="57"/>
      <c r="U299" s="57"/>
      <c r="V299" s="59"/>
      <c r="W299" s="57"/>
      <c r="X299" s="60" t="e">
        <f>L299+M299+N299+#REF!+P299+O299</f>
        <v>#REF!</v>
      </c>
      <c r="Y299" s="56"/>
    </row>
    <row r="300" spans="1:25" hidden="1" x14ac:dyDescent="0.25">
      <c r="A300" s="73">
        <v>56</v>
      </c>
      <c r="B300" s="79" t="s">
        <v>475</v>
      </c>
      <c r="C300" s="74" t="str">
        <f>VLOOKUP(B300,[2]Sheet8!E:G,3,0)</f>
        <v>BILL STOP</v>
      </c>
      <c r="D300" s="75">
        <f>VLOOKUP(B300,[2]Sheet8!E:L,8,0)</f>
        <v>2</v>
      </c>
      <c r="E300" s="57" t="s">
        <v>474</v>
      </c>
      <c r="F300" s="112" t="str">
        <f>VLOOKUP(B300,[2]Sheet8!E:I,5,0)</f>
        <v>S P ASHOKA PUTTEGOWDA</v>
      </c>
      <c r="G300" s="113" t="str">
        <f>VLOOKUP(B300,[2]Sheet8!E:K,7,0)</f>
        <v>0</v>
      </c>
      <c r="H300" s="57">
        <v>525</v>
      </c>
      <c r="I300" s="57">
        <v>525</v>
      </c>
      <c r="J300" s="57">
        <f t="shared" si="17"/>
        <v>0</v>
      </c>
      <c r="K300" s="57"/>
      <c r="L300" s="58"/>
      <c r="M300" s="57"/>
      <c r="N300" s="57"/>
      <c r="O300" s="57"/>
      <c r="P300" s="57"/>
      <c r="Q300" s="57"/>
      <c r="R300" s="57"/>
      <c r="S300" s="57"/>
      <c r="T300" s="57"/>
      <c r="U300" s="59"/>
      <c r="V300" s="59"/>
      <c r="W300" s="57"/>
      <c r="X300" s="60">
        <v>0</v>
      </c>
      <c r="Y300" s="56"/>
    </row>
    <row r="301" spans="1:25" s="56" customFormat="1" hidden="1" x14ac:dyDescent="0.25">
      <c r="A301" s="73">
        <v>308</v>
      </c>
      <c r="B301" s="79" t="s">
        <v>849</v>
      </c>
      <c r="C301" s="74" t="str">
        <f>VLOOKUP(B301,[2]Sheet8!E:G,3,0)</f>
        <v>LONG DISS</v>
      </c>
      <c r="D301" s="75">
        <f>VLOOKUP(B301,[2]Sheet8!E:L,8,0)</f>
        <v>1</v>
      </c>
      <c r="E301" s="57" t="s">
        <v>477</v>
      </c>
      <c r="F301" s="112" t="str">
        <f>VLOOKUP(B301,[2]Sheet8!E:I,5,0)</f>
        <v>GANGEGOWDA CHALUVEGOWDA</v>
      </c>
      <c r="G301" s="113" t="str">
        <f>VLOOKUP(B301,[2]Sheet8!E:K,7,0)</f>
        <v>0</v>
      </c>
      <c r="H301" s="57">
        <v>558</v>
      </c>
      <c r="I301" s="57">
        <v>558</v>
      </c>
      <c r="J301" s="57">
        <f t="shared" si="17"/>
        <v>0</v>
      </c>
      <c r="K301" s="57"/>
      <c r="L301" s="58"/>
      <c r="M301" s="57"/>
      <c r="N301" s="57"/>
      <c r="O301" s="57"/>
      <c r="P301" s="57"/>
      <c r="Q301" s="57"/>
      <c r="R301" s="57"/>
      <c r="S301" s="57"/>
      <c r="T301" s="57"/>
      <c r="U301" s="59"/>
      <c r="V301" s="59"/>
      <c r="W301" s="57"/>
      <c r="X301" s="60">
        <v>-1770</v>
      </c>
    </row>
    <row r="302" spans="1:25" ht="30" hidden="1" x14ac:dyDescent="0.25">
      <c r="A302" s="73">
        <v>57</v>
      </c>
      <c r="B302" s="79" t="s">
        <v>476</v>
      </c>
      <c r="C302" s="74" t="str">
        <f>VLOOKUP(B302,[2]Sheet8!E:G,3,0)</f>
        <v>BILL STOP</v>
      </c>
      <c r="D302" s="75">
        <f>VLOOKUP(B302,[2]Sheet8!E:L,8,0)</f>
        <v>2</v>
      </c>
      <c r="E302" s="57" t="s">
        <v>477</v>
      </c>
      <c r="F302" s="112" t="str">
        <f>VLOOKUP(B302,[2]Sheet8!E:I,5,0)</f>
        <v>H V RAMANARAJU S/O VENKATESH MURTHY</v>
      </c>
      <c r="G302" s="113" t="str">
        <f>VLOOKUP(B302,[2]Sheet8!E:K,7,0)</f>
        <v>0</v>
      </c>
      <c r="H302" s="57">
        <v>286</v>
      </c>
      <c r="I302" s="57">
        <v>286</v>
      </c>
      <c r="J302" s="57">
        <f t="shared" si="17"/>
        <v>0</v>
      </c>
      <c r="K302" s="57"/>
      <c r="L302" s="58"/>
      <c r="M302" s="57"/>
      <c r="N302" s="57"/>
      <c r="O302" s="57"/>
      <c r="P302" s="57"/>
      <c r="Q302" s="57"/>
      <c r="R302" s="57"/>
      <c r="S302" s="57"/>
      <c r="T302" s="57"/>
      <c r="U302" s="59"/>
      <c r="V302" s="59"/>
      <c r="W302" s="57"/>
      <c r="X302" s="60">
        <v>-7342</v>
      </c>
      <c r="Y302" s="56"/>
    </row>
    <row r="303" spans="1:25" hidden="1" x14ac:dyDescent="0.25">
      <c r="A303" s="73">
        <v>309</v>
      </c>
      <c r="B303" s="79" t="s">
        <v>850</v>
      </c>
      <c r="C303" s="74" t="str">
        <f>VLOOKUP(B303,[2]Sheet8!E:G,3,0)</f>
        <v>LONG DISS</v>
      </c>
      <c r="D303" s="75">
        <f>VLOOKUP(B303,[2]Sheet8!E:L,8,0)</f>
        <v>2</v>
      </c>
      <c r="E303" s="57" t="s">
        <v>477</v>
      </c>
      <c r="F303" s="112" t="str">
        <f>VLOOKUP(B303,[2]Sheet8!E:I,5,0)</f>
        <v>MANJULA JAYALAKSHAMA</v>
      </c>
      <c r="G303" s="113" t="str">
        <f>VLOOKUP(B303,[2]Sheet8!E:K,7,0)</f>
        <v>0</v>
      </c>
      <c r="H303" s="57">
        <v>1032</v>
      </c>
      <c r="I303" s="57">
        <v>1032</v>
      </c>
      <c r="J303" s="57">
        <f t="shared" si="17"/>
        <v>0</v>
      </c>
      <c r="K303" s="57"/>
      <c r="L303" s="58"/>
      <c r="M303" s="57"/>
      <c r="N303" s="57"/>
      <c r="O303" s="57"/>
      <c r="P303" s="57"/>
      <c r="Q303" s="57"/>
      <c r="R303" s="57"/>
      <c r="S303" s="57"/>
      <c r="T303" s="57"/>
      <c r="U303" s="59"/>
      <c r="V303" s="59"/>
      <c r="W303" s="57"/>
      <c r="X303" s="60">
        <v>-4122</v>
      </c>
      <c r="Y303" s="56"/>
    </row>
    <row r="304" spans="1:25" s="56" customFormat="1" ht="30" hidden="1" x14ac:dyDescent="0.25">
      <c r="A304" s="73">
        <v>58</v>
      </c>
      <c r="B304" s="57" t="s">
        <v>478</v>
      </c>
      <c r="C304" s="74" t="str">
        <f>VLOOKUP(B304,[2]Sheet8!E:G,3,0)</f>
        <v>BILL STOP</v>
      </c>
      <c r="D304" s="75">
        <f>VLOOKUP(B304,[2]Sheet8!E:L,8,0)</f>
        <v>2</v>
      </c>
      <c r="E304" s="57" t="s">
        <v>479</v>
      </c>
      <c r="F304" s="112" t="str">
        <f>VLOOKUP(B304,[2]Sheet8!E:I,5,0)</f>
        <v>G KAVITHA DR H R NARAYANASWAMY</v>
      </c>
      <c r="G304" s="113" t="str">
        <f>VLOOKUP(B304,[2]Sheet8!E:K,7,0)</f>
        <v>0</v>
      </c>
      <c r="H304" s="57">
        <v>1932</v>
      </c>
      <c r="I304" s="57">
        <v>1932</v>
      </c>
      <c r="J304" s="57">
        <f t="shared" si="17"/>
        <v>0</v>
      </c>
      <c r="K304" s="57">
        <v>-1858</v>
      </c>
      <c r="L304" s="58">
        <v>0</v>
      </c>
      <c r="M304" s="57"/>
      <c r="N304" s="57"/>
      <c r="O304" s="57"/>
      <c r="P304" s="57"/>
      <c r="Q304" s="57"/>
      <c r="R304" s="57"/>
      <c r="S304" s="57"/>
      <c r="T304" s="57"/>
      <c r="U304" s="57"/>
      <c r="V304" s="59"/>
      <c r="W304" s="57"/>
      <c r="X304" s="60" t="e">
        <f>L304+M304+N304+#REF!+P304+O304</f>
        <v>#REF!</v>
      </c>
    </row>
    <row r="305" spans="1:25" ht="30" hidden="1" x14ac:dyDescent="0.25">
      <c r="A305" s="73">
        <v>59</v>
      </c>
      <c r="B305" s="57" t="s">
        <v>480</v>
      </c>
      <c r="C305" s="74" t="str">
        <f>VLOOKUP(B305,[2]Sheet8!E:G,3,0)</f>
        <v>BILL STOP</v>
      </c>
      <c r="D305" s="75">
        <f>VLOOKUP(B305,[2]Sheet8!E:L,8,0)</f>
        <v>2</v>
      </c>
      <c r="E305" s="57" t="s">
        <v>481</v>
      </c>
      <c r="F305" s="112" t="str">
        <f>VLOOKUP(B305,[2]Sheet8!E:I,5,0)</f>
        <v>GIDDAMMA LATE VENKATEGOWDA</v>
      </c>
      <c r="G305" s="113" t="str">
        <f>VLOOKUP(B305,[2]Sheet8!E:K,7,0)</f>
        <v>0</v>
      </c>
      <c r="H305" s="57">
        <v>1304</v>
      </c>
      <c r="I305" s="57">
        <v>1304</v>
      </c>
      <c r="J305" s="57">
        <f t="shared" si="17"/>
        <v>0</v>
      </c>
      <c r="K305" s="57">
        <v>0</v>
      </c>
      <c r="L305" s="58">
        <v>0</v>
      </c>
      <c r="M305" s="57"/>
      <c r="N305" s="57"/>
      <c r="O305" s="57"/>
      <c r="P305" s="57"/>
      <c r="Q305" s="57"/>
      <c r="R305" s="57"/>
      <c r="S305" s="57"/>
      <c r="T305" s="57"/>
      <c r="U305" s="57"/>
      <c r="V305" s="59"/>
      <c r="W305" s="57"/>
      <c r="X305" s="60">
        <v>0</v>
      </c>
      <c r="Y305" s="56"/>
    </row>
    <row r="306" spans="1:25" ht="30" hidden="1" x14ac:dyDescent="0.25">
      <c r="A306" s="73">
        <v>60</v>
      </c>
      <c r="B306" s="57" t="s">
        <v>482</v>
      </c>
      <c r="C306" s="74" t="str">
        <f>VLOOKUP(B306,[2]Sheet8!E:G,3,0)</f>
        <v>BILL STOP</v>
      </c>
      <c r="D306" s="75">
        <f>VLOOKUP(B306,[2]Sheet8!E:L,8,0)</f>
        <v>1</v>
      </c>
      <c r="E306" s="57" t="s">
        <v>481</v>
      </c>
      <c r="F306" s="112" t="str">
        <f>VLOOKUP(B306,[2]Sheet8!E:I,5,0)</f>
        <v>GIDDAMMA LATE VENKATEGOWDA</v>
      </c>
      <c r="G306" s="113" t="str">
        <f>VLOOKUP(B306,[2]Sheet8!E:K,7,0)</f>
        <v>0</v>
      </c>
      <c r="H306" s="57">
        <v>755</v>
      </c>
      <c r="I306" s="57">
        <v>755</v>
      </c>
      <c r="J306" s="57">
        <f t="shared" si="17"/>
        <v>0</v>
      </c>
      <c r="K306" s="57">
        <v>0</v>
      </c>
      <c r="L306" s="58">
        <v>0</v>
      </c>
      <c r="M306" s="57"/>
      <c r="N306" s="57"/>
      <c r="O306" s="57"/>
      <c r="P306" s="57"/>
      <c r="Q306" s="57"/>
      <c r="R306" s="57"/>
      <c r="S306" s="57"/>
      <c r="T306" s="57"/>
      <c r="U306" s="57"/>
      <c r="V306" s="59"/>
      <c r="W306" s="57"/>
      <c r="X306" s="60" t="e">
        <f>L306+M306+N306+#REF!+P306</f>
        <v>#REF!</v>
      </c>
      <c r="Y306" s="56"/>
    </row>
    <row r="307" spans="1:25" hidden="1" x14ac:dyDescent="0.25">
      <c r="A307" s="73">
        <v>61</v>
      </c>
      <c r="B307" s="57" t="s">
        <v>483</v>
      </c>
      <c r="C307" s="74" t="str">
        <f>VLOOKUP(B307,[2]Sheet8!E:G,3,0)</f>
        <v>BILL STOP</v>
      </c>
      <c r="D307" s="75">
        <f>VLOOKUP(B307,[2]Sheet8!E:L,8,0)</f>
        <v>1</v>
      </c>
      <c r="E307" s="57" t="s">
        <v>484</v>
      </c>
      <c r="F307" s="112" t="str">
        <f>VLOOKUP(B307,[2]Sheet8!E:I,5,0)</f>
        <v>BHARTHI NINGARAJU</v>
      </c>
      <c r="G307" s="113" t="str">
        <f>VLOOKUP(B307,[2]Sheet8!E:K,7,0)</f>
        <v>0</v>
      </c>
      <c r="H307" s="57">
        <v>324</v>
      </c>
      <c r="I307" s="57">
        <v>324</v>
      </c>
      <c r="J307" s="57">
        <f t="shared" si="17"/>
        <v>0</v>
      </c>
      <c r="K307" s="57">
        <v>-678</v>
      </c>
      <c r="L307" s="58">
        <v>0</v>
      </c>
      <c r="M307" s="57"/>
      <c r="N307" s="57"/>
      <c r="O307" s="57"/>
      <c r="P307" s="57"/>
      <c r="Q307" s="57"/>
      <c r="R307" s="57"/>
      <c r="S307" s="57"/>
      <c r="T307" s="57"/>
      <c r="U307" s="57"/>
      <c r="V307" s="59"/>
      <c r="W307" s="57"/>
      <c r="X307" s="60">
        <v>-603</v>
      </c>
      <c r="Y307" s="56"/>
    </row>
    <row r="308" spans="1:25" hidden="1" x14ac:dyDescent="0.25">
      <c r="A308" s="73">
        <v>62</v>
      </c>
      <c r="B308" s="79" t="s">
        <v>485</v>
      </c>
      <c r="C308" s="74" t="str">
        <f>VLOOKUP(B308,[2]Sheet8!E:G,3,0)</f>
        <v>BILL STOP</v>
      </c>
      <c r="D308" s="75">
        <f>VLOOKUP(B308,[2]Sheet8!E:L,8,0)</f>
        <v>2</v>
      </c>
      <c r="E308" s="57" t="s">
        <v>484</v>
      </c>
      <c r="F308" s="112" t="str">
        <f>VLOOKUP(B308,[2]Sheet8!E:I,5,0)</f>
        <v>H L SURESH C B LINGARAJU</v>
      </c>
      <c r="G308" s="113" t="str">
        <f>VLOOKUP(B308,[2]Sheet8!E:K,7,0)</f>
        <v>0</v>
      </c>
      <c r="H308" s="57">
        <v>734</v>
      </c>
      <c r="I308" s="57">
        <v>734</v>
      </c>
      <c r="J308" s="57">
        <f t="shared" si="17"/>
        <v>0</v>
      </c>
      <c r="K308" s="57">
        <v>-6517</v>
      </c>
      <c r="L308" s="58">
        <v>0</v>
      </c>
      <c r="M308" s="57"/>
      <c r="N308" s="57"/>
      <c r="O308" s="57"/>
      <c r="P308" s="57"/>
      <c r="Q308" s="57"/>
      <c r="R308" s="57"/>
      <c r="S308" s="57"/>
      <c r="T308" s="57"/>
      <c r="U308" s="59"/>
      <c r="V308" s="59"/>
      <c r="W308" s="57"/>
      <c r="X308" s="60">
        <v>-6517</v>
      </c>
      <c r="Y308" s="56"/>
    </row>
    <row r="309" spans="1:25" x14ac:dyDescent="0.25">
      <c r="A309" s="97"/>
      <c r="B309" s="98" t="s">
        <v>1937</v>
      </c>
      <c r="C309" s="58" t="s">
        <v>2592</v>
      </c>
      <c r="D309" s="98">
        <v>1</v>
      </c>
      <c r="E309" s="58"/>
      <c r="F309" s="111" t="s">
        <v>1938</v>
      </c>
      <c r="G309" s="111" t="s">
        <v>1939</v>
      </c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62"/>
    </row>
    <row r="310" spans="1:25" hidden="1" x14ac:dyDescent="0.25">
      <c r="A310" s="73">
        <v>310</v>
      </c>
      <c r="B310" s="79" t="s">
        <v>851</v>
      </c>
      <c r="C310" s="74" t="str">
        <f>VLOOKUP(B310,[2]Sheet8!E:G,3,0)</f>
        <v>LONG DISS</v>
      </c>
      <c r="D310" s="75">
        <f>VLOOKUP(B310,[2]Sheet8!E:L,8,0)</f>
        <v>2</v>
      </c>
      <c r="E310" s="57" t="s">
        <v>487</v>
      </c>
      <c r="F310" s="112" t="str">
        <f>VLOOKUP(B310,[2]Sheet8!E:I,5,0)</f>
        <v>C M PUSHAPA PUTTARAJU</v>
      </c>
      <c r="G310" s="113" t="str">
        <f>VLOOKUP(B310,[2]Sheet8!E:K,7,0)</f>
        <v>0</v>
      </c>
      <c r="H310" s="57">
        <v>2973</v>
      </c>
      <c r="I310" s="57">
        <v>2973</v>
      </c>
      <c r="J310" s="57">
        <f t="shared" ref="J310:J319" si="18">I310-H310</f>
        <v>0</v>
      </c>
      <c r="K310" s="57">
        <v>0</v>
      </c>
      <c r="L310" s="58">
        <v>0</v>
      </c>
      <c r="M310" s="57"/>
      <c r="N310" s="57"/>
      <c r="O310" s="57"/>
      <c r="P310" s="57"/>
      <c r="Q310" s="57"/>
      <c r="R310" s="57"/>
      <c r="S310" s="57"/>
      <c r="T310" s="57"/>
      <c r="U310" s="59"/>
      <c r="V310" s="59"/>
      <c r="W310" s="57"/>
      <c r="X310" s="60">
        <v>0</v>
      </c>
      <c r="Y310" s="56"/>
    </row>
    <row r="311" spans="1:25" hidden="1" x14ac:dyDescent="0.25">
      <c r="A311" s="73">
        <v>63</v>
      </c>
      <c r="B311" s="79" t="s">
        <v>486</v>
      </c>
      <c r="C311" s="74" t="str">
        <f>VLOOKUP(B311,[2]Sheet8!E:G,3,0)</f>
        <v>BILL STOP</v>
      </c>
      <c r="D311" s="75">
        <f>VLOOKUP(B311,[2]Sheet8!E:L,8,0)</f>
        <v>1</v>
      </c>
      <c r="E311" s="57" t="s">
        <v>487</v>
      </c>
      <c r="F311" s="112" t="str">
        <f>VLOOKUP(B311,[2]Sheet8!E:I,5,0)</f>
        <v>RENUKA RAJESH D P</v>
      </c>
      <c r="G311" s="113" t="str">
        <f>VLOOKUP(B311,[2]Sheet8!E:K,7,0)</f>
        <v>0</v>
      </c>
      <c r="H311" s="57">
        <v>189</v>
      </c>
      <c r="I311" s="57">
        <v>189</v>
      </c>
      <c r="J311" s="57">
        <f t="shared" si="18"/>
        <v>0</v>
      </c>
      <c r="K311" s="57">
        <v>0</v>
      </c>
      <c r="L311" s="58">
        <v>0</v>
      </c>
      <c r="M311" s="57"/>
      <c r="N311" s="57"/>
      <c r="O311" s="57"/>
      <c r="P311" s="57"/>
      <c r="Q311" s="57"/>
      <c r="R311" s="57"/>
      <c r="S311" s="57"/>
      <c r="T311" s="57"/>
      <c r="U311" s="59"/>
      <c r="V311" s="59"/>
      <c r="W311" s="57"/>
      <c r="X311" s="60">
        <v>0</v>
      </c>
      <c r="Y311" s="56"/>
    </row>
    <row r="312" spans="1:25" hidden="1" x14ac:dyDescent="0.25">
      <c r="A312" s="73">
        <v>311</v>
      </c>
      <c r="B312" s="79" t="s">
        <v>852</v>
      </c>
      <c r="C312" s="74" t="str">
        <f>VLOOKUP(B312,[2]Sheet8!E:G,3,0)</f>
        <v>LONG DISS</v>
      </c>
      <c r="D312" s="75">
        <f>VLOOKUP(B312,[2]Sheet8!E:L,8,0)</f>
        <v>2</v>
      </c>
      <c r="E312" s="57" t="s">
        <v>853</v>
      </c>
      <c r="F312" s="112" t="str">
        <f>VLOOKUP(B312,[2]Sheet8!E:I,5,0)</f>
        <v>MURTHY JAYANNAGOWDA</v>
      </c>
      <c r="G312" s="113" t="str">
        <f>VLOOKUP(B312,[2]Sheet8!E:K,7,0)</f>
        <v>0</v>
      </c>
      <c r="H312" s="57">
        <v>302</v>
      </c>
      <c r="I312" s="57">
        <v>302</v>
      </c>
      <c r="J312" s="57">
        <f t="shared" si="18"/>
        <v>0</v>
      </c>
      <c r="K312" s="57">
        <v>-6586</v>
      </c>
      <c r="L312" s="58">
        <v>0</v>
      </c>
      <c r="M312" s="57"/>
      <c r="N312" s="57"/>
      <c r="O312" s="57"/>
      <c r="P312" s="57"/>
      <c r="Q312" s="57"/>
      <c r="R312" s="57"/>
      <c r="S312" s="57"/>
      <c r="T312" s="57"/>
      <c r="U312" s="59"/>
      <c r="V312" s="59"/>
      <c r="W312" s="57"/>
      <c r="X312" s="60">
        <v>-6586</v>
      </c>
      <c r="Y312" s="56"/>
    </row>
    <row r="313" spans="1:25" hidden="1" x14ac:dyDescent="0.25">
      <c r="A313" s="73">
        <v>312</v>
      </c>
      <c r="B313" s="79" t="s">
        <v>854</v>
      </c>
      <c r="C313" s="74" t="str">
        <f>VLOOKUP(B313,[2]Sheet8!E:G,3,0)</f>
        <v>LONG DISS</v>
      </c>
      <c r="D313" s="75">
        <f>VLOOKUP(B313,[2]Sheet8!E:L,8,0)</f>
        <v>1</v>
      </c>
      <c r="E313" s="57" t="s">
        <v>853</v>
      </c>
      <c r="F313" s="112" t="str">
        <f>VLOOKUP(B313,[2]Sheet8!E:I,5,0)</f>
        <v>CHANDREGOWDA RAMEGOWDA</v>
      </c>
      <c r="G313" s="113" t="str">
        <f>VLOOKUP(B313,[2]Sheet8!E:K,7,0)</f>
        <v>0</v>
      </c>
      <c r="H313" s="57">
        <v>58</v>
      </c>
      <c r="I313" s="57">
        <v>58</v>
      </c>
      <c r="J313" s="57">
        <f t="shared" si="18"/>
        <v>0</v>
      </c>
      <c r="K313" s="57">
        <v>-2345</v>
      </c>
      <c r="L313" s="58">
        <v>0</v>
      </c>
      <c r="M313" s="57"/>
      <c r="N313" s="57"/>
      <c r="O313" s="57"/>
      <c r="P313" s="57"/>
      <c r="Q313" s="57"/>
      <c r="R313" s="57"/>
      <c r="S313" s="57"/>
      <c r="T313" s="57"/>
      <c r="U313" s="59"/>
      <c r="V313" s="59"/>
      <c r="W313" s="57"/>
      <c r="X313" s="60">
        <v>-2345</v>
      </c>
      <c r="Y313" s="56"/>
    </row>
    <row r="314" spans="1:25" hidden="1" x14ac:dyDescent="0.25">
      <c r="A314" s="73">
        <v>313</v>
      </c>
      <c r="B314" s="79" t="s">
        <v>855</v>
      </c>
      <c r="C314" s="74" t="str">
        <f>VLOOKUP(B314,[2]Sheet8!E:G,3,0)</f>
        <v>LONG DISS</v>
      </c>
      <c r="D314" s="75">
        <f>VLOOKUP(B314,[2]Sheet8!E:L,8,0)</f>
        <v>3</v>
      </c>
      <c r="E314" s="80">
        <v>44156</v>
      </c>
      <c r="F314" s="112" t="str">
        <f>VLOOKUP(B314,[2]Sheet8!E:I,5,0)</f>
        <v>SUMANGALA N S ASHOKA</v>
      </c>
      <c r="G314" s="113" t="str">
        <f>VLOOKUP(B314,[2]Sheet8!E:K,7,0)</f>
        <v>0</v>
      </c>
      <c r="H314" s="57">
        <v>262</v>
      </c>
      <c r="I314" s="57">
        <v>262</v>
      </c>
      <c r="J314" s="57">
        <f t="shared" si="18"/>
        <v>0</v>
      </c>
      <c r="K314" s="57">
        <v>0</v>
      </c>
      <c r="L314" s="58">
        <v>79</v>
      </c>
      <c r="M314" s="57"/>
      <c r="N314" s="57"/>
      <c r="O314" s="57"/>
      <c r="P314" s="57"/>
      <c r="Q314" s="57"/>
      <c r="R314" s="57"/>
      <c r="S314" s="57"/>
      <c r="T314" s="57"/>
      <c r="U314" s="59"/>
      <c r="V314" s="59"/>
      <c r="W314" s="57"/>
      <c r="X314" s="60">
        <v>76</v>
      </c>
      <c r="Y314" s="56"/>
    </row>
    <row r="315" spans="1:25" s="110" customFormat="1" hidden="1" x14ac:dyDescent="0.25">
      <c r="A315" s="109">
        <v>64</v>
      </c>
      <c r="B315" s="79" t="s">
        <v>488</v>
      </c>
      <c r="C315" s="74" t="str">
        <f>VLOOKUP(B315,[2]Sheet8!E:G,3,0)</f>
        <v>BILL STOP</v>
      </c>
      <c r="D315" s="75">
        <f>VLOOKUP(B315,[2]Sheet8!E:L,8,0)</f>
        <v>2</v>
      </c>
      <c r="E315" s="80">
        <v>44159</v>
      </c>
      <c r="F315" s="112" t="str">
        <f>VLOOKUP(B315,[2]Sheet8!E:I,5,0)</f>
        <v>K V SUDHA P SHIVANNA</v>
      </c>
      <c r="G315" s="113" t="str">
        <f>VLOOKUP(B315,[2]Sheet8!E:K,7,0)</f>
        <v>0</v>
      </c>
      <c r="H315" s="57">
        <v>413</v>
      </c>
      <c r="I315" s="57">
        <v>413</v>
      </c>
      <c r="J315" s="57">
        <f t="shared" si="18"/>
        <v>0</v>
      </c>
      <c r="K315" s="59">
        <v>-3960</v>
      </c>
      <c r="L315" s="59">
        <v>3836</v>
      </c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88">
        <v>-3966</v>
      </c>
    </row>
    <row r="316" spans="1:25" s="61" customFormat="1" hidden="1" x14ac:dyDescent="0.25">
      <c r="A316" s="105">
        <v>352</v>
      </c>
      <c r="B316" s="107" t="s">
        <v>10</v>
      </c>
      <c r="C316" s="106" t="s">
        <v>358</v>
      </c>
      <c r="D316" s="86">
        <f>VLOOKUP(B316,[2]Sheet8!E:L,8,0)</f>
        <v>2</v>
      </c>
      <c r="E316" s="87">
        <v>44162</v>
      </c>
      <c r="F316" s="114" t="str">
        <f>VLOOKUP(B316,[2]Sheet8!E:I,5,0)</f>
        <v>H R RAMESH RANGEGOWDA</v>
      </c>
      <c r="G316" s="115" t="str">
        <f>VLOOKUP(B316,[2]Sheet8!E:K,7,0)</f>
        <v>0</v>
      </c>
      <c r="H316" s="58">
        <v>699</v>
      </c>
      <c r="I316" s="58">
        <v>710</v>
      </c>
      <c r="J316" s="57">
        <f t="shared" si="18"/>
        <v>11</v>
      </c>
      <c r="K316" s="107">
        <v>-7800</v>
      </c>
      <c r="L316" s="107">
        <v>3641</v>
      </c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8" t="e">
        <f>L316+M316+N316+#REF!+P316+O316</f>
        <v>#REF!</v>
      </c>
    </row>
    <row r="317" spans="1:25" ht="30" hidden="1" x14ac:dyDescent="0.25">
      <c r="A317" s="73">
        <v>65</v>
      </c>
      <c r="B317" s="57" t="s">
        <v>489</v>
      </c>
      <c r="C317" s="74" t="str">
        <f>VLOOKUP(B317,[2]Sheet8!E:G,3,0)</f>
        <v>BILL STOP</v>
      </c>
      <c r="D317" s="75">
        <f>VLOOKUP(B317,[2]Sheet8!E:L,8,0)</f>
        <v>2</v>
      </c>
      <c r="E317" s="80">
        <v>44169</v>
      </c>
      <c r="F317" s="112" t="str">
        <f>VLOOKUP(B317,[2]Sheet8!E:I,5,0)</f>
        <v>RUDRESH  K P PANCHAKSHARAIAH</v>
      </c>
      <c r="G317" s="113" t="str">
        <f>VLOOKUP(B317,[2]Sheet8!E:K,7,0)</f>
        <v>0</v>
      </c>
      <c r="H317" s="57">
        <v>1140</v>
      </c>
      <c r="I317" s="57">
        <v>1140</v>
      </c>
      <c r="J317" s="57">
        <f t="shared" si="18"/>
        <v>0</v>
      </c>
      <c r="K317" s="57">
        <v>-4987</v>
      </c>
      <c r="L317" s="58">
        <v>0</v>
      </c>
      <c r="M317" s="57">
        <v>0</v>
      </c>
      <c r="N317" s="57"/>
      <c r="O317" s="57"/>
      <c r="P317" s="57"/>
      <c r="Q317" s="57"/>
      <c r="R317" s="57"/>
      <c r="S317" s="57"/>
      <c r="T317" s="57"/>
      <c r="U317" s="57"/>
      <c r="V317" s="59"/>
      <c r="W317" s="57"/>
      <c r="X317" s="60" t="e">
        <f>L317+M317+N317+#REF!+P317+O317</f>
        <v>#REF!</v>
      </c>
      <c r="Y317" s="56"/>
    </row>
    <row r="318" spans="1:25" hidden="1" x14ac:dyDescent="0.25">
      <c r="A318" s="73">
        <v>314</v>
      </c>
      <c r="B318" s="79" t="s">
        <v>856</v>
      </c>
      <c r="C318" s="74" t="str">
        <f>VLOOKUP(B318,[2]Sheet8!E:G,3,0)</f>
        <v>LONG DISS</v>
      </c>
      <c r="D318" s="75">
        <f>VLOOKUP(B318,[2]Sheet8!E:L,8,0)</f>
        <v>1</v>
      </c>
      <c r="E318" s="80">
        <v>44172</v>
      </c>
      <c r="F318" s="112" t="str">
        <f>VLOOKUP(B318,[2]Sheet8!E:I,5,0)</f>
        <v>NAVEEN BV VENKATESH BH</v>
      </c>
      <c r="G318" s="113" t="str">
        <f>VLOOKUP(B318,[2]Sheet8!E:K,7,0)</f>
        <v>BASAVESHWARANAGARA</v>
      </c>
      <c r="H318" s="57">
        <v>6368</v>
      </c>
      <c r="I318" s="57">
        <v>6368</v>
      </c>
      <c r="J318" s="57">
        <f t="shared" si="18"/>
        <v>0</v>
      </c>
      <c r="K318" s="57">
        <v>0</v>
      </c>
      <c r="L318" s="58">
        <v>3901</v>
      </c>
      <c r="M318" s="57"/>
      <c r="N318" s="57"/>
      <c r="O318" s="57"/>
      <c r="P318" s="57"/>
      <c r="Q318" s="57"/>
      <c r="R318" s="57"/>
      <c r="S318" s="57"/>
      <c r="T318" s="57"/>
      <c r="U318" s="59"/>
      <c r="V318" s="59"/>
      <c r="W318" s="57"/>
      <c r="X318" s="60">
        <v>0</v>
      </c>
      <c r="Y318" s="56"/>
    </row>
    <row r="319" spans="1:25" ht="24.75" hidden="1" customHeight="1" x14ac:dyDescent="0.25">
      <c r="A319" s="73">
        <v>66</v>
      </c>
      <c r="B319" s="79" t="s">
        <v>490</v>
      </c>
      <c r="C319" s="74" t="str">
        <f>VLOOKUP(B319,[2]Sheet8!E:G,3,0)</f>
        <v>BILL STOP</v>
      </c>
      <c r="D319" s="75">
        <f>VLOOKUP(B319,[2]Sheet8!E:L,8,0)</f>
        <v>1</v>
      </c>
      <c r="E319" s="80">
        <v>44170</v>
      </c>
      <c r="F319" s="112" t="str">
        <f>VLOOKUP(B319,[2]Sheet8!E:I,5,0)</f>
        <v>T M SEEMA KASEPA</v>
      </c>
      <c r="G319" s="113" t="str">
        <f>VLOOKUP(B319,[2]Sheet8!E:K,7,0)</f>
        <v>0</v>
      </c>
      <c r="H319" s="57">
        <v>2475</v>
      </c>
      <c r="I319" s="57">
        <v>2475</v>
      </c>
      <c r="J319" s="57">
        <f t="shared" si="18"/>
        <v>0</v>
      </c>
      <c r="K319" s="57">
        <v>0</v>
      </c>
      <c r="L319" s="58">
        <v>0</v>
      </c>
      <c r="M319" s="57"/>
      <c r="N319" s="57"/>
      <c r="O319" s="57"/>
      <c r="P319" s="57"/>
      <c r="Q319" s="57"/>
      <c r="R319" s="57"/>
      <c r="S319" s="57"/>
      <c r="T319" s="57"/>
      <c r="U319" s="59"/>
      <c r="V319" s="59"/>
      <c r="W319" s="57"/>
      <c r="X319" s="60">
        <v>0</v>
      </c>
      <c r="Y319" s="56"/>
    </row>
    <row r="320" spans="1:25" ht="20.25" customHeight="1" x14ac:dyDescent="0.25">
      <c r="A320" s="97"/>
      <c r="B320" s="98" t="s">
        <v>1963</v>
      </c>
      <c r="C320" s="58" t="s">
        <v>2592</v>
      </c>
      <c r="D320" s="98">
        <v>1</v>
      </c>
      <c r="E320" s="58"/>
      <c r="F320" s="111" t="s">
        <v>1964</v>
      </c>
      <c r="G320" s="111" t="s">
        <v>1965</v>
      </c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62"/>
    </row>
    <row r="321" spans="1:25" hidden="1" x14ac:dyDescent="0.25">
      <c r="A321" s="73">
        <v>67</v>
      </c>
      <c r="B321" s="79" t="s">
        <v>491</v>
      </c>
      <c r="C321" s="74" t="str">
        <f>VLOOKUP(B321,[2]Sheet8!E:G,3,0)</f>
        <v>BILL STOP</v>
      </c>
      <c r="D321" s="75">
        <f>VLOOKUP(B321,[2]Sheet8!E:L,8,0)</f>
        <v>2</v>
      </c>
      <c r="E321" s="80">
        <v>44170</v>
      </c>
      <c r="F321" s="112" t="str">
        <f>VLOOKUP(B321,[2]Sheet8!E:I,5,0)</f>
        <v>PRAKSHA K R RANGEGOWDA</v>
      </c>
      <c r="G321" s="113" t="str">
        <f>VLOOKUP(B321,[2]Sheet8!E:K,7,0)</f>
        <v>0</v>
      </c>
      <c r="H321" s="57">
        <v>794</v>
      </c>
      <c r="I321" s="57">
        <v>794</v>
      </c>
      <c r="J321" s="57">
        <f t="shared" ref="J321:J330" si="19">I321-H321</f>
        <v>0</v>
      </c>
      <c r="K321" s="57">
        <v>0</v>
      </c>
      <c r="L321" s="58">
        <v>0</v>
      </c>
      <c r="M321" s="57"/>
      <c r="N321" s="57"/>
      <c r="O321" s="57"/>
      <c r="P321" s="57"/>
      <c r="Q321" s="57"/>
      <c r="R321" s="57"/>
      <c r="S321" s="57"/>
      <c r="T321" s="57"/>
      <c r="U321" s="59"/>
      <c r="V321" s="59"/>
      <c r="W321" s="57"/>
      <c r="X321" s="60">
        <v>0</v>
      </c>
      <c r="Y321" s="56"/>
    </row>
    <row r="322" spans="1:25" ht="30" hidden="1" x14ac:dyDescent="0.25">
      <c r="A322" s="73">
        <v>353</v>
      </c>
      <c r="B322" s="58" t="s">
        <v>13</v>
      </c>
      <c r="C322" s="85" t="str">
        <f>VLOOKUP(B322,[2]Sheet8!E:G,3,0)</f>
        <v>LIVE</v>
      </c>
      <c r="D322" s="86">
        <f>VLOOKUP(B322,[2]Sheet8!E:L,8,0)</f>
        <v>2</v>
      </c>
      <c r="E322" s="87">
        <v>44170</v>
      </c>
      <c r="F322" s="114" t="str">
        <f>VLOOKUP(B322,[2]Sheet8!E:I,5,0)</f>
        <v>CHANDRASHEKHAR KRISHNEGOWDA</v>
      </c>
      <c r="G322" s="115" t="str">
        <f>VLOOKUP(B322,[2]Sheet8!E:K,7,0)</f>
        <v>0</v>
      </c>
      <c r="H322" s="58">
        <v>1207</v>
      </c>
      <c r="I322" s="58">
        <v>1299</v>
      </c>
      <c r="J322" s="57">
        <f t="shared" si="19"/>
        <v>92</v>
      </c>
      <c r="K322" s="58">
        <v>-7802</v>
      </c>
      <c r="L322" s="58">
        <v>3289</v>
      </c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62" t="e">
        <f>L322+M322+N322+#REF!+P322+O322</f>
        <v>#REF!</v>
      </c>
    </row>
    <row r="323" spans="1:25" s="56" customFormat="1" hidden="1" x14ac:dyDescent="0.25">
      <c r="A323" s="73">
        <v>68</v>
      </c>
      <c r="B323" s="57" t="s">
        <v>492</v>
      </c>
      <c r="C323" s="74" t="str">
        <f>VLOOKUP(B323,[2]Sheet8!E:G,3,0)</f>
        <v>BILL STOP</v>
      </c>
      <c r="D323" s="75">
        <f>VLOOKUP(B323,[2]Sheet8!E:L,8,0)</f>
        <v>2</v>
      </c>
      <c r="E323" s="57">
        <v>44176</v>
      </c>
      <c r="F323" s="112" t="str">
        <f>VLOOKUP(B323,[2]Sheet8!E:I,5,0)</f>
        <v>SAVITHA S V MANJUNATH B S</v>
      </c>
      <c r="G323" s="113" t="str">
        <f>VLOOKUP(B323,[2]Sheet8!E:K,7,0)</f>
        <v>0</v>
      </c>
      <c r="H323" s="57">
        <v>772</v>
      </c>
      <c r="I323" s="57">
        <v>772</v>
      </c>
      <c r="J323" s="57">
        <f t="shared" si="19"/>
        <v>0</v>
      </c>
      <c r="K323" s="57">
        <v>0</v>
      </c>
      <c r="L323" s="58">
        <v>0</v>
      </c>
      <c r="M323" s="57"/>
      <c r="N323" s="57"/>
      <c r="O323" s="57"/>
      <c r="P323" s="57"/>
      <c r="Q323" s="57"/>
      <c r="R323" s="57"/>
      <c r="S323" s="57"/>
      <c r="T323" s="57"/>
      <c r="U323" s="57"/>
      <c r="V323" s="59"/>
      <c r="W323" s="57"/>
      <c r="X323" s="60">
        <v>0</v>
      </c>
    </row>
    <row r="324" spans="1:25" hidden="1" x14ac:dyDescent="0.25">
      <c r="A324" s="73">
        <v>69</v>
      </c>
      <c r="B324" s="57" t="s">
        <v>493</v>
      </c>
      <c r="C324" s="74" t="str">
        <f>VLOOKUP(B324,[2]Sheet8!E:G,3,0)</f>
        <v>BILL STOP</v>
      </c>
      <c r="D324" s="75">
        <f>VLOOKUP(B324,[2]Sheet8!E:L,8,0)</f>
        <v>2</v>
      </c>
      <c r="E324" s="57">
        <v>44176</v>
      </c>
      <c r="F324" s="112" t="str">
        <f>VLOOKUP(B324,[2]Sheet8!E:I,5,0)</f>
        <v>B L BASAVARAJU LAKKEGOWDA</v>
      </c>
      <c r="G324" s="113" t="str">
        <f>VLOOKUP(B324,[2]Sheet8!E:K,7,0)</f>
        <v>0</v>
      </c>
      <c r="H324" s="57">
        <v>552</v>
      </c>
      <c r="I324" s="57">
        <v>552</v>
      </c>
      <c r="J324" s="57">
        <f t="shared" si="19"/>
        <v>0</v>
      </c>
      <c r="K324" s="57">
        <v>-4490</v>
      </c>
      <c r="L324" s="58">
        <v>0</v>
      </c>
      <c r="M324" s="57"/>
      <c r="N324" s="57"/>
      <c r="O324" s="57"/>
      <c r="P324" s="57"/>
      <c r="Q324" s="57"/>
      <c r="R324" s="57"/>
      <c r="S324" s="57"/>
      <c r="T324" s="57"/>
      <c r="U324" s="57"/>
      <c r="V324" s="59"/>
      <c r="W324" s="57"/>
      <c r="X324" s="60" t="e">
        <f>L324+M324+N324+#REF!+P324</f>
        <v>#REF!</v>
      </c>
      <c r="Y324" s="56"/>
    </row>
    <row r="325" spans="1:25" ht="30" hidden="1" x14ac:dyDescent="0.25">
      <c r="A325" s="73">
        <v>315</v>
      </c>
      <c r="B325" s="79" t="s">
        <v>857</v>
      </c>
      <c r="C325" s="74" t="str">
        <f>VLOOKUP(B325,[2]Sheet8!E:G,3,0)</f>
        <v>LONG DISS</v>
      </c>
      <c r="D325" s="75">
        <f>VLOOKUP(B325,[2]Sheet8!E:L,8,0)</f>
        <v>1</v>
      </c>
      <c r="E325" s="80">
        <v>44176</v>
      </c>
      <c r="F325" s="112" t="str">
        <f>VLOOKUP(B325,[2]Sheet8!E:I,5,0)</f>
        <v>YOGEGOWDA A V VENKATEGOWDA</v>
      </c>
      <c r="G325" s="113" t="str">
        <f>VLOOKUP(B325,[2]Sheet8!E:K,7,0)</f>
        <v>0</v>
      </c>
      <c r="H325" s="57">
        <v>221</v>
      </c>
      <c r="I325" s="57">
        <v>221</v>
      </c>
      <c r="J325" s="57">
        <f t="shared" si="19"/>
        <v>0</v>
      </c>
      <c r="K325" s="57">
        <v>-39</v>
      </c>
      <c r="L325" s="58">
        <v>0</v>
      </c>
      <c r="M325" s="57"/>
      <c r="N325" s="57"/>
      <c r="O325" s="57"/>
      <c r="P325" s="57"/>
      <c r="Q325" s="57"/>
      <c r="R325" s="57"/>
      <c r="S325" s="57"/>
      <c r="T325" s="57"/>
      <c r="U325" s="59"/>
      <c r="V325" s="59"/>
      <c r="W325" s="57"/>
      <c r="X325" s="60">
        <v>-39</v>
      </c>
      <c r="Y325" s="56"/>
    </row>
    <row r="326" spans="1:25" hidden="1" x14ac:dyDescent="0.25">
      <c r="A326" s="73">
        <v>70</v>
      </c>
      <c r="B326" s="79" t="s">
        <v>494</v>
      </c>
      <c r="C326" s="74" t="str">
        <f>VLOOKUP(B326,[2]Sheet8!E:G,3,0)</f>
        <v>BILL STOP</v>
      </c>
      <c r="D326" s="75">
        <f>VLOOKUP(B326,[2]Sheet8!E:L,8,0)</f>
        <v>1</v>
      </c>
      <c r="E326" s="80">
        <v>44176</v>
      </c>
      <c r="F326" s="112" t="str">
        <f>VLOOKUP(B326,[2]Sheet8!E:I,5,0)</f>
        <v>MADHUGOWDA RANGEGOWDA</v>
      </c>
      <c r="G326" s="113" t="str">
        <f>VLOOKUP(B326,[2]Sheet8!E:K,7,0)</f>
        <v>0</v>
      </c>
      <c r="H326" s="57">
        <v>473</v>
      </c>
      <c r="I326" s="57">
        <v>473</v>
      </c>
      <c r="J326" s="57">
        <f t="shared" si="19"/>
        <v>0</v>
      </c>
      <c r="K326" s="57">
        <v>-937</v>
      </c>
      <c r="L326" s="58">
        <v>0</v>
      </c>
      <c r="M326" s="57"/>
      <c r="N326" s="57"/>
      <c r="O326" s="57"/>
      <c r="P326" s="57"/>
      <c r="Q326" s="57"/>
      <c r="R326" s="57"/>
      <c r="S326" s="57"/>
      <c r="T326" s="57"/>
      <c r="U326" s="59"/>
      <c r="V326" s="59"/>
      <c r="W326" s="57"/>
      <c r="X326" s="60">
        <v>-937</v>
      </c>
      <c r="Y326" s="56"/>
    </row>
    <row r="327" spans="1:25" hidden="1" x14ac:dyDescent="0.25">
      <c r="A327" s="73">
        <v>354</v>
      </c>
      <c r="B327" s="58" t="s">
        <v>15</v>
      </c>
      <c r="C327" s="85" t="str">
        <f>VLOOKUP(B327,[2]Sheet8!E:G,3,0)</f>
        <v>LIVE</v>
      </c>
      <c r="D327" s="86">
        <f>VLOOKUP(B327,[2]Sheet8!E:L,8,0)</f>
        <v>2</v>
      </c>
      <c r="E327" s="87">
        <v>44179</v>
      </c>
      <c r="F327" s="114" t="str">
        <f>VLOOKUP(B327,[2]Sheet8!E:I,5,0)</f>
        <v>THANU K L LOHITHAKSHA</v>
      </c>
      <c r="G327" s="115" t="str">
        <f>VLOOKUP(B327,[2]Sheet8!E:K,7,0)</f>
        <v>0</v>
      </c>
      <c r="H327" s="58">
        <v>1906</v>
      </c>
      <c r="I327" s="58">
        <v>2130</v>
      </c>
      <c r="J327" s="57">
        <f t="shared" si="19"/>
        <v>224</v>
      </c>
      <c r="K327" s="58">
        <v>-7802</v>
      </c>
      <c r="L327" s="58">
        <v>2301</v>
      </c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62" t="e">
        <f>L327+M327+N327+#REF!+P327+O327</f>
        <v>#REF!</v>
      </c>
    </row>
    <row r="328" spans="1:25" s="56" customFormat="1" hidden="1" x14ac:dyDescent="0.25">
      <c r="A328" s="73">
        <v>71</v>
      </c>
      <c r="B328" s="79" t="s">
        <v>495</v>
      </c>
      <c r="C328" s="74" t="str">
        <f>VLOOKUP(B328,[2]Sheet8!E:G,3,0)</f>
        <v>BILL STOP</v>
      </c>
      <c r="D328" s="75">
        <f>VLOOKUP(B328,[2]Sheet8!E:L,8,0)</f>
        <v>1</v>
      </c>
      <c r="E328" s="80">
        <v>44182</v>
      </c>
      <c r="F328" s="112" t="str">
        <f>VLOOKUP(B328,[2]Sheet8!E:I,5,0)</f>
        <v>RATHNA D C PARAMESHA</v>
      </c>
      <c r="G328" s="113" t="str">
        <f>VLOOKUP(B328,[2]Sheet8!E:K,7,0)</f>
        <v>0</v>
      </c>
      <c r="H328" s="57">
        <v>102</v>
      </c>
      <c r="I328" s="57">
        <v>102</v>
      </c>
      <c r="J328" s="57">
        <f t="shared" si="19"/>
        <v>0</v>
      </c>
      <c r="K328" s="57">
        <v>-1668</v>
      </c>
      <c r="L328" s="58">
        <v>0</v>
      </c>
      <c r="M328" s="57"/>
      <c r="N328" s="57"/>
      <c r="O328" s="57"/>
      <c r="P328" s="57"/>
      <c r="Q328" s="57"/>
      <c r="R328" s="57"/>
      <c r="S328" s="57"/>
      <c r="T328" s="57"/>
      <c r="U328" s="59"/>
      <c r="V328" s="59"/>
      <c r="W328" s="57"/>
      <c r="X328" s="60">
        <v>-1668</v>
      </c>
    </row>
    <row r="329" spans="1:25" ht="30" hidden="1" x14ac:dyDescent="0.25">
      <c r="A329" s="73">
        <v>72</v>
      </c>
      <c r="B329" s="79" t="s">
        <v>496</v>
      </c>
      <c r="C329" s="74" t="str">
        <f>VLOOKUP(B329,[2]Sheet8!E:G,3,0)</f>
        <v>BILL STOP</v>
      </c>
      <c r="D329" s="75">
        <f>VLOOKUP(B329,[2]Sheet8!E:L,8,0)</f>
        <v>2</v>
      </c>
      <c r="E329" s="80">
        <v>44182</v>
      </c>
      <c r="F329" s="112" t="str">
        <f>VLOOKUP(B329,[2]Sheet8!E:I,5,0)</f>
        <v>K J CHANDREGOWDA THIMMARAYIGOWDA</v>
      </c>
      <c r="G329" s="113" t="str">
        <f>VLOOKUP(B329,[2]Sheet8!E:K,7,0)</f>
        <v>0</v>
      </c>
      <c r="H329" s="57">
        <v>634</v>
      </c>
      <c r="I329" s="57">
        <v>634</v>
      </c>
      <c r="J329" s="57">
        <f t="shared" si="19"/>
        <v>0</v>
      </c>
      <c r="K329" s="57">
        <v>0</v>
      </c>
      <c r="L329" s="58">
        <v>0</v>
      </c>
      <c r="M329" s="57"/>
      <c r="N329" s="57"/>
      <c r="O329" s="57"/>
      <c r="P329" s="57"/>
      <c r="Q329" s="57"/>
      <c r="R329" s="57"/>
      <c r="S329" s="57"/>
      <c r="T329" s="57"/>
      <c r="U329" s="59"/>
      <c r="V329" s="59"/>
      <c r="W329" s="57"/>
      <c r="X329" s="60">
        <v>-6403</v>
      </c>
      <c r="Y329" s="56"/>
    </row>
    <row r="330" spans="1:25" s="56" customFormat="1" hidden="1" x14ac:dyDescent="0.25">
      <c r="A330" s="73">
        <v>73</v>
      </c>
      <c r="B330" s="79" t="s">
        <v>497</v>
      </c>
      <c r="C330" s="74" t="str">
        <f>VLOOKUP(B330,[2]Sheet8!E:G,3,0)</f>
        <v>BILL STOP</v>
      </c>
      <c r="D330" s="75">
        <f>VLOOKUP(B330,[2]Sheet8!E:L,8,0)</f>
        <v>2</v>
      </c>
      <c r="E330" s="80">
        <v>44183</v>
      </c>
      <c r="F330" s="112" t="str">
        <f>VLOOKUP(B330,[2]Sheet8!E:I,5,0)</f>
        <v>Y C MOHAN CHIKKEGOWDA</v>
      </c>
      <c r="G330" s="113" t="str">
        <f>VLOOKUP(B330,[2]Sheet8!E:K,7,0)</f>
        <v>0</v>
      </c>
      <c r="H330" s="57">
        <v>626</v>
      </c>
      <c r="I330" s="57">
        <v>626</v>
      </c>
      <c r="J330" s="57">
        <f t="shared" si="19"/>
        <v>0</v>
      </c>
      <c r="K330" s="57">
        <v>0</v>
      </c>
      <c r="L330" s="58">
        <v>0</v>
      </c>
      <c r="M330" s="57"/>
      <c r="N330" s="57"/>
      <c r="O330" s="57"/>
      <c r="P330" s="57"/>
      <c r="Q330" s="57"/>
      <c r="R330" s="57"/>
      <c r="S330" s="57"/>
      <c r="T330" s="57"/>
      <c r="U330" s="59"/>
      <c r="V330" s="59"/>
      <c r="W330" s="57"/>
      <c r="X330" s="60">
        <v>-2141</v>
      </c>
    </row>
    <row r="331" spans="1:25" x14ac:dyDescent="0.25">
      <c r="A331" s="97"/>
      <c r="B331" s="98" t="s">
        <v>1992</v>
      </c>
      <c r="C331" s="58" t="s">
        <v>2592</v>
      </c>
      <c r="D331" s="98">
        <v>6</v>
      </c>
      <c r="E331" s="58"/>
      <c r="F331" s="111" t="s">
        <v>1993</v>
      </c>
      <c r="G331" s="111" t="s">
        <v>1994</v>
      </c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62"/>
    </row>
    <row r="332" spans="1:25" ht="30" hidden="1" x14ac:dyDescent="0.25">
      <c r="A332" s="73">
        <v>74</v>
      </c>
      <c r="B332" s="57" t="s">
        <v>498</v>
      </c>
      <c r="C332" s="74" t="str">
        <f>VLOOKUP(B332,[2]Sheet8!E:G,3,0)</f>
        <v>BILL STOP</v>
      </c>
      <c r="D332" s="75">
        <f>VLOOKUP(B332,[2]Sheet8!E:L,8,0)</f>
        <v>2</v>
      </c>
      <c r="E332" s="80">
        <v>44184</v>
      </c>
      <c r="F332" s="112" t="str">
        <f>VLOOKUP(B332,[2]Sheet8!E:I,5,0)</f>
        <v>M M PURUSHOTHAMA MANJEGOWDA</v>
      </c>
      <c r="G332" s="113" t="str">
        <f>VLOOKUP(B332,[2]Sheet8!E:K,7,0)</f>
        <v>0</v>
      </c>
      <c r="H332" s="57">
        <v>428</v>
      </c>
      <c r="I332" s="57">
        <v>428</v>
      </c>
      <c r="J332" s="57">
        <f t="shared" ref="J332:J341" si="20">I332-H332</f>
        <v>0</v>
      </c>
      <c r="K332" s="57">
        <v>0</v>
      </c>
      <c r="L332" s="58">
        <v>0</v>
      </c>
      <c r="M332" s="57"/>
      <c r="N332" s="57"/>
      <c r="O332" s="57"/>
      <c r="P332" s="57"/>
      <c r="Q332" s="57"/>
      <c r="R332" s="57"/>
      <c r="S332" s="57"/>
      <c r="T332" s="57"/>
      <c r="U332" s="57"/>
      <c r="V332" s="59"/>
      <c r="W332" s="57"/>
      <c r="X332" s="60" t="e">
        <f>L332+M332+N332+#REF!+P332</f>
        <v>#REF!</v>
      </c>
      <c r="Y332" s="56"/>
    </row>
    <row r="333" spans="1:25" ht="30" hidden="1" x14ac:dyDescent="0.25">
      <c r="A333" s="73">
        <v>75</v>
      </c>
      <c r="B333" s="57" t="s">
        <v>499</v>
      </c>
      <c r="C333" s="74" t="str">
        <f>VLOOKUP(B333,[2]Sheet8!E:G,3,0)</f>
        <v>BILL STOP</v>
      </c>
      <c r="D333" s="75">
        <f>VLOOKUP(B333,[2]Sheet8!E:L,8,0)</f>
        <v>2</v>
      </c>
      <c r="E333" s="57">
        <v>44184</v>
      </c>
      <c r="F333" s="112" t="str">
        <f>VLOOKUP(B333,[2]Sheet8!E:I,5,0)</f>
        <v>K C PALAKSHA CHANNABASAVAIAH</v>
      </c>
      <c r="G333" s="113" t="str">
        <f>VLOOKUP(B333,[2]Sheet8!E:K,7,0)</f>
        <v>0</v>
      </c>
      <c r="H333" s="57">
        <v>1027</v>
      </c>
      <c r="I333" s="57">
        <v>1027</v>
      </c>
      <c r="J333" s="57">
        <f t="shared" si="20"/>
        <v>0</v>
      </c>
      <c r="K333" s="57">
        <v>-1558</v>
      </c>
      <c r="L333" s="58">
        <v>0</v>
      </c>
      <c r="M333" s="57"/>
      <c r="N333" s="57"/>
      <c r="O333" s="57"/>
      <c r="P333" s="57"/>
      <c r="Q333" s="57"/>
      <c r="R333" s="57"/>
      <c r="S333" s="57"/>
      <c r="T333" s="57"/>
      <c r="U333" s="57"/>
      <c r="V333" s="59"/>
      <c r="W333" s="57"/>
      <c r="X333" s="60" t="e">
        <f>L333+M333+N333+#REF!+P333</f>
        <v>#REF!</v>
      </c>
      <c r="Y333" s="56"/>
    </row>
    <row r="334" spans="1:25" ht="30" hidden="1" x14ac:dyDescent="0.25">
      <c r="A334" s="73">
        <v>76</v>
      </c>
      <c r="B334" s="57" t="s">
        <v>500</v>
      </c>
      <c r="C334" s="74" t="str">
        <f>VLOOKUP(B334,[2]Sheet8!E:G,3,0)</f>
        <v>BILL STOP</v>
      </c>
      <c r="D334" s="75">
        <f>VLOOKUP(B334,[2]Sheet8!E:L,8,0)</f>
        <v>2</v>
      </c>
      <c r="E334" s="57">
        <v>44184</v>
      </c>
      <c r="F334" s="112" t="str">
        <f>VLOOKUP(B334,[2]Sheet8!E:I,5,0)</f>
        <v>H P JAYAPRAKSH H D PUTTASWAMIGOWDA</v>
      </c>
      <c r="G334" s="113" t="str">
        <f>VLOOKUP(B334,[2]Sheet8!E:K,7,0)</f>
        <v>0</v>
      </c>
      <c r="H334" s="57">
        <v>860</v>
      </c>
      <c r="I334" s="57">
        <v>860</v>
      </c>
      <c r="J334" s="57">
        <f t="shared" si="20"/>
        <v>0</v>
      </c>
      <c r="K334" s="57">
        <v>-6685</v>
      </c>
      <c r="L334" s="58">
        <v>0</v>
      </c>
      <c r="M334" s="57"/>
      <c r="N334" s="57"/>
      <c r="O334" s="57"/>
      <c r="P334" s="57"/>
      <c r="Q334" s="57"/>
      <c r="R334" s="57"/>
      <c r="S334" s="57"/>
      <c r="T334" s="57"/>
      <c r="U334" s="57"/>
      <c r="V334" s="59"/>
      <c r="W334" s="57"/>
      <c r="X334" s="60">
        <v>-6685</v>
      </c>
      <c r="Y334" s="56"/>
    </row>
    <row r="335" spans="1:25" hidden="1" x14ac:dyDescent="0.25">
      <c r="A335" s="73">
        <v>77</v>
      </c>
      <c r="B335" s="79" t="s">
        <v>501</v>
      </c>
      <c r="C335" s="74" t="str">
        <f>VLOOKUP(B335,[2]Sheet8!E:G,3,0)</f>
        <v>BILL STOP</v>
      </c>
      <c r="D335" s="75">
        <f>VLOOKUP(B335,[2]Sheet8!E:L,8,0)</f>
        <v>1</v>
      </c>
      <c r="E335" s="80">
        <v>44188</v>
      </c>
      <c r="F335" s="112" t="str">
        <f>VLOOKUP(B335,[2]Sheet8!E:I,5,0)</f>
        <v>M S VIJAYAKUMAR MANJUNATHA</v>
      </c>
      <c r="G335" s="113" t="str">
        <f>VLOOKUP(B335,[2]Sheet8!E:K,7,0)</f>
        <v>0</v>
      </c>
      <c r="H335" s="57">
        <v>575</v>
      </c>
      <c r="I335" s="57">
        <v>575</v>
      </c>
      <c r="J335" s="57">
        <f t="shared" si="20"/>
        <v>0</v>
      </c>
      <c r="K335" s="57">
        <v>0</v>
      </c>
      <c r="L335" s="58">
        <v>0</v>
      </c>
      <c r="M335" s="57"/>
      <c r="N335" s="57"/>
      <c r="O335" s="57"/>
      <c r="P335" s="57"/>
      <c r="Q335" s="57"/>
      <c r="R335" s="57"/>
      <c r="S335" s="57"/>
      <c r="T335" s="57"/>
      <c r="U335" s="59"/>
      <c r="V335" s="59"/>
      <c r="W335" s="57"/>
      <c r="X335" s="60">
        <v>0</v>
      </c>
      <c r="Y335" s="56"/>
    </row>
    <row r="336" spans="1:25" ht="30" hidden="1" x14ac:dyDescent="0.25">
      <c r="A336" s="73">
        <v>78</v>
      </c>
      <c r="B336" s="79" t="s">
        <v>502</v>
      </c>
      <c r="C336" s="74" t="str">
        <f>VLOOKUP(B336,[2]Sheet8!E:G,3,0)</f>
        <v>BILL STOP</v>
      </c>
      <c r="D336" s="75">
        <f>VLOOKUP(B336,[2]Sheet8!E:L,8,0)</f>
        <v>1</v>
      </c>
      <c r="E336" s="80">
        <v>44189</v>
      </c>
      <c r="F336" s="112" t="str">
        <f>VLOOKUP(B336,[2]Sheet8!E:I,5,0)</f>
        <v>B G VISHWANATHASHETTY GOVINDASHETTY</v>
      </c>
      <c r="G336" s="113" t="str">
        <f>VLOOKUP(B336,[2]Sheet8!E:K,7,0)</f>
        <v>0</v>
      </c>
      <c r="H336" s="57">
        <v>2008</v>
      </c>
      <c r="I336" s="57">
        <v>2008</v>
      </c>
      <c r="J336" s="57">
        <f t="shared" si="20"/>
        <v>0</v>
      </c>
      <c r="K336" s="57">
        <v>-2350</v>
      </c>
      <c r="L336" s="58">
        <v>0</v>
      </c>
      <c r="M336" s="57"/>
      <c r="N336" s="57"/>
      <c r="O336" s="57"/>
      <c r="P336" s="57"/>
      <c r="Q336" s="57"/>
      <c r="R336" s="57"/>
      <c r="S336" s="57"/>
      <c r="T336" s="57"/>
      <c r="U336" s="59"/>
      <c r="V336" s="59"/>
      <c r="W336" s="57"/>
      <c r="X336" s="60">
        <v>0</v>
      </c>
      <c r="Y336" s="56"/>
    </row>
    <row r="337" spans="1:25" hidden="1" x14ac:dyDescent="0.25">
      <c r="A337" s="73">
        <v>79</v>
      </c>
      <c r="B337" s="57" t="s">
        <v>503</v>
      </c>
      <c r="C337" s="74" t="str">
        <f>VLOOKUP(B337,[2]Sheet8!E:G,3,0)</f>
        <v>BILL STOP</v>
      </c>
      <c r="D337" s="75">
        <f>VLOOKUP(B337,[2]Sheet8!E:L,8,0)</f>
        <v>2</v>
      </c>
      <c r="E337" s="57">
        <v>44189</v>
      </c>
      <c r="F337" s="112" t="str">
        <f>VLOOKUP(B337,[2]Sheet8!E:I,5,0)</f>
        <v>MANJULA NAGARAJU R T</v>
      </c>
      <c r="G337" s="113" t="str">
        <f>VLOOKUP(B337,[2]Sheet8!E:K,7,0)</f>
        <v>0</v>
      </c>
      <c r="H337" s="57">
        <v>343</v>
      </c>
      <c r="I337" s="57">
        <v>343</v>
      </c>
      <c r="J337" s="57">
        <f t="shared" si="20"/>
        <v>0</v>
      </c>
      <c r="K337" s="57">
        <v>-1792</v>
      </c>
      <c r="L337" s="58">
        <v>0</v>
      </c>
      <c r="M337" s="57"/>
      <c r="N337" s="57"/>
      <c r="O337" s="57"/>
      <c r="P337" s="57"/>
      <c r="Q337" s="57"/>
      <c r="R337" s="57"/>
      <c r="S337" s="57"/>
      <c r="T337" s="57"/>
      <c r="U337" s="57"/>
      <c r="V337" s="59"/>
      <c r="W337" s="57"/>
      <c r="X337" s="60">
        <v>-1792</v>
      </c>
      <c r="Y337" s="56"/>
    </row>
    <row r="338" spans="1:25" hidden="1" x14ac:dyDescent="0.25">
      <c r="A338" s="73">
        <v>80</v>
      </c>
      <c r="B338" s="57" t="s">
        <v>504</v>
      </c>
      <c r="C338" s="74" t="str">
        <f>VLOOKUP(B338,[2]Sheet8!E:G,3,0)</f>
        <v>BILL STOP</v>
      </c>
      <c r="D338" s="75">
        <f>VLOOKUP(B338,[2]Sheet8!E:L,8,0)</f>
        <v>2</v>
      </c>
      <c r="E338" s="80">
        <v>44193</v>
      </c>
      <c r="F338" s="112" t="str">
        <f>VLOOKUP(B338,[2]Sheet8!E:I,5,0)</f>
        <v>UMA CHANDREGOWDA</v>
      </c>
      <c r="G338" s="113" t="str">
        <f>VLOOKUP(B338,[2]Sheet8!E:K,7,0)</f>
        <v>0</v>
      </c>
      <c r="H338" s="57">
        <v>759</v>
      </c>
      <c r="I338" s="57">
        <v>759</v>
      </c>
      <c r="J338" s="57">
        <f t="shared" si="20"/>
        <v>0</v>
      </c>
      <c r="K338" s="57">
        <v>-3927</v>
      </c>
      <c r="L338" s="58">
        <v>0</v>
      </c>
      <c r="M338" s="57"/>
      <c r="N338" s="57"/>
      <c r="O338" s="57"/>
      <c r="P338" s="57"/>
      <c r="Q338" s="57"/>
      <c r="R338" s="57"/>
      <c r="S338" s="57"/>
      <c r="T338" s="57"/>
      <c r="U338" s="57"/>
      <c r="V338" s="59"/>
      <c r="W338" s="57"/>
      <c r="X338" s="60" t="e">
        <f>L338+M338+N338+#REF!+P338</f>
        <v>#REF!</v>
      </c>
      <c r="Y338" s="56"/>
    </row>
    <row r="339" spans="1:25" hidden="1" x14ac:dyDescent="0.25">
      <c r="A339" s="73">
        <v>316</v>
      </c>
      <c r="B339" s="79" t="s">
        <v>858</v>
      </c>
      <c r="C339" s="74" t="str">
        <f>VLOOKUP(B339,[2]Sheet8!E:G,3,0)</f>
        <v>LONG DISS</v>
      </c>
      <c r="D339" s="75">
        <f>VLOOKUP(B339,[2]Sheet8!E:L,8,0)</f>
        <v>1</v>
      </c>
      <c r="E339" s="80">
        <v>44193</v>
      </c>
      <c r="F339" s="112" t="str">
        <f>VLOOKUP(B339,[2]Sheet8!E:I,5,0)</f>
        <v>KARIGOWDA KENCHEGOWDA</v>
      </c>
      <c r="G339" s="113" t="str">
        <f>VLOOKUP(B339,[2]Sheet8!E:K,7,0)</f>
        <v>0</v>
      </c>
      <c r="H339" s="57">
        <v>115</v>
      </c>
      <c r="I339" s="57">
        <v>115</v>
      </c>
      <c r="J339" s="57">
        <f t="shared" si="20"/>
        <v>0</v>
      </c>
      <c r="K339" s="57">
        <v>-1965</v>
      </c>
      <c r="L339" s="58">
        <v>0</v>
      </c>
      <c r="M339" s="57"/>
      <c r="N339" s="57"/>
      <c r="O339" s="57"/>
      <c r="P339" s="57"/>
      <c r="Q339" s="57"/>
      <c r="R339" s="57"/>
      <c r="S339" s="57"/>
      <c r="T339" s="57"/>
      <c r="U339" s="59"/>
      <c r="V339" s="59"/>
      <c r="W339" s="57"/>
      <c r="X339" s="60">
        <v>-1965</v>
      </c>
      <c r="Y339" s="56"/>
    </row>
    <row r="340" spans="1:25" s="56" customFormat="1" ht="30" hidden="1" x14ac:dyDescent="0.25">
      <c r="A340" s="73">
        <v>81</v>
      </c>
      <c r="B340" s="79" t="s">
        <v>505</v>
      </c>
      <c r="C340" s="74" t="str">
        <f>VLOOKUP(B340,[2]Sheet8!E:G,3,0)</f>
        <v>BILL STOP</v>
      </c>
      <c r="D340" s="75">
        <f>VLOOKUP(B340,[2]Sheet8!E:L,8,0)</f>
        <v>2</v>
      </c>
      <c r="E340" s="80">
        <v>44193</v>
      </c>
      <c r="F340" s="112" t="str">
        <f>VLOOKUP(B340,[2]Sheet8!E:I,5,0)</f>
        <v>H C VEDAMURTHY C B CHANDRASHEKAR</v>
      </c>
      <c r="G340" s="113" t="str">
        <f>VLOOKUP(B340,[2]Sheet8!E:K,7,0)</f>
        <v>0</v>
      </c>
      <c r="H340" s="57">
        <v>297</v>
      </c>
      <c r="I340" s="57">
        <v>297</v>
      </c>
      <c r="J340" s="57">
        <f t="shared" si="20"/>
        <v>0</v>
      </c>
      <c r="K340" s="57">
        <v>-8220</v>
      </c>
      <c r="L340" s="58">
        <v>0</v>
      </c>
      <c r="M340" s="57"/>
      <c r="N340" s="57"/>
      <c r="O340" s="57"/>
      <c r="P340" s="57"/>
      <c r="Q340" s="57"/>
      <c r="R340" s="57"/>
      <c r="S340" s="57"/>
      <c r="T340" s="57"/>
      <c r="U340" s="59"/>
      <c r="V340" s="59"/>
      <c r="W340" s="57"/>
      <c r="X340" s="60">
        <v>-8220</v>
      </c>
    </row>
    <row r="341" spans="1:25" s="56" customFormat="1" ht="30" hidden="1" x14ac:dyDescent="0.25">
      <c r="A341" s="73">
        <v>82</v>
      </c>
      <c r="B341" s="57" t="s">
        <v>506</v>
      </c>
      <c r="C341" s="74" t="str">
        <f>VLOOKUP(B341,[2]Sheet8!E:G,3,0)</f>
        <v>BILL STOP</v>
      </c>
      <c r="D341" s="75">
        <f>VLOOKUP(B341,[2]Sheet8!E:L,8,0)</f>
        <v>2</v>
      </c>
      <c r="E341" s="57">
        <v>44195</v>
      </c>
      <c r="F341" s="112" t="str">
        <f>VLOOKUP(B341,[2]Sheet8!E:I,5,0)</f>
        <v>HARISHA GARAJEGOWDA URFA NAGANNA</v>
      </c>
      <c r="G341" s="113" t="str">
        <f>VLOOKUP(B341,[2]Sheet8!E:K,7,0)</f>
        <v>0</v>
      </c>
      <c r="H341" s="57">
        <v>549</v>
      </c>
      <c r="I341" s="57">
        <v>549</v>
      </c>
      <c r="J341" s="57">
        <f t="shared" si="20"/>
        <v>0</v>
      </c>
      <c r="K341" s="57">
        <v>-4864</v>
      </c>
      <c r="L341" s="58">
        <v>0</v>
      </c>
      <c r="M341" s="57"/>
      <c r="N341" s="57"/>
      <c r="O341" s="57"/>
      <c r="P341" s="57"/>
      <c r="Q341" s="57"/>
      <c r="R341" s="57"/>
      <c r="S341" s="57"/>
      <c r="T341" s="57"/>
      <c r="U341" s="57"/>
      <c r="V341" s="59"/>
      <c r="W341" s="57"/>
      <c r="X341" s="60">
        <v>-4864</v>
      </c>
    </row>
    <row r="342" spans="1:25" s="56" customFormat="1" x14ac:dyDescent="0.25">
      <c r="A342" s="97"/>
      <c r="B342" s="98" t="s">
        <v>2017</v>
      </c>
      <c r="C342" s="58" t="s">
        <v>2592</v>
      </c>
      <c r="D342" s="98">
        <v>1</v>
      </c>
      <c r="E342" s="58"/>
      <c r="F342" s="111" t="s">
        <v>2018</v>
      </c>
      <c r="G342" s="111" t="s">
        <v>2019</v>
      </c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62"/>
      <c r="Y342" s="55"/>
    </row>
    <row r="343" spans="1:25" s="56" customFormat="1" x14ac:dyDescent="0.25">
      <c r="A343" s="97"/>
      <c r="B343" s="98" t="s">
        <v>2021</v>
      </c>
      <c r="C343" s="58" t="s">
        <v>2592</v>
      </c>
      <c r="D343" s="98">
        <v>1</v>
      </c>
      <c r="E343" s="58"/>
      <c r="F343" s="111" t="s">
        <v>2022</v>
      </c>
      <c r="G343" s="111" t="s">
        <v>2023</v>
      </c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62"/>
      <c r="Y343" s="55"/>
    </row>
    <row r="344" spans="1:25" s="56" customFormat="1" hidden="1" x14ac:dyDescent="0.25">
      <c r="A344" s="73">
        <v>83</v>
      </c>
      <c r="B344" s="57" t="s">
        <v>507</v>
      </c>
      <c r="C344" s="74" t="str">
        <f>VLOOKUP(B344,[2]Sheet8!E:G,3,0)</f>
        <v>BILL STOP</v>
      </c>
      <c r="D344" s="75">
        <f>VLOOKUP(B344,[2]Sheet8!E:L,8,0)</f>
        <v>2</v>
      </c>
      <c r="E344" s="57">
        <v>44200</v>
      </c>
      <c r="F344" s="112" t="str">
        <f>VLOOKUP(B344,[2]Sheet8!E:I,5,0)</f>
        <v>RENUKA K K RAVI</v>
      </c>
      <c r="G344" s="113" t="str">
        <f>VLOOKUP(B344,[2]Sheet8!E:K,7,0)</f>
        <v>0</v>
      </c>
      <c r="H344" s="57">
        <v>438</v>
      </c>
      <c r="I344" s="57">
        <v>438</v>
      </c>
      <c r="J344" s="57">
        <f t="shared" ref="J344:J353" si="21">I344-H344</f>
        <v>0</v>
      </c>
      <c r="K344" s="57">
        <v>0</v>
      </c>
      <c r="L344" s="58">
        <v>0</v>
      </c>
      <c r="M344" s="57"/>
      <c r="N344" s="57"/>
      <c r="O344" s="57"/>
      <c r="P344" s="57"/>
      <c r="Q344" s="57"/>
      <c r="R344" s="57"/>
      <c r="S344" s="57"/>
      <c r="T344" s="57"/>
      <c r="U344" s="57"/>
      <c r="V344" s="59"/>
      <c r="W344" s="57"/>
      <c r="X344" s="60">
        <v>-6912</v>
      </c>
    </row>
    <row r="345" spans="1:25" s="56" customFormat="1" ht="30" hidden="1" x14ac:dyDescent="0.25">
      <c r="A345" s="73">
        <v>84</v>
      </c>
      <c r="B345" s="57" t="s">
        <v>508</v>
      </c>
      <c r="C345" s="74" t="str">
        <f>VLOOKUP(B345,[2]Sheet8!E:G,3,0)</f>
        <v>BILL STOP</v>
      </c>
      <c r="D345" s="75">
        <f>VLOOKUP(B345,[2]Sheet8!E:L,8,0)</f>
        <v>2</v>
      </c>
      <c r="E345" s="57" t="s">
        <v>509</v>
      </c>
      <c r="F345" s="112" t="str">
        <f>VLOOKUP(B345,[2]Sheet8!E:I,5,0)</f>
        <v>THIMMEGOWDA S/O RANGEGOWDA</v>
      </c>
      <c r="G345" s="113" t="str">
        <f>VLOOKUP(B345,[2]Sheet8!E:K,7,0)</f>
        <v>BASAVESHWARA NAGARA MANCHANAHALLI</v>
      </c>
      <c r="H345" s="57">
        <v>685</v>
      </c>
      <c r="I345" s="57">
        <v>685</v>
      </c>
      <c r="J345" s="57">
        <f t="shared" si="21"/>
        <v>0</v>
      </c>
      <c r="K345" s="57">
        <v>0</v>
      </c>
      <c r="L345" s="58">
        <v>8120</v>
      </c>
      <c r="M345" s="57"/>
      <c r="N345" s="57"/>
      <c r="O345" s="57"/>
      <c r="P345" s="57"/>
      <c r="Q345" s="57"/>
      <c r="R345" s="57"/>
      <c r="S345" s="57"/>
      <c r="T345" s="57"/>
      <c r="U345" s="57"/>
      <c r="V345" s="59"/>
      <c r="W345" s="57"/>
      <c r="X345" s="60" t="e">
        <f>L345+M345+N345+#REF!+P345</f>
        <v>#REF!</v>
      </c>
    </row>
    <row r="346" spans="1:25" s="56" customFormat="1" hidden="1" x14ac:dyDescent="0.25">
      <c r="A346" s="73">
        <v>85</v>
      </c>
      <c r="B346" s="57" t="s">
        <v>510</v>
      </c>
      <c r="C346" s="74" t="str">
        <f>VLOOKUP(B346,[2]Sheet8!E:G,3,0)</f>
        <v>BILL STOP</v>
      </c>
      <c r="D346" s="75">
        <f>VLOOKUP(B346,[2]Sheet8!E:L,8,0)</f>
        <v>3</v>
      </c>
      <c r="E346" s="57" t="s">
        <v>511</v>
      </c>
      <c r="F346" s="112" t="str">
        <f>VLOOKUP(B346,[2]Sheet8!E:I,5,0)</f>
        <v>PUTTASWAMY J P PUTTAIAHA</v>
      </c>
      <c r="G346" s="113" t="str">
        <f>VLOOKUP(B346,[2]Sheet8!E:K,7,0)</f>
        <v>BASAVESHWARA EXTENSION</v>
      </c>
      <c r="H346" s="57">
        <v>531</v>
      </c>
      <c r="I346" s="57">
        <v>531</v>
      </c>
      <c r="J346" s="57">
        <f t="shared" si="21"/>
        <v>0</v>
      </c>
      <c r="K346" s="57">
        <v>-6928</v>
      </c>
      <c r="L346" s="58">
        <v>4060</v>
      </c>
      <c r="M346" s="57"/>
      <c r="N346" s="57"/>
      <c r="O346" s="57"/>
      <c r="P346" s="57"/>
      <c r="Q346" s="57"/>
      <c r="R346" s="57"/>
      <c r="S346" s="57"/>
      <c r="T346" s="57"/>
      <c r="U346" s="57"/>
      <c r="V346" s="59"/>
      <c r="W346" s="57"/>
      <c r="X346" s="60" t="e">
        <f>L346+M346+N346+#REF!+P346</f>
        <v>#REF!</v>
      </c>
    </row>
    <row r="347" spans="1:25" s="56" customFormat="1" hidden="1" x14ac:dyDescent="0.25">
      <c r="A347" s="73">
        <v>86</v>
      </c>
      <c r="B347" s="57" t="s">
        <v>512</v>
      </c>
      <c r="C347" s="74" t="str">
        <f>VLOOKUP(B347,[2]Sheet8!E:G,3,0)</f>
        <v>BILL STOP</v>
      </c>
      <c r="D347" s="75">
        <f>VLOOKUP(B347,[2]Sheet8!E:L,8,0)</f>
        <v>2</v>
      </c>
      <c r="E347" s="57" t="s">
        <v>511</v>
      </c>
      <c r="F347" s="112" t="str">
        <f>VLOOKUP(B347,[2]Sheet8!E:I,5,0)</f>
        <v>ASHOK G B S/O BASAVARAJAPPA</v>
      </c>
      <c r="G347" s="113" t="str">
        <f>VLOOKUP(B347,[2]Sheet8!E:K,7,0)</f>
        <v>BASAVESHWARA NAGARA</v>
      </c>
      <c r="H347" s="57">
        <v>872</v>
      </c>
      <c r="I347" s="57">
        <v>872</v>
      </c>
      <c r="J347" s="57">
        <f t="shared" si="21"/>
        <v>0</v>
      </c>
      <c r="K347" s="57">
        <v>-1176</v>
      </c>
      <c r="L347" s="58">
        <v>0</v>
      </c>
      <c r="M347" s="57"/>
      <c r="N347" s="57"/>
      <c r="O347" s="57"/>
      <c r="P347" s="57"/>
      <c r="Q347" s="57"/>
      <c r="R347" s="57"/>
      <c r="S347" s="57"/>
      <c r="T347" s="57"/>
      <c r="U347" s="57"/>
      <c r="V347" s="59"/>
      <c r="W347" s="57"/>
      <c r="X347" s="60" t="e">
        <f>L347+M347+N347+#REF!+P347</f>
        <v>#REF!</v>
      </c>
    </row>
    <row r="348" spans="1:25" s="56" customFormat="1" hidden="1" x14ac:dyDescent="0.25">
      <c r="A348" s="73">
        <v>87</v>
      </c>
      <c r="B348" s="57" t="s">
        <v>513</v>
      </c>
      <c r="C348" s="74" t="str">
        <f>VLOOKUP(B348,[2]Sheet8!E:G,3,0)</f>
        <v>BILL STOP</v>
      </c>
      <c r="D348" s="75">
        <f>VLOOKUP(B348,[2]Sheet8!E:L,8,0)</f>
        <v>2</v>
      </c>
      <c r="E348" s="57" t="s">
        <v>514</v>
      </c>
      <c r="F348" s="112" t="str">
        <f>VLOOKUP(B348,[2]Sheet8!E:I,5,0)</f>
        <v>PRATHIBHA H G W/O NAGESH C T</v>
      </c>
      <c r="G348" s="113" t="str">
        <f>VLOOKUP(B348,[2]Sheet8!E:K,7,0)</f>
        <v>DEVARAYAPATTANA</v>
      </c>
      <c r="H348" s="57">
        <v>272</v>
      </c>
      <c r="I348" s="57">
        <v>272</v>
      </c>
      <c r="J348" s="57">
        <f t="shared" si="21"/>
        <v>0</v>
      </c>
      <c r="K348" s="57">
        <v>-3735</v>
      </c>
      <c r="L348" s="58">
        <v>0</v>
      </c>
      <c r="M348" s="57"/>
      <c r="N348" s="57"/>
      <c r="O348" s="57"/>
      <c r="P348" s="57"/>
      <c r="Q348" s="57"/>
      <c r="R348" s="57"/>
      <c r="S348" s="57"/>
      <c r="T348" s="57"/>
      <c r="U348" s="57"/>
      <c r="V348" s="59"/>
      <c r="W348" s="57"/>
      <c r="X348" s="60">
        <v>-3735.0000000000009</v>
      </c>
    </row>
    <row r="349" spans="1:25" ht="30" hidden="1" x14ac:dyDescent="0.25">
      <c r="A349" s="73">
        <v>88</v>
      </c>
      <c r="B349" s="79" t="s">
        <v>515</v>
      </c>
      <c r="C349" s="74" t="str">
        <f>VLOOKUP(B349,[2]Sheet8!E:G,3,0)</f>
        <v>BILL STOP</v>
      </c>
      <c r="D349" s="75">
        <f>VLOOKUP(B349,[2]Sheet8!E:L,8,0)</f>
        <v>1</v>
      </c>
      <c r="E349" s="57" t="s">
        <v>516</v>
      </c>
      <c r="F349" s="112" t="str">
        <f>VLOOKUP(B349,[2]Sheet8!E:I,5,0)</f>
        <v>ASHOK KUMAR M G S/O LATE M SIDDAPPA</v>
      </c>
      <c r="G349" s="113" t="str">
        <f>VLOOKUP(B349,[2]Sheet8!E:K,7,0)</f>
        <v>BASAVESHWARA NAGARA</v>
      </c>
      <c r="H349" s="57">
        <v>4589</v>
      </c>
      <c r="I349" s="57">
        <v>4589</v>
      </c>
      <c r="J349" s="57">
        <f t="shared" si="21"/>
        <v>0</v>
      </c>
      <c r="K349" s="57">
        <v>-4060</v>
      </c>
      <c r="L349" s="58">
        <v>0</v>
      </c>
      <c r="M349" s="57"/>
      <c r="N349" s="57"/>
      <c r="O349" s="57"/>
      <c r="P349" s="57"/>
      <c r="Q349" s="57"/>
      <c r="R349" s="57"/>
      <c r="S349" s="57"/>
      <c r="T349" s="57"/>
      <c r="U349" s="59"/>
      <c r="V349" s="59"/>
      <c r="W349" s="57"/>
      <c r="X349" s="60">
        <v>0</v>
      </c>
      <c r="Y349" s="56"/>
    </row>
    <row r="350" spans="1:25" hidden="1" x14ac:dyDescent="0.25">
      <c r="A350" s="73">
        <v>355</v>
      </c>
      <c r="B350" s="58" t="s">
        <v>17</v>
      </c>
      <c r="C350" s="85" t="str">
        <f>VLOOKUP(B350,[2]Sheet8!E:G,3,0)</f>
        <v>LIVE</v>
      </c>
      <c r="D350" s="86">
        <f>VLOOKUP(B350,[2]Sheet8!E:L,8,0)</f>
        <v>1</v>
      </c>
      <c r="E350" s="58" t="s">
        <v>516</v>
      </c>
      <c r="F350" s="114" t="str">
        <f>VLOOKUP(B350,[2]Sheet8!E:I,5,0)</f>
        <v>PRAKASHA S/O RANGE GOWDA</v>
      </c>
      <c r="G350" s="115" t="str">
        <f>VLOOKUP(B350,[2]Sheet8!E:K,7,0)</f>
        <v>GUDDENAHALLI</v>
      </c>
      <c r="H350" s="58">
        <v>615</v>
      </c>
      <c r="I350" s="58">
        <v>644</v>
      </c>
      <c r="J350" s="57">
        <f t="shared" si="21"/>
        <v>29</v>
      </c>
      <c r="K350" s="58">
        <v>-4060</v>
      </c>
      <c r="L350" s="58">
        <v>513</v>
      </c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62" t="e">
        <f>L350+M350+N350+#REF!+P350+O350</f>
        <v>#REF!</v>
      </c>
    </row>
    <row r="351" spans="1:25" hidden="1" x14ac:dyDescent="0.25">
      <c r="A351" s="73">
        <v>356</v>
      </c>
      <c r="B351" s="58" t="s">
        <v>19</v>
      </c>
      <c r="C351" s="85" t="str">
        <f>VLOOKUP(B351,[2]Sheet8!E:G,3,0)</f>
        <v>LIVE</v>
      </c>
      <c r="D351" s="86">
        <f>VLOOKUP(B351,[2]Sheet8!E:L,8,0)</f>
        <v>1</v>
      </c>
      <c r="E351" s="58" t="s">
        <v>518</v>
      </c>
      <c r="F351" s="114" t="str">
        <f>VLOOKUP(B351,[2]Sheet8!E:I,5,0)</f>
        <v>SAVITHIRI W/O MOHAN KUMAR</v>
      </c>
      <c r="G351" s="115" t="str">
        <f>VLOOKUP(B351,[2]Sheet8!E:K,7,0)</f>
        <v>HOOVINAHALLI KAVALU</v>
      </c>
      <c r="H351" s="58">
        <v>1191</v>
      </c>
      <c r="I351" s="58">
        <v>1250</v>
      </c>
      <c r="J351" s="57">
        <f t="shared" si="21"/>
        <v>59</v>
      </c>
      <c r="K351" s="58">
        <v>-4060</v>
      </c>
      <c r="L351" s="58">
        <v>1014</v>
      </c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62" t="e">
        <f>L351+M351+N351+#REF!+P351+O351</f>
        <v>#REF!</v>
      </c>
    </row>
    <row r="352" spans="1:25" ht="30" hidden="1" x14ac:dyDescent="0.25">
      <c r="A352" s="73">
        <v>89</v>
      </c>
      <c r="B352" s="79" t="s">
        <v>517</v>
      </c>
      <c r="C352" s="74" t="str">
        <f>VLOOKUP(B352,[2]Sheet8!E:G,3,0)</f>
        <v>BILL STOP</v>
      </c>
      <c r="D352" s="75">
        <f>VLOOKUP(B352,[2]Sheet8!E:L,8,0)</f>
        <v>2</v>
      </c>
      <c r="E352" s="57" t="s">
        <v>518</v>
      </c>
      <c r="F352" s="112" t="str">
        <f>VLOOKUP(B352,[2]Sheet8!E:I,5,0)</f>
        <v>YOGEGOWDA S/O VENKATEGOWDA</v>
      </c>
      <c r="G352" s="113" t="str">
        <f>VLOOKUP(B352,[2]Sheet8!E:K,7,0)</f>
        <v>GUDDENAHALLI ASHOKA NAGARA</v>
      </c>
      <c r="H352" s="57">
        <v>692</v>
      </c>
      <c r="I352" s="57">
        <v>692</v>
      </c>
      <c r="J352" s="57">
        <f t="shared" si="21"/>
        <v>0</v>
      </c>
      <c r="K352" s="57">
        <v>-8120</v>
      </c>
      <c r="L352" s="58">
        <v>12456</v>
      </c>
      <c r="M352" s="57"/>
      <c r="N352" s="57"/>
      <c r="O352" s="57"/>
      <c r="P352" s="57"/>
      <c r="Q352" s="57"/>
      <c r="R352" s="57"/>
      <c r="S352" s="57"/>
      <c r="T352" s="57"/>
      <c r="U352" s="59"/>
      <c r="V352" s="59"/>
      <c r="W352" s="57"/>
      <c r="X352" s="60">
        <v>12456</v>
      </c>
      <c r="Y352" s="56"/>
    </row>
    <row r="353" spans="1:25" hidden="1" x14ac:dyDescent="0.25">
      <c r="A353" s="73">
        <v>90</v>
      </c>
      <c r="B353" s="57" t="s">
        <v>519</v>
      </c>
      <c r="C353" s="74" t="str">
        <f>VLOOKUP(B353,[2]Sheet8!E:G,3,0)</f>
        <v>BILL STOP</v>
      </c>
      <c r="D353" s="75">
        <f>VLOOKUP(B353,[2]Sheet8!E:L,8,0)</f>
        <v>2</v>
      </c>
      <c r="E353" s="57" t="s">
        <v>518</v>
      </c>
      <c r="F353" s="112" t="str">
        <f>VLOOKUP(B353,[2]Sheet8!E:I,5,0)</f>
        <v>KOMALA W/O VEERASHETTY</v>
      </c>
      <c r="G353" s="113" t="str">
        <f>VLOOKUP(B353,[2]Sheet8!E:K,7,0)</f>
        <v>BASAVESHHWARA NAGARA MANACHANAHALLI</v>
      </c>
      <c r="H353" s="57">
        <v>768</v>
      </c>
      <c r="I353" s="57">
        <v>768</v>
      </c>
      <c r="J353" s="57">
        <f t="shared" si="21"/>
        <v>0</v>
      </c>
      <c r="K353" s="57">
        <v>0</v>
      </c>
      <c r="L353" s="58">
        <v>201</v>
      </c>
      <c r="M353" s="57"/>
      <c r="N353" s="57"/>
      <c r="O353" s="57"/>
      <c r="P353" s="57"/>
      <c r="Q353" s="57"/>
      <c r="R353" s="57"/>
      <c r="S353" s="57"/>
      <c r="T353" s="57"/>
      <c r="U353" s="57"/>
      <c r="V353" s="59"/>
      <c r="W353" s="57"/>
      <c r="X353" s="60">
        <v>201</v>
      </c>
      <c r="Y353" s="56"/>
    </row>
    <row r="354" spans="1:25" x14ac:dyDescent="0.25">
      <c r="A354" s="97"/>
      <c r="B354" s="98" t="s">
        <v>2054</v>
      </c>
      <c r="C354" s="58" t="s">
        <v>2592</v>
      </c>
      <c r="D354" s="98">
        <v>1</v>
      </c>
      <c r="E354" s="58"/>
      <c r="F354" s="111" t="s">
        <v>2055</v>
      </c>
      <c r="G354" s="111" t="s">
        <v>2056</v>
      </c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62"/>
    </row>
    <row r="355" spans="1:25" s="56" customFormat="1" hidden="1" x14ac:dyDescent="0.25">
      <c r="A355" s="73">
        <v>91</v>
      </c>
      <c r="B355" s="57" t="s">
        <v>520</v>
      </c>
      <c r="C355" s="74" t="str">
        <f>VLOOKUP(B355,[2]Sheet8!E:G,3,0)</f>
        <v>BILL STOP</v>
      </c>
      <c r="D355" s="75">
        <f>VLOOKUP(B355,[2]Sheet8!E:L,8,0)</f>
        <v>2</v>
      </c>
      <c r="E355" s="57" t="s">
        <v>518</v>
      </c>
      <c r="F355" s="112" t="str">
        <f>VLOOKUP(B355,[2]Sheet8!E:I,5,0)</f>
        <v>PALAKSHA S/O PAPEGOWDA</v>
      </c>
      <c r="G355" s="113" t="str">
        <f>VLOOKUP(B355,[2]Sheet8!E:K,7,0)</f>
        <v>GUDDENAHALLI</v>
      </c>
      <c r="H355" s="57">
        <v>1017</v>
      </c>
      <c r="I355" s="57">
        <v>1017</v>
      </c>
      <c r="J355" s="57">
        <f t="shared" ref="J355:J364" si="22">I355-H355</f>
        <v>0</v>
      </c>
      <c r="K355" s="57">
        <v>-6835</v>
      </c>
      <c r="L355" s="58">
        <v>0</v>
      </c>
      <c r="M355" s="57"/>
      <c r="N355" s="57"/>
      <c r="O355" s="57"/>
      <c r="P355" s="57"/>
      <c r="Q355" s="57"/>
      <c r="R355" s="57"/>
      <c r="S355" s="57"/>
      <c r="T355" s="57"/>
      <c r="U355" s="57"/>
      <c r="V355" s="59"/>
      <c r="W355" s="57"/>
      <c r="X355" s="60" t="e">
        <f>L355+M355+N355+#REF!+P355+O355</f>
        <v>#REF!</v>
      </c>
    </row>
    <row r="356" spans="1:25" s="56" customFormat="1" hidden="1" x14ac:dyDescent="0.25">
      <c r="A356" s="73">
        <v>92</v>
      </c>
      <c r="B356" s="57" t="s">
        <v>521</v>
      </c>
      <c r="C356" s="74" t="str">
        <f>VLOOKUP(B356,[2]Sheet8!E:G,3,0)</f>
        <v>BILL STOP</v>
      </c>
      <c r="D356" s="75">
        <f>VLOOKUP(B356,[2]Sheet8!E:L,8,0)</f>
        <v>2</v>
      </c>
      <c r="E356" s="57" t="s">
        <v>518</v>
      </c>
      <c r="F356" s="112" t="str">
        <f>VLOOKUP(B356,[2]Sheet8!E:I,5,0)</f>
        <v>P SAVITHA W/O H V NAGESH</v>
      </c>
      <c r="G356" s="113" t="str">
        <f>VLOOKUP(B356,[2]Sheet8!E:K,7,0)</f>
        <v>BASAVAESHWARA NAGARA</v>
      </c>
      <c r="H356" s="57">
        <v>681</v>
      </c>
      <c r="I356" s="57">
        <v>681</v>
      </c>
      <c r="J356" s="57">
        <f t="shared" si="22"/>
        <v>0</v>
      </c>
      <c r="K356" s="57">
        <v>0</v>
      </c>
      <c r="L356" s="58">
        <v>0</v>
      </c>
      <c r="M356" s="57"/>
      <c r="N356" s="57"/>
      <c r="O356" s="57"/>
      <c r="P356" s="57"/>
      <c r="Q356" s="57"/>
      <c r="R356" s="57"/>
      <c r="S356" s="57"/>
      <c r="T356" s="57"/>
      <c r="U356" s="57"/>
      <c r="V356" s="59"/>
      <c r="W356" s="57"/>
      <c r="X356" s="60" t="e">
        <f>L356+M356+N356+#REF!+P356</f>
        <v>#REF!</v>
      </c>
    </row>
    <row r="357" spans="1:25" s="56" customFormat="1" ht="30" hidden="1" x14ac:dyDescent="0.25">
      <c r="A357" s="73">
        <v>93</v>
      </c>
      <c r="B357" s="57" t="s">
        <v>522</v>
      </c>
      <c r="C357" s="74" t="str">
        <f>VLOOKUP(B357,[2]Sheet8!E:G,3,0)</f>
        <v>BILL STOP</v>
      </c>
      <c r="D357" s="75">
        <f>VLOOKUP(B357,[2]Sheet8!E:L,8,0)</f>
        <v>2</v>
      </c>
      <c r="E357" s="57" t="s">
        <v>518</v>
      </c>
      <c r="F357" s="112" t="str">
        <f>VLOOKUP(B357,[2]Sheet8!E:I,5,0)</f>
        <v>PRAVEEN  H R S/O RATHANARAJU H P</v>
      </c>
      <c r="G357" s="113" t="str">
        <f>VLOOKUP(B357,[2]Sheet8!E:K,7,0)</f>
        <v>MANACHANAHALLI</v>
      </c>
      <c r="H357" s="57">
        <v>356</v>
      </c>
      <c r="I357" s="57">
        <v>356</v>
      </c>
      <c r="J357" s="57">
        <f t="shared" si="22"/>
        <v>0</v>
      </c>
      <c r="K357" s="57">
        <v>0</v>
      </c>
      <c r="L357" s="58">
        <v>0</v>
      </c>
      <c r="M357" s="57"/>
      <c r="N357" s="57"/>
      <c r="O357" s="57"/>
      <c r="P357" s="57"/>
      <c r="Q357" s="57"/>
      <c r="R357" s="57"/>
      <c r="S357" s="57"/>
      <c r="T357" s="57"/>
      <c r="U357" s="57"/>
      <c r="V357" s="59"/>
      <c r="W357" s="57"/>
      <c r="X357" s="60">
        <v>-5254</v>
      </c>
    </row>
    <row r="358" spans="1:25" s="56" customFormat="1" ht="30" hidden="1" x14ac:dyDescent="0.25">
      <c r="A358" s="73">
        <v>94</v>
      </c>
      <c r="B358" s="57" t="s">
        <v>523</v>
      </c>
      <c r="C358" s="74" t="str">
        <f>VLOOKUP(B358,[2]Sheet8!E:G,3,0)</f>
        <v>BILL STOP</v>
      </c>
      <c r="D358" s="75">
        <f>VLOOKUP(B358,[2]Sheet8!E:L,8,0)</f>
        <v>2</v>
      </c>
      <c r="E358" s="57" t="s">
        <v>524</v>
      </c>
      <c r="F358" s="112" t="str">
        <f>VLOOKUP(B358,[2]Sheet8!E:I,5,0)</f>
        <v>NAGESHA M S S/O SHANMUKHAYYA</v>
      </c>
      <c r="G358" s="113" t="str">
        <f>VLOOKUP(B358,[2]Sheet8!E:K,7,0)</f>
        <v>MANACHANAHALLI BASAVESHWARA NAGARA HASSAN</v>
      </c>
      <c r="H358" s="57">
        <v>625</v>
      </c>
      <c r="I358" s="57">
        <v>625</v>
      </c>
      <c r="J358" s="57">
        <f t="shared" si="22"/>
        <v>0</v>
      </c>
      <c r="K358" s="57">
        <v>-596</v>
      </c>
      <c r="L358" s="58">
        <v>0</v>
      </c>
      <c r="M358" s="57"/>
      <c r="N358" s="57"/>
      <c r="O358" s="57"/>
      <c r="P358" s="57"/>
      <c r="Q358" s="57"/>
      <c r="R358" s="57"/>
      <c r="S358" s="57"/>
      <c r="T358" s="57"/>
      <c r="U358" s="57"/>
      <c r="V358" s="59"/>
      <c r="W358" s="57"/>
      <c r="X358" s="60" t="e">
        <f>L358+M358+N358+#REF!+P358</f>
        <v>#REF!</v>
      </c>
    </row>
    <row r="359" spans="1:25" s="56" customFormat="1" ht="30" hidden="1" x14ac:dyDescent="0.25">
      <c r="A359" s="73">
        <v>95</v>
      </c>
      <c r="B359" s="57" t="s">
        <v>525</v>
      </c>
      <c r="C359" s="74" t="str">
        <f>VLOOKUP(B359,[2]Sheet8!E:G,3,0)</f>
        <v>BILL STOP</v>
      </c>
      <c r="D359" s="75">
        <f>VLOOKUP(B359,[2]Sheet8!E:L,8,0)</f>
        <v>1</v>
      </c>
      <c r="E359" s="57" t="s">
        <v>524</v>
      </c>
      <c r="F359" s="112" t="str">
        <f>VLOOKUP(B359,[2]Sheet8!E:I,5,0)</f>
        <v>H K RAMESH S/O LATE H R KRISHNAMURTHY</v>
      </c>
      <c r="G359" s="113" t="str">
        <f>VLOOKUP(B359,[2]Sheet8!E:K,7,0)</f>
        <v>HANDINAKERE MANACHANAHALLI</v>
      </c>
      <c r="H359" s="57">
        <v>201</v>
      </c>
      <c r="I359" s="57">
        <v>201</v>
      </c>
      <c r="J359" s="57">
        <f t="shared" si="22"/>
        <v>0</v>
      </c>
      <c r="K359" s="57">
        <v>0</v>
      </c>
      <c r="L359" s="58">
        <v>76</v>
      </c>
      <c r="M359" s="57"/>
      <c r="N359" s="57"/>
      <c r="O359" s="57"/>
      <c r="P359" s="57"/>
      <c r="Q359" s="57"/>
      <c r="R359" s="57"/>
      <c r="S359" s="57"/>
      <c r="T359" s="57"/>
      <c r="U359" s="57"/>
      <c r="V359" s="59"/>
      <c r="W359" s="57"/>
      <c r="X359" s="60">
        <v>3204</v>
      </c>
    </row>
    <row r="360" spans="1:25" s="56" customFormat="1" ht="30" hidden="1" x14ac:dyDescent="0.25">
      <c r="A360" s="73">
        <v>96</v>
      </c>
      <c r="B360" s="57" t="s">
        <v>526</v>
      </c>
      <c r="C360" s="74" t="str">
        <f>VLOOKUP(B360,[2]Sheet8!E:G,3,0)</f>
        <v>BILL STOP</v>
      </c>
      <c r="D360" s="75">
        <f>VLOOKUP(B360,[2]Sheet8!E:L,8,0)</f>
        <v>1</v>
      </c>
      <c r="E360" s="57" t="s">
        <v>524</v>
      </c>
      <c r="F360" s="112" t="str">
        <f>VLOOKUP(B360,[2]Sheet8!E:I,5,0)</f>
        <v>DEVEGOWDA S/O THIMMEGOWDA</v>
      </c>
      <c r="G360" s="113" t="str">
        <f>VLOOKUP(B360,[2]Sheet8!E:K,7,0)</f>
        <v>UDDURU</v>
      </c>
      <c r="H360" s="57">
        <v>175</v>
      </c>
      <c r="I360" s="57">
        <v>175</v>
      </c>
      <c r="J360" s="57">
        <f t="shared" si="22"/>
        <v>0</v>
      </c>
      <c r="K360" s="57">
        <v>0</v>
      </c>
      <c r="L360" s="58">
        <v>0</v>
      </c>
      <c r="M360" s="57"/>
      <c r="N360" s="57"/>
      <c r="O360" s="57"/>
      <c r="P360" s="57"/>
      <c r="Q360" s="57"/>
      <c r="R360" s="57"/>
      <c r="S360" s="57"/>
      <c r="T360" s="57"/>
      <c r="U360" s="57"/>
      <c r="V360" s="59"/>
      <c r="W360" s="57"/>
      <c r="X360" s="60">
        <v>1575</v>
      </c>
    </row>
    <row r="361" spans="1:25" s="56" customFormat="1" hidden="1" x14ac:dyDescent="0.25">
      <c r="A361" s="73">
        <v>97</v>
      </c>
      <c r="B361" s="57" t="s">
        <v>527</v>
      </c>
      <c r="C361" s="74" t="str">
        <f>VLOOKUP(B361,[2]Sheet8!E:G,3,0)</f>
        <v>BILL STOP</v>
      </c>
      <c r="D361" s="75">
        <f>VLOOKUP(B361,[2]Sheet8!E:L,8,0)</f>
        <v>2</v>
      </c>
      <c r="E361" s="57" t="s">
        <v>528</v>
      </c>
      <c r="F361" s="112" t="str">
        <f>VLOOKUP(B361,[2]Sheet8!E:I,5,0)</f>
        <v>MALATHI A W/O RAVIKUMAR</v>
      </c>
      <c r="G361" s="113" t="str">
        <f>VLOOKUP(B361,[2]Sheet8!E:K,7,0)</f>
        <v>HOOVINAHALLIKAVALU</v>
      </c>
      <c r="H361" s="57">
        <v>1422</v>
      </c>
      <c r="I361" s="57">
        <v>1422</v>
      </c>
      <c r="J361" s="57">
        <f t="shared" si="22"/>
        <v>0</v>
      </c>
      <c r="K361" s="57">
        <v>-7473</v>
      </c>
      <c r="L361" s="58">
        <v>0</v>
      </c>
      <c r="M361" s="57"/>
      <c r="N361" s="57"/>
      <c r="O361" s="57"/>
      <c r="P361" s="57"/>
      <c r="Q361" s="57"/>
      <c r="R361" s="57"/>
      <c r="S361" s="57"/>
      <c r="T361" s="57"/>
      <c r="U361" s="57"/>
      <c r="V361" s="59"/>
      <c r="W361" s="57"/>
      <c r="X361" s="60" t="e">
        <f>L361+M361+N361+#REF!+P361+O361</f>
        <v>#REF!</v>
      </c>
    </row>
    <row r="362" spans="1:25" s="56" customFormat="1" hidden="1" x14ac:dyDescent="0.25">
      <c r="A362" s="73">
        <v>357</v>
      </c>
      <c r="B362" s="58" t="s">
        <v>20</v>
      </c>
      <c r="C362" s="85" t="str">
        <f>VLOOKUP(B362,[2]Sheet8!E:G,3,0)</f>
        <v>LIVE</v>
      </c>
      <c r="D362" s="86">
        <f>VLOOKUP(B362,[2]Sheet8!E:L,8,0)</f>
        <v>2</v>
      </c>
      <c r="E362" s="58" t="s">
        <v>915</v>
      </c>
      <c r="F362" s="114" t="str">
        <f>VLOOKUP(B362,[2]Sheet8!E:I,5,0)</f>
        <v>B B SHIVANNA S/O BOREGOWDA</v>
      </c>
      <c r="G362" s="115" t="str">
        <f>VLOOKUP(B362,[2]Sheet8!E:K,7,0)</f>
        <v>ASHOKANAGARA</v>
      </c>
      <c r="H362" s="58">
        <v>424</v>
      </c>
      <c r="I362" s="58">
        <v>572</v>
      </c>
      <c r="J362" s="57">
        <f t="shared" si="22"/>
        <v>148</v>
      </c>
      <c r="K362" s="58">
        <v>-8120</v>
      </c>
      <c r="L362" s="58">
        <v>-825</v>
      </c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62" t="e">
        <f>L362+M362+N362+#REF!+P362+O362</f>
        <v>#REF!</v>
      </c>
      <c r="Y362" s="55"/>
    </row>
    <row r="363" spans="1:25" s="56" customFormat="1" hidden="1" x14ac:dyDescent="0.25">
      <c r="A363" s="73">
        <v>358</v>
      </c>
      <c r="B363" s="58" t="s">
        <v>22</v>
      </c>
      <c r="C363" s="85" t="str">
        <f>VLOOKUP(B363,[2]Sheet8!E:G,3,0)</f>
        <v>LIVE</v>
      </c>
      <c r="D363" s="86">
        <f>VLOOKUP(B363,[2]Sheet8!E:L,8,0)</f>
        <v>3</v>
      </c>
      <c r="E363" s="58" t="s">
        <v>916</v>
      </c>
      <c r="F363" s="114" t="str">
        <f>VLOOKUP(B363,[2]Sheet8!E:I,5,0)</f>
        <v>H D HARSHA S/O H R DODDAIAH</v>
      </c>
      <c r="G363" s="115" t="str">
        <f>VLOOKUP(B363,[2]Sheet8!E:K,7,0)</f>
        <v>BASAWESHVARANAGARA</v>
      </c>
      <c r="H363" s="58">
        <v>4632</v>
      </c>
      <c r="I363" s="58">
        <v>5174</v>
      </c>
      <c r="J363" s="57">
        <f t="shared" si="22"/>
        <v>542</v>
      </c>
      <c r="K363" s="58">
        <v>-12180</v>
      </c>
      <c r="L363" s="58">
        <v>5442</v>
      </c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62" t="e">
        <f>L363+M363+N363+#REF!+P363+O363</f>
        <v>#REF!</v>
      </c>
      <c r="Y363" s="55"/>
    </row>
    <row r="364" spans="1:25" s="56" customFormat="1" hidden="1" x14ac:dyDescent="0.25">
      <c r="A364" s="73">
        <v>98</v>
      </c>
      <c r="B364" s="79" t="s">
        <v>529</v>
      </c>
      <c r="C364" s="74" t="str">
        <f>VLOOKUP(B364,[2]Sheet8!E:G,3,0)</f>
        <v>BILL STOP</v>
      </c>
      <c r="D364" s="75">
        <f>VLOOKUP(B364,[2]Sheet8!E:L,8,0)</f>
        <v>2</v>
      </c>
      <c r="E364" s="57" t="s">
        <v>530</v>
      </c>
      <c r="F364" s="112" t="str">
        <f>VLOOKUP(B364,[2]Sheet8!E:I,5,0)</f>
        <v>CHINNASWAMY S/O KARIYAYYA</v>
      </c>
      <c r="G364" s="113" t="str">
        <f>VLOOKUP(B364,[2]Sheet8!E:K,7,0)</f>
        <v>BASAWESHWARA NAGARA</v>
      </c>
      <c r="H364" s="57">
        <v>3583</v>
      </c>
      <c r="I364" s="57">
        <v>3583</v>
      </c>
      <c r="J364" s="57">
        <f t="shared" si="22"/>
        <v>0</v>
      </c>
      <c r="K364" s="57">
        <v>0</v>
      </c>
      <c r="L364" s="58">
        <v>0</v>
      </c>
      <c r="M364" s="57"/>
      <c r="N364" s="57"/>
      <c r="O364" s="57"/>
      <c r="P364" s="57"/>
      <c r="Q364" s="57"/>
      <c r="R364" s="57"/>
      <c r="S364" s="57"/>
      <c r="T364" s="57"/>
      <c r="U364" s="59"/>
      <c r="V364" s="59"/>
      <c r="W364" s="57"/>
      <c r="X364" s="60">
        <v>0</v>
      </c>
    </row>
    <row r="365" spans="1:25" s="56" customFormat="1" x14ac:dyDescent="0.25">
      <c r="A365" s="97"/>
      <c r="B365" s="98" t="s">
        <v>2088</v>
      </c>
      <c r="C365" s="58" t="s">
        <v>2592</v>
      </c>
      <c r="D365" s="98">
        <v>1</v>
      </c>
      <c r="E365" s="58"/>
      <c r="F365" s="111" t="s">
        <v>2089</v>
      </c>
      <c r="G365" s="111" t="s">
        <v>2090</v>
      </c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62"/>
      <c r="Y365" s="55"/>
    </row>
    <row r="366" spans="1:25" s="56" customFormat="1" hidden="1" x14ac:dyDescent="0.25">
      <c r="A366" s="73">
        <v>99</v>
      </c>
      <c r="B366" s="79" t="s">
        <v>531</v>
      </c>
      <c r="C366" s="74" t="str">
        <f>VLOOKUP(B366,[2]Sheet8!E:G,3,0)</f>
        <v>BILL STOP</v>
      </c>
      <c r="D366" s="75">
        <f>VLOOKUP(B366,[2]Sheet8!E:L,8,0)</f>
        <v>1</v>
      </c>
      <c r="E366" s="57" t="s">
        <v>532</v>
      </c>
      <c r="F366" s="112" t="str">
        <f>VLOOKUP(B366,[2]Sheet8!E:I,5,0)</f>
        <v>MAHESH H S S/O SUBBEGOWDA</v>
      </c>
      <c r="G366" s="113" t="str">
        <f>VLOOKUP(B366,[2]Sheet8!E:K,7,0)</f>
        <v>BASAVESHWARA LYUOT MANACHANAHALLI</v>
      </c>
      <c r="H366" s="57">
        <v>163</v>
      </c>
      <c r="I366" s="57">
        <v>163</v>
      </c>
      <c r="J366" s="57">
        <f t="shared" ref="J366:J375" si="23">I366-H366</f>
        <v>0</v>
      </c>
      <c r="K366" s="57">
        <v>-26</v>
      </c>
      <c r="L366" s="58">
        <v>0</v>
      </c>
      <c r="M366" s="57"/>
      <c r="N366" s="57"/>
      <c r="O366" s="57"/>
      <c r="P366" s="57"/>
      <c r="Q366" s="57"/>
      <c r="R366" s="57"/>
      <c r="S366" s="57"/>
      <c r="T366" s="57"/>
      <c r="U366" s="59"/>
      <c r="V366" s="59"/>
      <c r="W366" s="57"/>
      <c r="X366" s="60">
        <v>-26</v>
      </c>
    </row>
    <row r="367" spans="1:25" s="56" customFormat="1" ht="30" hidden="1" x14ac:dyDescent="0.25">
      <c r="A367" s="73">
        <v>100</v>
      </c>
      <c r="B367" s="57" t="s">
        <v>533</v>
      </c>
      <c r="C367" s="74" t="str">
        <f>VLOOKUP(B367,[2]Sheet8!E:G,3,0)</f>
        <v>BILL STOP</v>
      </c>
      <c r="D367" s="75">
        <f>VLOOKUP(B367,[2]Sheet8!E:L,8,0)</f>
        <v>2</v>
      </c>
      <c r="E367" s="57" t="s">
        <v>532</v>
      </c>
      <c r="F367" s="112" t="str">
        <f>VLOOKUP(B367,[2]Sheet8!E:I,5,0)</f>
        <v>A M CHANDRASHEKAR S/O K R MANJACHARI</v>
      </c>
      <c r="G367" s="113" t="str">
        <f>VLOOKUP(B367,[2]Sheet8!E:K,7,0)</f>
        <v>ASHOKA NAGARA LEOUT GUDDENAHALLI</v>
      </c>
      <c r="H367" s="57">
        <v>411</v>
      </c>
      <c r="I367" s="57">
        <v>411</v>
      </c>
      <c r="J367" s="57">
        <f t="shared" si="23"/>
        <v>0</v>
      </c>
      <c r="K367" s="57">
        <v>-7596</v>
      </c>
      <c r="L367" s="58">
        <v>0</v>
      </c>
      <c r="M367" s="57"/>
      <c r="N367" s="57"/>
      <c r="O367" s="57"/>
      <c r="P367" s="57"/>
      <c r="Q367" s="57"/>
      <c r="R367" s="57"/>
      <c r="S367" s="57"/>
      <c r="T367" s="57"/>
      <c r="U367" s="57"/>
      <c r="V367" s="59"/>
      <c r="W367" s="57"/>
      <c r="X367" s="60" t="e">
        <f>L367+M367+N367+#REF!+P367+O367</f>
        <v>#REF!</v>
      </c>
    </row>
    <row r="368" spans="1:25" s="56" customFormat="1" ht="30" hidden="1" x14ac:dyDescent="0.25">
      <c r="A368" s="73">
        <v>101</v>
      </c>
      <c r="B368" s="57" t="s">
        <v>534</v>
      </c>
      <c r="C368" s="74" t="str">
        <f>VLOOKUP(B368,[2]Sheet8!E:G,3,0)</f>
        <v>BILL STOP</v>
      </c>
      <c r="D368" s="75">
        <f>VLOOKUP(B368,[2]Sheet8!E:L,8,0)</f>
        <v>2</v>
      </c>
      <c r="E368" s="57" t="s">
        <v>535</v>
      </c>
      <c r="F368" s="112" t="str">
        <f>VLOOKUP(B368,[2]Sheet8!E:I,5,0)</f>
        <v>HEMALATHA D B W/OR ANGASWAMY T N</v>
      </c>
      <c r="G368" s="113" t="str">
        <f>VLOOKUP(B368,[2]Sheet8!E:K,7,0)</f>
        <v>GUDDENAHALLI</v>
      </c>
      <c r="H368" s="57">
        <v>780</v>
      </c>
      <c r="I368" s="57">
        <v>780</v>
      </c>
      <c r="J368" s="57">
        <f t="shared" si="23"/>
        <v>0</v>
      </c>
      <c r="K368" s="57">
        <v>-6131</v>
      </c>
      <c r="L368" s="58">
        <v>0</v>
      </c>
      <c r="M368" s="57"/>
      <c r="N368" s="57"/>
      <c r="O368" s="57"/>
      <c r="P368" s="57"/>
      <c r="Q368" s="57"/>
      <c r="R368" s="57"/>
      <c r="S368" s="57"/>
      <c r="T368" s="57"/>
      <c r="U368" s="57"/>
      <c r="V368" s="59"/>
      <c r="W368" s="57"/>
      <c r="X368" s="60" t="e">
        <f>L368+M368+N368+#REF!+P368+O368</f>
        <v>#REF!</v>
      </c>
    </row>
    <row r="369" spans="1:25" s="56" customFormat="1" hidden="1" x14ac:dyDescent="0.25">
      <c r="A369" s="73">
        <v>102</v>
      </c>
      <c r="B369" s="57" t="s">
        <v>536</v>
      </c>
      <c r="C369" s="74" t="str">
        <f>VLOOKUP(B369,[2]Sheet8!E:G,3,0)</f>
        <v>BILL STOP</v>
      </c>
      <c r="D369" s="75">
        <f>VLOOKUP(B369,[2]Sheet8!E:L,8,0)</f>
        <v>2</v>
      </c>
      <c r="E369" s="57">
        <v>44293</v>
      </c>
      <c r="F369" s="112" t="str">
        <f>VLOOKUP(B369,[2]Sheet8!E:I,5,0)</f>
        <v>RAVI H S S/O SHIVEGOWDA</v>
      </c>
      <c r="G369" s="113" t="str">
        <f>VLOOKUP(B369,[2]Sheet8!E:K,7,0)</f>
        <v>GUDDENAHALLI</v>
      </c>
      <c r="H369" s="57">
        <v>586</v>
      </c>
      <c r="I369" s="57">
        <v>586</v>
      </c>
      <c r="J369" s="57">
        <f t="shared" si="23"/>
        <v>0</v>
      </c>
      <c r="K369" s="57">
        <v>-7436</v>
      </c>
      <c r="L369" s="58">
        <v>0</v>
      </c>
      <c r="M369" s="57"/>
      <c r="N369" s="57"/>
      <c r="O369" s="57"/>
      <c r="P369" s="57"/>
      <c r="Q369" s="57"/>
      <c r="R369" s="57"/>
      <c r="S369" s="57"/>
      <c r="T369" s="57"/>
      <c r="U369" s="57"/>
      <c r="V369" s="59"/>
      <c r="W369" s="57"/>
      <c r="X369" s="60" t="e">
        <f>L369+M369+N369+#REF!+P369+O369</f>
        <v>#REF!</v>
      </c>
    </row>
    <row r="370" spans="1:25" s="56" customFormat="1" hidden="1" x14ac:dyDescent="0.25">
      <c r="A370" s="73">
        <v>359</v>
      </c>
      <c r="B370" s="58" t="s">
        <v>24</v>
      </c>
      <c r="C370" s="74" t="s">
        <v>358</v>
      </c>
      <c r="D370" s="86">
        <f>VLOOKUP(B370,[2]Sheet8!E:L,8,0)</f>
        <v>2</v>
      </c>
      <c r="E370" s="58">
        <v>44293</v>
      </c>
      <c r="F370" s="114" t="str">
        <f>VLOOKUP(B370,[2]Sheet8!E:I,5,0)</f>
        <v>C MAHESH S/O CHANNEGOWDA</v>
      </c>
      <c r="G370" s="115" t="str">
        <f>VLOOKUP(B370,[2]Sheet8!E:K,7,0)</f>
        <v>KORAHALLI</v>
      </c>
      <c r="H370" s="58">
        <v>1307</v>
      </c>
      <c r="I370" s="58">
        <v>1307</v>
      </c>
      <c r="J370" s="57">
        <f t="shared" si="23"/>
        <v>0</v>
      </c>
      <c r="K370" s="58">
        <v>0</v>
      </c>
      <c r="L370" s="58">
        <v>12945</v>
      </c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62" t="e">
        <f>L370+M370+N370+#REF!+P370+O370</f>
        <v>#REF!</v>
      </c>
      <c r="Y370" s="55"/>
    </row>
    <row r="371" spans="1:25" s="56" customFormat="1" hidden="1" x14ac:dyDescent="0.25">
      <c r="A371" s="73">
        <v>103</v>
      </c>
      <c r="B371" s="79" t="s">
        <v>537</v>
      </c>
      <c r="C371" s="74" t="str">
        <f>VLOOKUP(B371,[2]Sheet8!E:G,3,0)</f>
        <v>BILL STOP</v>
      </c>
      <c r="D371" s="75">
        <f>VLOOKUP(B371,[2]Sheet8!E:L,8,0)</f>
        <v>1</v>
      </c>
      <c r="E371" s="80">
        <v>44293</v>
      </c>
      <c r="F371" s="112" t="str">
        <f>VLOOKUP(B371,[2]Sheet8!E:I,5,0)</f>
        <v>RAJEGOWDA S/O UYALEGOWDA</v>
      </c>
      <c r="G371" s="113" t="str">
        <f>VLOOKUP(B371,[2]Sheet8!E:K,7,0)</f>
        <v>UDDURU</v>
      </c>
      <c r="H371" s="57">
        <v>135</v>
      </c>
      <c r="I371" s="57">
        <v>135</v>
      </c>
      <c r="J371" s="57">
        <f t="shared" si="23"/>
        <v>0</v>
      </c>
      <c r="K371" s="57">
        <v>0</v>
      </c>
      <c r="L371" s="58">
        <v>0</v>
      </c>
      <c r="M371" s="57"/>
      <c r="N371" s="57"/>
      <c r="O371" s="57"/>
      <c r="P371" s="57"/>
      <c r="Q371" s="57"/>
      <c r="R371" s="84"/>
      <c r="S371" s="57"/>
      <c r="T371" s="57"/>
      <c r="U371" s="59"/>
      <c r="V371" s="59"/>
      <c r="W371" s="57"/>
      <c r="X371" s="60">
        <v>4033</v>
      </c>
    </row>
    <row r="372" spans="1:25" s="56" customFormat="1" hidden="1" x14ac:dyDescent="0.25">
      <c r="A372" s="73">
        <v>317</v>
      </c>
      <c r="B372" s="79" t="s">
        <v>859</v>
      </c>
      <c r="C372" s="74" t="str">
        <f>VLOOKUP(B372,[2]Sheet8!E:G,3,0)</f>
        <v>LONG DISS</v>
      </c>
      <c r="D372" s="75">
        <f>VLOOKUP(B372,[2]Sheet8!E:L,8,0)</f>
        <v>1</v>
      </c>
      <c r="E372" s="80">
        <v>44293</v>
      </c>
      <c r="F372" s="112" t="str">
        <f>VLOOKUP(B372,[2]Sheet8!E:I,5,0)</f>
        <v>SIDDE GOWDA S/O BORE GOWDA</v>
      </c>
      <c r="G372" s="113" t="str">
        <f>VLOOKUP(B372,[2]Sheet8!E:K,7,0)</f>
        <v>UDDURU</v>
      </c>
      <c r="H372" s="57">
        <v>88</v>
      </c>
      <c r="I372" s="57">
        <v>88</v>
      </c>
      <c r="J372" s="57">
        <f t="shared" si="23"/>
        <v>0</v>
      </c>
      <c r="K372" s="57">
        <v>-1054</v>
      </c>
      <c r="L372" s="58">
        <v>0</v>
      </c>
      <c r="M372" s="57"/>
      <c r="N372" s="57"/>
      <c r="O372" s="57"/>
      <c r="P372" s="57"/>
      <c r="Q372" s="57"/>
      <c r="R372" s="57"/>
      <c r="S372" s="57"/>
      <c r="T372" s="57"/>
      <c r="U372" s="59"/>
      <c r="V372" s="59"/>
      <c r="W372" s="57"/>
      <c r="X372" s="60">
        <v>-1054</v>
      </c>
    </row>
    <row r="373" spans="1:25" s="56" customFormat="1" ht="30" hidden="1" x14ac:dyDescent="0.25">
      <c r="A373" s="73">
        <v>104</v>
      </c>
      <c r="B373" s="79" t="s">
        <v>538</v>
      </c>
      <c r="C373" s="74" t="str">
        <f>VLOOKUP(B373,[2]Sheet8!E:G,3,0)</f>
        <v>BILL STOP</v>
      </c>
      <c r="D373" s="75">
        <f>VLOOKUP(B373,[2]Sheet8!E:L,8,0)</f>
        <v>1</v>
      </c>
      <c r="E373" s="80">
        <v>44293</v>
      </c>
      <c r="F373" s="112" t="str">
        <f>VLOOKUP(B373,[2]Sheet8!E:I,5,0)</f>
        <v>BANASHANKARI W/O H J DRUVAKUMAR</v>
      </c>
      <c r="G373" s="113" t="str">
        <f>VLOOKUP(B373,[2]Sheet8!E:K,7,0)</f>
        <v>BASAVESHWARA NAGARA</v>
      </c>
      <c r="H373" s="57">
        <v>99</v>
      </c>
      <c r="I373" s="57">
        <v>99</v>
      </c>
      <c r="J373" s="57">
        <f t="shared" si="23"/>
        <v>0</v>
      </c>
      <c r="K373" s="57">
        <v>-2712</v>
      </c>
      <c r="L373" s="58">
        <v>1348</v>
      </c>
      <c r="M373" s="57"/>
      <c r="N373" s="57"/>
      <c r="O373" s="57"/>
      <c r="P373" s="57"/>
      <c r="Q373" s="57"/>
      <c r="R373" s="57"/>
      <c r="S373" s="57"/>
      <c r="T373" s="57"/>
      <c r="U373" s="59"/>
      <c r="V373" s="59"/>
      <c r="W373" s="57"/>
      <c r="X373" s="60">
        <v>-2712</v>
      </c>
    </row>
    <row r="374" spans="1:25" s="56" customFormat="1" ht="30" hidden="1" x14ac:dyDescent="0.25">
      <c r="A374" s="73">
        <v>360</v>
      </c>
      <c r="B374" s="58" t="s">
        <v>26</v>
      </c>
      <c r="C374" s="85" t="str">
        <f>VLOOKUP(B374,[2]Sheet8!E:G,3,0)</f>
        <v>LIVE</v>
      </c>
      <c r="D374" s="86">
        <f>VLOOKUP(B374,[2]Sheet8!E:L,8,0)</f>
        <v>2</v>
      </c>
      <c r="E374" s="58" t="s">
        <v>540</v>
      </c>
      <c r="F374" s="114" t="str">
        <f>VLOOKUP(B374,[2]Sheet8!E:I,5,0)</f>
        <v>NAGENDRA H K S/O KRISHNEGOWDA H P</v>
      </c>
      <c r="G374" s="115" t="str">
        <f>VLOOKUP(B374,[2]Sheet8!E:K,7,0)</f>
        <v>DEVARAYAPATTANA</v>
      </c>
      <c r="H374" s="58">
        <v>671</v>
      </c>
      <c r="I374" s="58">
        <v>714</v>
      </c>
      <c r="J374" s="57">
        <f t="shared" si="23"/>
        <v>43</v>
      </c>
      <c r="K374" s="58">
        <v>-8120</v>
      </c>
      <c r="L374" s="58">
        <v>1132</v>
      </c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62" t="e">
        <f>L374+M374+N374+#REF!+P374+O374</f>
        <v>#REF!</v>
      </c>
      <c r="Y374" s="55"/>
    </row>
    <row r="375" spans="1:25" s="56" customFormat="1" hidden="1" x14ac:dyDescent="0.25">
      <c r="A375" s="73">
        <v>105</v>
      </c>
      <c r="B375" s="57" t="s">
        <v>539</v>
      </c>
      <c r="C375" s="74" t="str">
        <f>VLOOKUP(B375,[2]Sheet8!E:G,3,0)</f>
        <v>BILL STOP</v>
      </c>
      <c r="D375" s="75">
        <f>VLOOKUP(B375,[2]Sheet8!E:L,8,0)</f>
        <v>2</v>
      </c>
      <c r="E375" s="57" t="s">
        <v>540</v>
      </c>
      <c r="F375" s="112" t="str">
        <f>VLOOKUP(B375,[2]Sheet8!E:I,5,0)</f>
        <v>MADHU B S S/O SANGAPPA</v>
      </c>
      <c r="G375" s="113" t="str">
        <f>VLOOKUP(B375,[2]Sheet8!E:K,7,0)</f>
        <v>MANACHANAHALLI BASAWESHWARA NAGARA</v>
      </c>
      <c r="H375" s="57">
        <v>914</v>
      </c>
      <c r="I375" s="57">
        <v>914</v>
      </c>
      <c r="J375" s="57">
        <f t="shared" si="23"/>
        <v>0</v>
      </c>
      <c r="K375" s="57">
        <v>-3482</v>
      </c>
      <c r="L375" s="58">
        <v>0</v>
      </c>
      <c r="M375" s="57"/>
      <c r="N375" s="57"/>
      <c r="O375" s="57"/>
      <c r="P375" s="57"/>
      <c r="Q375" s="57"/>
      <c r="R375" s="57"/>
      <c r="S375" s="57"/>
      <c r="T375" s="57"/>
      <c r="U375" s="57"/>
      <c r="V375" s="59"/>
      <c r="W375" s="57"/>
      <c r="X375" s="60" t="e">
        <f>L375+M375+N375+#REF!+P375+O375</f>
        <v>#REF!</v>
      </c>
    </row>
    <row r="376" spans="1:25" s="56" customFormat="1" x14ac:dyDescent="0.25">
      <c r="A376" s="97"/>
      <c r="B376" s="98" t="s">
        <v>2120</v>
      </c>
      <c r="C376" s="58" t="s">
        <v>2592</v>
      </c>
      <c r="D376" s="98">
        <v>1</v>
      </c>
      <c r="E376" s="58"/>
      <c r="F376" s="111" t="s">
        <v>2121</v>
      </c>
      <c r="G376" s="111" t="s">
        <v>2122</v>
      </c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62"/>
      <c r="Y376" s="55"/>
    </row>
    <row r="377" spans="1:25" s="56" customFormat="1" ht="30" hidden="1" x14ac:dyDescent="0.25">
      <c r="A377" s="73">
        <v>106</v>
      </c>
      <c r="B377" s="59" t="s">
        <v>541</v>
      </c>
      <c r="C377" s="74" t="str">
        <f>VLOOKUP(B377,[2]Sheet8!E:G,3,0)</f>
        <v>BILL STOP</v>
      </c>
      <c r="D377" s="75">
        <f>VLOOKUP(B377,[2]Sheet8!E:L,8,0)</f>
        <v>2</v>
      </c>
      <c r="E377" s="59" t="s">
        <v>540</v>
      </c>
      <c r="F377" s="112" t="str">
        <f>VLOOKUP(B377,[2]Sheet8!E:I,5,0)</f>
        <v>C V BASAVARAJA S/O VENKATEGOWDA</v>
      </c>
      <c r="G377" s="113" t="str">
        <f>VLOOKUP(B377,[2]Sheet8!E:K,7,0)</f>
        <v>HANDIKERE</v>
      </c>
      <c r="H377" s="59">
        <v>674</v>
      </c>
      <c r="I377" s="57">
        <v>674</v>
      </c>
      <c r="J377" s="57">
        <f t="shared" ref="J377:J386" si="24">I377-H377</f>
        <v>0</v>
      </c>
      <c r="K377" s="59">
        <v>0</v>
      </c>
      <c r="L377" s="58">
        <v>0</v>
      </c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7"/>
      <c r="X377" s="88" t="e">
        <f>L377+M377+N377+#REF!+P377+O377</f>
        <v>#REF!</v>
      </c>
      <c r="Y377" s="61">
        <v>3412</v>
      </c>
    </row>
    <row r="378" spans="1:25" s="56" customFormat="1" ht="30" hidden="1" x14ac:dyDescent="0.25">
      <c r="A378" s="73">
        <v>107</v>
      </c>
      <c r="B378" s="79" t="s">
        <v>542</v>
      </c>
      <c r="C378" s="74" t="str">
        <f>VLOOKUP(B378,[2]Sheet8!E:G,3,0)</f>
        <v>BILL STOP</v>
      </c>
      <c r="D378" s="75">
        <f>VLOOKUP(B378,[2]Sheet8!E:L,8,0)</f>
        <v>1</v>
      </c>
      <c r="E378" s="57" t="s">
        <v>540</v>
      </c>
      <c r="F378" s="112" t="str">
        <f>VLOOKUP(B378,[2]Sheet8!E:I,5,0)</f>
        <v>MANJUNAHA S/O LATE JAVAREGOWDA</v>
      </c>
      <c r="G378" s="113" t="str">
        <f>VLOOKUP(B378,[2]Sheet8!E:K,7,0)</f>
        <v>BASAVESHWARA NAGARA</v>
      </c>
      <c r="H378" s="57">
        <v>7486</v>
      </c>
      <c r="I378" s="57">
        <v>7486</v>
      </c>
      <c r="J378" s="57">
        <f t="shared" si="24"/>
        <v>0</v>
      </c>
      <c r="K378" s="57">
        <v>-126</v>
      </c>
      <c r="L378" s="58">
        <v>0</v>
      </c>
      <c r="M378" s="57"/>
      <c r="N378" s="57"/>
      <c r="O378" s="57"/>
      <c r="P378" s="57"/>
      <c r="Q378" s="57"/>
      <c r="R378" s="57"/>
      <c r="S378" s="57"/>
      <c r="T378" s="57"/>
      <c r="U378" s="59"/>
      <c r="V378" s="59"/>
      <c r="W378" s="57"/>
      <c r="X378" s="60">
        <v>-125.99999999999955</v>
      </c>
    </row>
    <row r="379" spans="1:25" s="56" customFormat="1" hidden="1" x14ac:dyDescent="0.25">
      <c r="A379" s="73">
        <v>108</v>
      </c>
      <c r="B379" s="79" t="s">
        <v>543</v>
      </c>
      <c r="C379" s="74" t="str">
        <f>VLOOKUP(B379,[2]Sheet8!E:G,3,0)</f>
        <v>BILL STOP</v>
      </c>
      <c r="D379" s="75">
        <f>VLOOKUP(B379,[2]Sheet8!E:L,8,0)</f>
        <v>2</v>
      </c>
      <c r="E379" s="57"/>
      <c r="F379" s="112" t="str">
        <f>VLOOKUP(B379,[2]Sheet8!E:I,5,0)</f>
        <v>SHOBHA W/O MANJANNA</v>
      </c>
      <c r="G379" s="113" t="str">
        <f>VLOOKUP(B379,[2]Sheet8!E:K,7,0)</f>
        <v>GUDDENAHALLI</v>
      </c>
      <c r="H379" s="57"/>
      <c r="I379" s="57">
        <v>0</v>
      </c>
      <c r="J379" s="57">
        <f t="shared" si="24"/>
        <v>0</v>
      </c>
      <c r="K379" s="57">
        <v>0</v>
      </c>
      <c r="L379" s="58">
        <v>0</v>
      </c>
      <c r="M379" s="57"/>
      <c r="N379" s="57"/>
      <c r="O379" s="57"/>
      <c r="P379" s="57"/>
      <c r="Q379" s="57"/>
      <c r="R379" s="57"/>
      <c r="S379" s="57"/>
      <c r="T379" s="57"/>
      <c r="U379" s="59"/>
      <c r="V379" s="59"/>
      <c r="W379" s="57"/>
      <c r="X379" s="60">
        <v>-634</v>
      </c>
    </row>
    <row r="380" spans="1:25" s="56" customFormat="1" hidden="1" x14ac:dyDescent="0.25">
      <c r="A380" s="73">
        <v>361</v>
      </c>
      <c r="B380" s="58" t="s">
        <v>28</v>
      </c>
      <c r="C380" s="85" t="str">
        <f>VLOOKUP(B380,[2]Sheet8!E:G,3,0)</f>
        <v>LIVE</v>
      </c>
      <c r="D380" s="86">
        <f>VLOOKUP(B380,[2]Sheet8!E:L,8,0)</f>
        <v>1</v>
      </c>
      <c r="E380" s="58" t="s">
        <v>917</v>
      </c>
      <c r="F380" s="114" t="str">
        <f>VLOOKUP(B380,[2]Sheet8!E:I,5,0)</f>
        <v>HARSHITHA K W/O KUMAR</v>
      </c>
      <c r="G380" s="115" t="str">
        <f>VLOOKUP(B380,[2]Sheet8!E:K,7,0)</f>
        <v>HOOVINAKALLI KAVALU</v>
      </c>
      <c r="H380" s="58">
        <v>1134</v>
      </c>
      <c r="I380" s="58">
        <v>1221</v>
      </c>
      <c r="J380" s="57">
        <f t="shared" si="24"/>
        <v>87</v>
      </c>
      <c r="K380" s="58">
        <v>-4060</v>
      </c>
      <c r="L380" s="58">
        <v>150</v>
      </c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62" t="e">
        <f>L380+M380+N380+#REF!+P380+O380</f>
        <v>#REF!</v>
      </c>
      <c r="Y380" s="55"/>
    </row>
    <row r="381" spans="1:25" s="56" customFormat="1" hidden="1" x14ac:dyDescent="0.25">
      <c r="A381" s="73">
        <v>109</v>
      </c>
      <c r="B381" s="57" t="s">
        <v>544</v>
      </c>
      <c r="C381" s="74" t="str">
        <f>VLOOKUP(B381,[2]Sheet8!E:G,3,0)</f>
        <v>BILL STOP</v>
      </c>
      <c r="D381" s="75">
        <f>VLOOKUP(B381,[2]Sheet8!E:L,8,0)</f>
        <v>2</v>
      </c>
      <c r="E381" s="57" t="s">
        <v>545</v>
      </c>
      <c r="F381" s="112" t="str">
        <f>VLOOKUP(B381,[2]Sheet8!E:I,5,0)</f>
        <v>C S MADHU S/O SWAMY</v>
      </c>
      <c r="G381" s="113" t="str">
        <f>VLOOKUP(B381,[2]Sheet8!E:K,7,0)</f>
        <v>ASHOKA NAGARA NEAR KEB BHAVANA</v>
      </c>
      <c r="H381" s="57">
        <v>674</v>
      </c>
      <c r="I381" s="57">
        <v>674</v>
      </c>
      <c r="J381" s="57">
        <f t="shared" si="24"/>
        <v>0</v>
      </c>
      <c r="K381" s="57">
        <v>-2857</v>
      </c>
      <c r="L381" s="58">
        <v>0</v>
      </c>
      <c r="M381" s="57"/>
      <c r="N381" s="57"/>
      <c r="O381" s="57"/>
      <c r="P381" s="57"/>
      <c r="Q381" s="57"/>
      <c r="R381" s="57"/>
      <c r="S381" s="57"/>
      <c r="T381" s="57"/>
      <c r="U381" s="57"/>
      <c r="V381" s="59"/>
      <c r="W381" s="57"/>
      <c r="X381" s="60" t="e">
        <f>L381+M381+N381+#REF!+P381+O381</f>
        <v>#REF!</v>
      </c>
    </row>
    <row r="382" spans="1:25" s="56" customFormat="1" hidden="1" x14ac:dyDescent="0.25">
      <c r="A382" s="73">
        <v>362</v>
      </c>
      <c r="B382" s="58" t="s">
        <v>30</v>
      </c>
      <c r="C382" s="85" t="str">
        <f>VLOOKUP(B382,[2]Sheet8!E:G,3,0)</f>
        <v>LIVE</v>
      </c>
      <c r="D382" s="86">
        <f>VLOOKUP(B382,[2]Sheet8!E:L,8,0)</f>
        <v>2</v>
      </c>
      <c r="E382" s="58" t="s">
        <v>545</v>
      </c>
      <c r="F382" s="114" t="str">
        <f>VLOOKUP(B382,[2]Sheet8!E:I,5,0)</f>
        <v>AKSHATHA W/O GIRISH D S</v>
      </c>
      <c r="G382" s="115" t="str">
        <f>VLOOKUP(B382,[2]Sheet8!E:K,7,0)</f>
        <v>ASHOKANAGARA</v>
      </c>
      <c r="H382" s="58">
        <v>1487</v>
      </c>
      <c r="I382" s="58">
        <v>1616</v>
      </c>
      <c r="J382" s="57">
        <f t="shared" si="24"/>
        <v>129</v>
      </c>
      <c r="K382" s="58">
        <v>-8120</v>
      </c>
      <c r="L382" s="58">
        <v>4452</v>
      </c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62" t="e">
        <f>L382+M382+N382+#REF!+P382+O382</f>
        <v>#REF!</v>
      </c>
      <c r="Y382" s="55"/>
    </row>
    <row r="383" spans="1:25" s="56" customFormat="1" ht="30" hidden="1" x14ac:dyDescent="0.25">
      <c r="A383" s="73">
        <v>110</v>
      </c>
      <c r="B383" s="57" t="s">
        <v>546</v>
      </c>
      <c r="C383" s="74" t="str">
        <f>VLOOKUP(B383,[2]Sheet8!E:G,3,0)</f>
        <v>BILL STOP</v>
      </c>
      <c r="D383" s="75">
        <f>VLOOKUP(B383,[2]Sheet8!E:L,8,0)</f>
        <v>1</v>
      </c>
      <c r="E383" s="57" t="s">
        <v>547</v>
      </c>
      <c r="F383" s="112" t="str">
        <f>VLOOKUP(B383,[2]Sheet8!E:I,5,0)</f>
        <v>D H CHANDAN S/O D S HEGGADEGOWDA</v>
      </c>
      <c r="G383" s="113" t="str">
        <f>VLOOKUP(B383,[2]Sheet8!E:K,7,0)</f>
        <v>BASAVESHWARA NAGARA</v>
      </c>
      <c r="H383" s="57">
        <v>1509</v>
      </c>
      <c r="I383" s="57">
        <v>1509</v>
      </c>
      <c r="J383" s="57">
        <f t="shared" si="24"/>
        <v>0</v>
      </c>
      <c r="K383" s="57">
        <v>-1804</v>
      </c>
      <c r="L383" s="58">
        <v>0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9"/>
      <c r="W383" s="57"/>
      <c r="X383" s="60">
        <v>2256</v>
      </c>
    </row>
    <row r="384" spans="1:25" s="56" customFormat="1" ht="30" hidden="1" x14ac:dyDescent="0.25">
      <c r="A384" s="73">
        <v>111</v>
      </c>
      <c r="B384" s="57" t="s">
        <v>548</v>
      </c>
      <c r="C384" s="74" t="str">
        <f>VLOOKUP(B384,[2]Sheet8!E:G,3,0)</f>
        <v>BILL STOP</v>
      </c>
      <c r="D384" s="75">
        <f>VLOOKUP(B384,[2]Sheet8!E:L,8,0)</f>
        <v>2</v>
      </c>
      <c r="E384" s="57" t="s">
        <v>549</v>
      </c>
      <c r="F384" s="112" t="str">
        <f>VLOOKUP(B384,[2]Sheet8!E:I,5,0)</f>
        <v>KARI BASAVARAJU A E S/O ESHWARAPPA A C</v>
      </c>
      <c r="G384" s="113" t="str">
        <f>VLOOKUP(B384,[2]Sheet8!E:K,7,0)</f>
        <v>MANACHANAHALLI</v>
      </c>
      <c r="H384" s="57">
        <v>536</v>
      </c>
      <c r="I384" s="57">
        <v>536</v>
      </c>
      <c r="J384" s="57">
        <f t="shared" si="24"/>
        <v>0</v>
      </c>
      <c r="K384" s="57">
        <v>-5163</v>
      </c>
      <c r="L384" s="58">
        <v>0</v>
      </c>
      <c r="M384" s="57"/>
      <c r="N384" s="57"/>
      <c r="O384" s="57"/>
      <c r="P384" s="57"/>
      <c r="Q384" s="57"/>
      <c r="R384" s="57"/>
      <c r="S384" s="57"/>
      <c r="T384" s="57"/>
      <c r="U384" s="57"/>
      <c r="V384" s="59"/>
      <c r="W384" s="57"/>
      <c r="X384" s="60" t="e">
        <f>L384+M384+N384+#REF!+P384+O384</f>
        <v>#REF!</v>
      </c>
    </row>
    <row r="385" spans="1:25" s="56" customFormat="1" ht="30" hidden="1" x14ac:dyDescent="0.25">
      <c r="A385" s="73">
        <v>112</v>
      </c>
      <c r="B385" s="57" t="s">
        <v>550</v>
      </c>
      <c r="C385" s="74" t="str">
        <f>VLOOKUP(B385,[2]Sheet8!E:G,3,0)</f>
        <v>BILL STOP</v>
      </c>
      <c r="D385" s="75">
        <f>VLOOKUP(B385,[2]Sheet8!E:L,8,0)</f>
        <v>2</v>
      </c>
      <c r="E385" s="57" t="s">
        <v>551</v>
      </c>
      <c r="F385" s="112" t="str">
        <f>VLOOKUP(B385,[2]Sheet8!E:I,5,0)</f>
        <v>MANJUNATHA N P  UR MANJAPPA S/O PAPANNA</v>
      </c>
      <c r="G385" s="113" t="str">
        <f>VLOOKUP(B385,[2]Sheet8!E:K,7,0)</f>
        <v>GUDDENAHALLI ASHOKANAGARA</v>
      </c>
      <c r="H385" s="57">
        <v>1037</v>
      </c>
      <c r="I385" s="57">
        <v>1037</v>
      </c>
      <c r="J385" s="57">
        <f t="shared" si="24"/>
        <v>0</v>
      </c>
      <c r="K385" s="57">
        <v>-23304</v>
      </c>
      <c r="L385" s="58">
        <v>0</v>
      </c>
      <c r="M385" s="57"/>
      <c r="N385" s="57"/>
      <c r="O385" s="57"/>
      <c r="P385" s="57"/>
      <c r="Q385" s="57"/>
      <c r="R385" s="57"/>
      <c r="S385" s="57"/>
      <c r="T385" s="57"/>
      <c r="U385" s="57"/>
      <c r="V385" s="59"/>
      <c r="W385" s="57"/>
      <c r="X385" s="60" t="e">
        <f>L385+M385+N385+#REF!+P385+O385</f>
        <v>#REF!</v>
      </c>
    </row>
    <row r="386" spans="1:25" s="56" customFormat="1" hidden="1" x14ac:dyDescent="0.25">
      <c r="A386" s="73">
        <v>113</v>
      </c>
      <c r="B386" s="79" t="s">
        <v>552</v>
      </c>
      <c r="C386" s="74" t="str">
        <f>VLOOKUP(B386,[2]Sheet8!E:G,3,0)</f>
        <v>BILL STOP</v>
      </c>
      <c r="D386" s="75">
        <f>VLOOKUP(B386,[2]Sheet8!E:L,8,0)</f>
        <v>2</v>
      </c>
      <c r="E386" s="57" t="s">
        <v>551</v>
      </c>
      <c r="F386" s="112" t="str">
        <f>VLOOKUP(B386,[2]Sheet8!E:I,5,0)</f>
        <v>BASAVARAJU S S/O SHRINIVAS</v>
      </c>
      <c r="G386" s="113" t="str">
        <f>VLOOKUP(B386,[2]Sheet8!E:K,7,0)</f>
        <v>MANACHANAHALLI</v>
      </c>
      <c r="H386" s="57">
        <v>335</v>
      </c>
      <c r="I386" s="57">
        <v>335</v>
      </c>
      <c r="J386" s="57">
        <f t="shared" si="24"/>
        <v>0</v>
      </c>
      <c r="K386" s="57">
        <v>-8120</v>
      </c>
      <c r="L386" s="58">
        <v>0</v>
      </c>
      <c r="M386" s="57"/>
      <c r="N386" s="57"/>
      <c r="O386" s="57"/>
      <c r="P386" s="57"/>
      <c r="Q386" s="57"/>
      <c r="R386" s="57"/>
      <c r="S386" s="57"/>
      <c r="T386" s="57"/>
      <c r="U386" s="59"/>
      <c r="V386" s="59"/>
      <c r="W386" s="57"/>
      <c r="X386" s="60">
        <v>0</v>
      </c>
    </row>
    <row r="387" spans="1:25" s="56" customFormat="1" x14ac:dyDescent="0.25">
      <c r="A387" s="97"/>
      <c r="B387" s="98" t="s">
        <v>2150</v>
      </c>
      <c r="C387" s="58" t="s">
        <v>2592</v>
      </c>
      <c r="D387" s="98">
        <v>1</v>
      </c>
      <c r="E387" s="58"/>
      <c r="F387" s="111" t="s">
        <v>2151</v>
      </c>
      <c r="G387" s="111" t="s">
        <v>2152</v>
      </c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62"/>
      <c r="Y387" s="55"/>
    </row>
    <row r="388" spans="1:25" s="56" customFormat="1" ht="30" hidden="1" x14ac:dyDescent="0.25">
      <c r="A388" s="73">
        <v>114</v>
      </c>
      <c r="B388" s="79" t="s">
        <v>553</v>
      </c>
      <c r="C388" s="74" t="str">
        <f>VLOOKUP(B388,[2]Sheet8!E:G,3,0)</f>
        <v>BILL STOP</v>
      </c>
      <c r="D388" s="75">
        <f>VLOOKUP(B388,[2]Sheet8!E:L,8,0)</f>
        <v>2</v>
      </c>
      <c r="E388" s="57" t="s">
        <v>554</v>
      </c>
      <c r="F388" s="112" t="str">
        <f>VLOOKUP(B388,[2]Sheet8!E:I,5,0)</f>
        <v>CHANDRASHEKAR MN S/O NANJAPPA</v>
      </c>
      <c r="G388" s="113" t="str">
        <f>VLOOKUP(B388,[2]Sheet8!E:K,7,0)</f>
        <v>BASAVESHWARA NAGARA</v>
      </c>
      <c r="H388" s="57">
        <v>3962</v>
      </c>
      <c r="I388" s="57">
        <v>3962</v>
      </c>
      <c r="J388" s="57">
        <f t="shared" ref="J388:J397" si="25">I388-H388</f>
        <v>0</v>
      </c>
      <c r="K388" s="57">
        <v>-5380</v>
      </c>
      <c r="L388" s="58">
        <v>0</v>
      </c>
      <c r="M388" s="57"/>
      <c r="N388" s="57"/>
      <c r="O388" s="57"/>
      <c r="P388" s="57"/>
      <c r="Q388" s="57"/>
      <c r="R388" s="57"/>
      <c r="S388" s="57"/>
      <c r="T388" s="57"/>
      <c r="U388" s="59"/>
      <c r="V388" s="59"/>
      <c r="W388" s="57"/>
      <c r="X388" s="60">
        <v>2740</v>
      </c>
    </row>
    <row r="389" spans="1:25" s="56" customFormat="1" hidden="1" x14ac:dyDescent="0.25">
      <c r="A389" s="73">
        <v>115</v>
      </c>
      <c r="B389" s="57" t="s">
        <v>555</v>
      </c>
      <c r="C389" s="74" t="str">
        <f>VLOOKUP(B389,[2]Sheet8!E:G,3,0)</f>
        <v>BILL STOP</v>
      </c>
      <c r="D389" s="75">
        <f>VLOOKUP(B389,[2]Sheet8!E:L,8,0)</f>
        <v>1</v>
      </c>
      <c r="E389" s="57" t="s">
        <v>556</v>
      </c>
      <c r="F389" s="112" t="str">
        <f>VLOOKUP(B389,[2]Sheet8!E:I,5,0)</f>
        <v>SHILPA D ASHOK W/O ASHOKA</v>
      </c>
      <c r="G389" s="113" t="str">
        <f>VLOOKUP(B389,[2]Sheet8!E:K,7,0)</f>
        <v>CHINNENAHALLI</v>
      </c>
      <c r="H389" s="57">
        <v>544</v>
      </c>
      <c r="I389" s="57">
        <v>544</v>
      </c>
      <c r="J389" s="57">
        <f t="shared" si="25"/>
        <v>0</v>
      </c>
      <c r="K389" s="57">
        <v>-277</v>
      </c>
      <c r="L389" s="58">
        <v>0</v>
      </c>
      <c r="M389" s="57"/>
      <c r="N389" s="57"/>
      <c r="O389" s="57"/>
      <c r="P389" s="57"/>
      <c r="Q389" s="57"/>
      <c r="R389" s="57"/>
      <c r="S389" s="57"/>
      <c r="T389" s="57"/>
      <c r="U389" s="57"/>
      <c r="V389" s="59"/>
      <c r="W389" s="57"/>
      <c r="X389" s="60" t="e">
        <f>L389+M389+N389+#REF!+P389</f>
        <v>#REF!</v>
      </c>
    </row>
    <row r="390" spans="1:25" s="56" customFormat="1" ht="30" hidden="1" x14ac:dyDescent="0.25">
      <c r="A390" s="73">
        <v>116</v>
      </c>
      <c r="B390" s="57" t="s">
        <v>557</v>
      </c>
      <c r="C390" s="74" t="str">
        <f>VLOOKUP(B390,[2]Sheet8!E:G,3,0)</f>
        <v>BILL STOP</v>
      </c>
      <c r="D390" s="75">
        <f>VLOOKUP(B390,[2]Sheet8!E:L,8,0)</f>
        <v>2</v>
      </c>
      <c r="E390" s="57" t="s">
        <v>556</v>
      </c>
      <c r="F390" s="112" t="str">
        <f>VLOOKUP(B390,[2]Sheet8!E:I,5,0)</f>
        <v>ACHUTHA H C S/O CHALUVE GOWDA</v>
      </c>
      <c r="G390" s="113" t="str">
        <f>VLOOKUP(B390,[2]Sheet8!E:K,7,0)</f>
        <v>ASHOKANAGARA</v>
      </c>
      <c r="H390" s="57">
        <v>3728</v>
      </c>
      <c r="I390" s="57">
        <v>3728</v>
      </c>
      <c r="J390" s="57">
        <f t="shared" si="25"/>
        <v>0</v>
      </c>
      <c r="K390" s="57">
        <v>-5161</v>
      </c>
      <c r="L390" s="58">
        <v>0</v>
      </c>
      <c r="M390" s="57"/>
      <c r="N390" s="57"/>
      <c r="O390" s="57"/>
      <c r="P390" s="57"/>
      <c r="Q390" s="57"/>
      <c r="R390" s="57"/>
      <c r="S390" s="57"/>
      <c r="T390" s="57"/>
      <c r="U390" s="57"/>
      <c r="V390" s="59"/>
      <c r="W390" s="57"/>
      <c r="X390" s="60" t="e">
        <f>L390+M390+N390+#REF!+P390+O390</f>
        <v>#REF!</v>
      </c>
    </row>
    <row r="391" spans="1:25" s="56" customFormat="1" ht="30" hidden="1" x14ac:dyDescent="0.25">
      <c r="A391" s="73">
        <v>117</v>
      </c>
      <c r="B391" s="79" t="s">
        <v>558</v>
      </c>
      <c r="C391" s="74" t="str">
        <f>VLOOKUP(B391,[2]Sheet8!E:G,3,0)</f>
        <v>BILL STOP</v>
      </c>
      <c r="D391" s="75">
        <f>VLOOKUP(B391,[2]Sheet8!E:L,8,0)</f>
        <v>1</v>
      </c>
      <c r="E391" s="57" t="s">
        <v>559</v>
      </c>
      <c r="F391" s="112" t="str">
        <f>VLOOKUP(B391,[2]Sheet8!E:I,5,0)</f>
        <v>GIDDEGOWDA S/O GOVINDEGOWDA</v>
      </c>
      <c r="G391" s="113" t="str">
        <f>VLOOKUP(B391,[2]Sheet8!E:K,7,0)</f>
        <v>UDDURU</v>
      </c>
      <c r="H391" s="57">
        <v>68</v>
      </c>
      <c r="I391" s="57">
        <v>68</v>
      </c>
      <c r="J391" s="57">
        <f t="shared" si="25"/>
        <v>0</v>
      </c>
      <c r="K391" s="57">
        <v>-2198</v>
      </c>
      <c r="L391" s="58">
        <v>0</v>
      </c>
      <c r="M391" s="57"/>
      <c r="N391" s="57"/>
      <c r="O391" s="57"/>
      <c r="P391" s="57"/>
      <c r="Q391" s="57"/>
      <c r="R391" s="57"/>
      <c r="S391" s="57"/>
      <c r="T391" s="57"/>
      <c r="U391" s="59"/>
      <c r="V391" s="59"/>
      <c r="W391" s="57"/>
      <c r="X391" s="60">
        <v>1862</v>
      </c>
    </row>
    <row r="392" spans="1:25" s="56" customFormat="1" hidden="1" x14ac:dyDescent="0.25">
      <c r="A392" s="73">
        <v>118</v>
      </c>
      <c r="B392" s="79" t="s">
        <v>560</v>
      </c>
      <c r="C392" s="74" t="str">
        <f>VLOOKUP(B392,[2]Sheet8!E:G,3,0)</f>
        <v>BILL STOP</v>
      </c>
      <c r="D392" s="75">
        <f>VLOOKUP(B392,[2]Sheet8!E:L,8,0)</f>
        <v>1</v>
      </c>
      <c r="E392" s="57" t="s">
        <v>561</v>
      </c>
      <c r="F392" s="112" t="str">
        <f>VLOOKUP(B392,[2]Sheet8!E:I,5,0)</f>
        <v>P SURESH S/O PUTTAIAH</v>
      </c>
      <c r="G392" s="113" t="str">
        <f>VLOOKUP(B392,[2]Sheet8!E:K,7,0)</f>
        <v>BASAVESHWARA NAGARA</v>
      </c>
      <c r="H392" s="57">
        <v>1055</v>
      </c>
      <c r="I392" s="57">
        <v>1055</v>
      </c>
      <c r="J392" s="57">
        <f t="shared" si="25"/>
        <v>0</v>
      </c>
      <c r="K392" s="57">
        <v>-4060</v>
      </c>
      <c r="L392" s="58">
        <v>0</v>
      </c>
      <c r="M392" s="57"/>
      <c r="N392" s="57"/>
      <c r="O392" s="57"/>
      <c r="P392" s="57"/>
      <c r="Q392" s="57"/>
      <c r="R392" s="57"/>
      <c r="S392" s="57"/>
      <c r="T392" s="57"/>
      <c r="U392" s="59"/>
      <c r="V392" s="59"/>
      <c r="W392" s="57"/>
      <c r="X392" s="60">
        <v>0</v>
      </c>
    </row>
    <row r="393" spans="1:25" s="56" customFormat="1" ht="30" hidden="1" x14ac:dyDescent="0.25">
      <c r="A393" s="73">
        <v>119</v>
      </c>
      <c r="B393" s="57" t="s">
        <v>562</v>
      </c>
      <c r="C393" s="74" t="str">
        <f>VLOOKUP(B393,[2]Sheet8!E:G,3,0)</f>
        <v>BILL STOP</v>
      </c>
      <c r="D393" s="75">
        <f>VLOOKUP(B393,[2]Sheet8!E:L,8,0)</f>
        <v>5</v>
      </c>
      <c r="E393" s="57" t="s">
        <v>561</v>
      </c>
      <c r="F393" s="112" t="str">
        <f>VLOOKUP(B393,[2]Sheet8!E:I,5,0)</f>
        <v xml:space="preserve">ATC TELECOM INFRASTRUTURE PVT LTD </v>
      </c>
      <c r="G393" s="113" t="str">
        <f>VLOOKUP(B393,[2]Sheet8!E:K,7,0)</f>
        <v>VINAYAKA NAGARA PARK GUDDENAHALLI</v>
      </c>
      <c r="H393" s="57">
        <v>18020</v>
      </c>
      <c r="I393" s="57">
        <v>18020</v>
      </c>
      <c r="J393" s="57">
        <f t="shared" si="25"/>
        <v>0</v>
      </c>
      <c r="K393" s="57">
        <v>0</v>
      </c>
      <c r="L393" s="58">
        <v>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9"/>
      <c r="W393" s="57"/>
      <c r="X393" s="60" t="e">
        <f>L393+M393+N393+#REF!+P393+O393</f>
        <v>#REF!</v>
      </c>
    </row>
    <row r="394" spans="1:25" s="56" customFormat="1" hidden="1" x14ac:dyDescent="0.25">
      <c r="A394" s="73">
        <v>120</v>
      </c>
      <c r="B394" s="57" t="s">
        <v>563</v>
      </c>
      <c r="C394" s="74" t="str">
        <f>VLOOKUP(B394,[2]Sheet8!E:G,3,0)</f>
        <v>BILL STOP</v>
      </c>
      <c r="D394" s="75">
        <f>VLOOKUP(B394,[2]Sheet8!E:L,8,0)</f>
        <v>2</v>
      </c>
      <c r="E394" s="57" t="s">
        <v>564</v>
      </c>
      <c r="F394" s="112" t="str">
        <f>VLOOKUP(B394,[2]Sheet8!E:I,5,0)</f>
        <v>KUMAR S/I MUDALIGOWDA</v>
      </c>
      <c r="G394" s="113" t="str">
        <f>VLOOKUP(B394,[2]Sheet8!E:K,7,0)</f>
        <v>GUDDENAHALLI</v>
      </c>
      <c r="H394" s="57">
        <v>779</v>
      </c>
      <c r="I394" s="57">
        <v>779</v>
      </c>
      <c r="J394" s="57">
        <f t="shared" si="25"/>
        <v>0</v>
      </c>
      <c r="K394" s="57">
        <v>0</v>
      </c>
      <c r="L394" s="58">
        <v>0</v>
      </c>
      <c r="M394" s="57"/>
      <c r="N394" s="57"/>
      <c r="O394" s="57"/>
      <c r="P394" s="57"/>
      <c r="Q394" s="57"/>
      <c r="R394" s="57"/>
      <c r="S394" s="57"/>
      <c r="T394" s="57"/>
      <c r="U394" s="57"/>
      <c r="V394" s="59"/>
      <c r="W394" s="57"/>
      <c r="X394" s="60" t="e">
        <f>L394+M394+N394+#REF!+P394+O394</f>
        <v>#REF!</v>
      </c>
    </row>
    <row r="395" spans="1:25" s="56" customFormat="1" ht="30" hidden="1" x14ac:dyDescent="0.25">
      <c r="A395" s="73">
        <v>121</v>
      </c>
      <c r="B395" s="79" t="s">
        <v>565</v>
      </c>
      <c r="C395" s="74" t="str">
        <f>VLOOKUP(B395,[2]Sheet8!E:G,3,0)</f>
        <v>BILL STOP</v>
      </c>
      <c r="D395" s="75">
        <f>VLOOKUP(B395,[2]Sheet8!E:L,8,0)</f>
        <v>1</v>
      </c>
      <c r="E395" s="57" t="s">
        <v>566</v>
      </c>
      <c r="F395" s="112" t="str">
        <f>VLOOKUP(B395,[2]Sheet8!E:I,5,0)</f>
        <v>B H GANESHA MURTHY S/O LATE HIRIYANNAYYA</v>
      </c>
      <c r="G395" s="113" t="str">
        <f>VLOOKUP(B395,[2]Sheet8!E:K,7,0)</f>
        <v>BASAWESHWARA NAGARA</v>
      </c>
      <c r="H395" s="57">
        <v>992</v>
      </c>
      <c r="I395" s="57">
        <v>992</v>
      </c>
      <c r="J395" s="57">
        <f t="shared" si="25"/>
        <v>0</v>
      </c>
      <c r="K395" s="57">
        <v>0</v>
      </c>
      <c r="L395" s="58">
        <v>0</v>
      </c>
      <c r="M395" s="57"/>
      <c r="N395" s="57"/>
      <c r="O395" s="57"/>
      <c r="P395" s="57"/>
      <c r="Q395" s="57"/>
      <c r="R395" s="57"/>
      <c r="S395" s="57"/>
      <c r="T395" s="57"/>
      <c r="U395" s="59"/>
      <c r="V395" s="59"/>
      <c r="W395" s="57"/>
      <c r="X395" s="60">
        <v>618</v>
      </c>
    </row>
    <row r="396" spans="1:25" s="56" customFormat="1" ht="30" hidden="1" x14ac:dyDescent="0.25">
      <c r="A396" s="73">
        <v>318</v>
      </c>
      <c r="B396" s="79" t="s">
        <v>860</v>
      </c>
      <c r="C396" s="74" t="str">
        <f>VLOOKUP(B396,[2]Sheet8!E:G,3,0)</f>
        <v>LONG DISS</v>
      </c>
      <c r="D396" s="75">
        <f>VLOOKUP(B396,[2]Sheet8!E:L,8,0)</f>
        <v>1</v>
      </c>
      <c r="E396" s="57" t="s">
        <v>566</v>
      </c>
      <c r="F396" s="112" t="str">
        <f>VLOOKUP(B396,[2]Sheet8!E:I,5,0)</f>
        <v>G PRADEEP S/O B V GOVINDASHETTY</v>
      </c>
      <c r="G396" s="113" t="str">
        <f>VLOOKUP(B396,[2]Sheet8!E:K,7,0)</f>
        <v>BASAVESHWARA NAGARA</v>
      </c>
      <c r="H396" s="57">
        <v>1021</v>
      </c>
      <c r="I396" s="57">
        <v>1021</v>
      </c>
      <c r="J396" s="57">
        <f t="shared" si="25"/>
        <v>0</v>
      </c>
      <c r="K396" s="57">
        <v>-3952</v>
      </c>
      <c r="L396" s="58">
        <v>0</v>
      </c>
      <c r="M396" s="57"/>
      <c r="N396" s="57"/>
      <c r="O396" s="57"/>
      <c r="P396" s="57"/>
      <c r="Q396" s="57"/>
      <c r="R396" s="57"/>
      <c r="S396" s="57"/>
      <c r="T396" s="57"/>
      <c r="U396" s="59"/>
      <c r="V396" s="59"/>
      <c r="W396" s="57"/>
      <c r="X396" s="60">
        <v>608</v>
      </c>
    </row>
    <row r="397" spans="1:25" s="56" customFormat="1" ht="30" hidden="1" x14ac:dyDescent="0.25">
      <c r="A397" s="73">
        <v>122</v>
      </c>
      <c r="B397" s="79" t="s">
        <v>567</v>
      </c>
      <c r="C397" s="74" t="str">
        <f>VLOOKUP(B397,[2]Sheet8!E:G,3,0)</f>
        <v>BILL STOP</v>
      </c>
      <c r="D397" s="75">
        <f>VLOOKUP(B397,[2]Sheet8!E:L,8,0)</f>
        <v>1</v>
      </c>
      <c r="E397" s="57" t="s">
        <v>568</v>
      </c>
      <c r="F397" s="112" t="str">
        <f>VLOOKUP(B397,[2]Sheet8!E:I,5,0)</f>
        <v>YOGEESHAPPA S/O LATE BASAPPA</v>
      </c>
      <c r="G397" s="113" t="str">
        <f>VLOOKUP(B397,[2]Sheet8!E:K,7,0)</f>
        <v>BASAWESHVARA NAGARA</v>
      </c>
      <c r="H397" s="57">
        <v>6096</v>
      </c>
      <c r="I397" s="57">
        <v>6096</v>
      </c>
      <c r="J397" s="57">
        <f t="shared" si="25"/>
        <v>0</v>
      </c>
      <c r="K397" s="57">
        <v>-637</v>
      </c>
      <c r="L397" s="58">
        <v>0</v>
      </c>
      <c r="M397" s="57"/>
      <c r="N397" s="57"/>
      <c r="O397" s="57"/>
      <c r="P397" s="57"/>
      <c r="Q397" s="57"/>
      <c r="R397" s="57"/>
      <c r="S397" s="57"/>
      <c r="T397" s="57"/>
      <c r="U397" s="59"/>
      <c r="V397" s="59"/>
      <c r="W397" s="57"/>
      <c r="X397" s="60">
        <v>3423</v>
      </c>
    </row>
    <row r="398" spans="1:25" s="56" customFormat="1" x14ac:dyDescent="0.25">
      <c r="A398" s="97"/>
      <c r="B398" s="98" t="s">
        <v>2180</v>
      </c>
      <c r="C398" s="58" t="s">
        <v>2592</v>
      </c>
      <c r="D398" s="98">
        <v>1</v>
      </c>
      <c r="E398" s="58"/>
      <c r="F398" s="111" t="s">
        <v>333</v>
      </c>
      <c r="G398" s="111" t="s">
        <v>2181</v>
      </c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62"/>
      <c r="Y398" s="55"/>
    </row>
    <row r="399" spans="1:25" s="56" customFormat="1" ht="30" hidden="1" x14ac:dyDescent="0.25">
      <c r="A399" s="73">
        <v>123</v>
      </c>
      <c r="B399" s="57" t="s">
        <v>569</v>
      </c>
      <c r="C399" s="74" t="str">
        <f>VLOOKUP(B399,[2]Sheet8!E:G,3,0)</f>
        <v>BILL STOP</v>
      </c>
      <c r="D399" s="75">
        <f>VLOOKUP(B399,[2]Sheet8!E:L,8,0)</f>
        <v>1</v>
      </c>
      <c r="E399" s="57" t="s">
        <v>568</v>
      </c>
      <c r="F399" s="112" t="str">
        <f>VLOOKUP(B399,[2]Sheet8!E:I,5,0)</f>
        <v>H S MURULI S/O LATE NINGASHETTY</v>
      </c>
      <c r="G399" s="113" t="str">
        <f>VLOOKUP(B399,[2]Sheet8!E:K,7,0)</f>
        <v>DEVARAYAPATTANA</v>
      </c>
      <c r="H399" s="57">
        <v>771</v>
      </c>
      <c r="I399" s="57">
        <v>771</v>
      </c>
      <c r="J399" s="57">
        <f t="shared" ref="J399:J408" si="26">I399-H399</f>
        <v>0</v>
      </c>
      <c r="K399" s="57">
        <v>-1580</v>
      </c>
      <c r="L399" s="58">
        <v>0</v>
      </c>
      <c r="M399" s="57"/>
      <c r="N399" s="57"/>
      <c r="O399" s="57"/>
      <c r="P399" s="57"/>
      <c r="Q399" s="57"/>
      <c r="R399" s="57"/>
      <c r="S399" s="57"/>
      <c r="T399" s="57"/>
      <c r="U399" s="57"/>
      <c r="V399" s="59"/>
      <c r="W399" s="57"/>
      <c r="X399" s="60" t="e">
        <f>L399+M399+N399+#REF!+P399+O399</f>
        <v>#REF!</v>
      </c>
    </row>
    <row r="400" spans="1:25" s="56" customFormat="1" ht="30" hidden="1" x14ac:dyDescent="0.25">
      <c r="A400" s="73">
        <v>124</v>
      </c>
      <c r="B400" s="57" t="s">
        <v>570</v>
      </c>
      <c r="C400" s="74" t="str">
        <f>VLOOKUP(B400,[2]Sheet8!E:G,3,0)</f>
        <v>BILL STOP</v>
      </c>
      <c r="D400" s="75">
        <f>VLOOKUP(B400,[2]Sheet8!E:L,8,0)</f>
        <v>2</v>
      </c>
      <c r="E400" s="57" t="s">
        <v>568</v>
      </c>
      <c r="F400" s="112" t="str">
        <f>VLOOKUP(B400,[2]Sheet8!E:I,5,0)</f>
        <v>VINAY SHANKAR M S/O P S MADHUSUDHAN NAYAK</v>
      </c>
      <c r="G400" s="113" t="str">
        <f>VLOOKUP(B400,[2]Sheet8!E:K,7,0)</f>
        <v>MANACHANAHALLI BASAVESHWARA NAGARA</v>
      </c>
      <c r="H400" s="57">
        <v>378</v>
      </c>
      <c r="I400" s="57">
        <v>378</v>
      </c>
      <c r="J400" s="57">
        <f t="shared" si="26"/>
        <v>0</v>
      </c>
      <c r="K400" s="57">
        <v>-4989</v>
      </c>
      <c r="L400" s="58">
        <v>0</v>
      </c>
      <c r="M400" s="57"/>
      <c r="N400" s="57"/>
      <c r="O400" s="57"/>
      <c r="P400" s="57"/>
      <c r="Q400" s="57"/>
      <c r="R400" s="57"/>
      <c r="S400" s="57"/>
      <c r="T400" s="57"/>
      <c r="U400" s="57"/>
      <c r="V400" s="59"/>
      <c r="W400" s="57"/>
      <c r="X400" s="60" t="e">
        <f>L400+M400+N400+#REF!+P400+O400</f>
        <v>#REF!</v>
      </c>
    </row>
    <row r="401" spans="1:25" s="56" customFormat="1" hidden="1" x14ac:dyDescent="0.25">
      <c r="A401" s="73">
        <v>125</v>
      </c>
      <c r="B401" s="57" t="s">
        <v>571</v>
      </c>
      <c r="C401" s="74" t="str">
        <f>VLOOKUP(B401,[2]Sheet8!E:G,3,0)</f>
        <v>BILL STOP</v>
      </c>
      <c r="D401" s="75">
        <f>VLOOKUP(B401,[2]Sheet8!E:L,8,0)</f>
        <v>10</v>
      </c>
      <c r="E401" s="84" t="s">
        <v>572</v>
      </c>
      <c r="F401" s="112" t="str">
        <f>VLOOKUP(B401,[2]Sheet8!E:I,5,0)</f>
        <v>SUJATHA M M</v>
      </c>
      <c r="G401" s="113">
        <f>VLOOKUP(B401,[2]Sheet8!E:K,7,0)</f>
        <v>0</v>
      </c>
      <c r="H401" s="57">
        <v>6168</v>
      </c>
      <c r="I401" s="57">
        <v>6168</v>
      </c>
      <c r="J401" s="57">
        <f t="shared" si="26"/>
        <v>0</v>
      </c>
      <c r="K401" s="57">
        <v>-19731</v>
      </c>
      <c r="L401" s="58">
        <v>0</v>
      </c>
      <c r="M401" s="57"/>
      <c r="N401" s="57"/>
      <c r="O401" s="57"/>
      <c r="P401" s="57"/>
      <c r="Q401" s="57"/>
      <c r="R401" s="57"/>
      <c r="S401" s="57"/>
      <c r="T401" s="57"/>
      <c r="U401" s="57"/>
      <c r="V401" s="59"/>
      <c r="W401" s="57"/>
      <c r="X401" s="60" t="e">
        <f>L401+M401+N401+#REF!+P401</f>
        <v>#REF!</v>
      </c>
    </row>
    <row r="402" spans="1:25" s="56" customFormat="1" hidden="1" x14ac:dyDescent="0.25">
      <c r="A402" s="73">
        <v>126</v>
      </c>
      <c r="B402" s="57" t="s">
        <v>573</v>
      </c>
      <c r="C402" s="74" t="str">
        <f>VLOOKUP(B402,[2]Sheet8!E:G,3,0)</f>
        <v>BILL STOP</v>
      </c>
      <c r="D402" s="75">
        <f>VLOOKUP(B402,[2]Sheet8!E:L,8,0)</f>
        <v>1</v>
      </c>
      <c r="E402" s="84" t="s">
        <v>574</v>
      </c>
      <c r="F402" s="112" t="str">
        <f>VLOOKUP(B402,[2]Sheet8!E:I,5,0)</f>
        <v>SUNEETHA H M</v>
      </c>
      <c r="G402" s="113">
        <f>VLOOKUP(B402,[2]Sheet8!E:K,7,0)</f>
        <v>0</v>
      </c>
      <c r="H402" s="57">
        <v>523</v>
      </c>
      <c r="I402" s="57">
        <v>523</v>
      </c>
      <c r="J402" s="57">
        <f t="shared" si="26"/>
        <v>0</v>
      </c>
      <c r="K402" s="89">
        <v>0</v>
      </c>
      <c r="L402" s="58">
        <v>0</v>
      </c>
      <c r="M402" s="57"/>
      <c r="N402" s="57"/>
      <c r="O402" s="57"/>
      <c r="P402" s="57"/>
      <c r="Q402" s="57"/>
      <c r="R402" s="57"/>
      <c r="S402" s="57"/>
      <c r="T402" s="57"/>
      <c r="U402" s="57"/>
      <c r="V402" s="59"/>
      <c r="W402" s="57"/>
      <c r="X402" s="60" t="e">
        <f>L402+M402+N402+#REF!+P402</f>
        <v>#REF!</v>
      </c>
    </row>
    <row r="403" spans="1:25" s="56" customFormat="1" hidden="1" x14ac:dyDescent="0.25">
      <c r="A403" s="73">
        <v>363</v>
      </c>
      <c r="B403" s="58" t="s">
        <v>32</v>
      </c>
      <c r="C403" s="85" t="str">
        <f>VLOOKUP(B403,[2]Sheet8!E:G,3,0)</f>
        <v>LIVE</v>
      </c>
      <c r="D403" s="86">
        <f>VLOOKUP(B403,[2]Sheet8!E:L,8,0)</f>
        <v>2</v>
      </c>
      <c r="E403" s="90" t="s">
        <v>574</v>
      </c>
      <c r="F403" s="114" t="str">
        <f>VLOOKUP(B403,[2]Sheet8!E:I,5,0)</f>
        <v>M C DIWAKAR</v>
      </c>
      <c r="G403" s="115">
        <f>VLOOKUP(B403,[2]Sheet8!E:K,7,0)</f>
        <v>0</v>
      </c>
      <c r="H403" s="58">
        <v>853</v>
      </c>
      <c r="I403" s="58">
        <v>899</v>
      </c>
      <c r="J403" s="57">
        <f t="shared" si="26"/>
        <v>46</v>
      </c>
      <c r="K403" s="58">
        <v>-8120</v>
      </c>
      <c r="L403" s="58">
        <v>-207</v>
      </c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62" t="e">
        <f>L403+M403+N403+#REF!+P403+O403</f>
        <v>#REF!</v>
      </c>
      <c r="Y403" s="55"/>
    </row>
    <row r="404" spans="1:25" s="56" customFormat="1" hidden="1" x14ac:dyDescent="0.25">
      <c r="A404" s="73">
        <v>127</v>
      </c>
      <c r="B404" s="57" t="s">
        <v>575</v>
      </c>
      <c r="C404" s="74" t="str">
        <f>VLOOKUP(B404,[2]Sheet8!E:G,3,0)</f>
        <v>BILL STOP</v>
      </c>
      <c r="D404" s="75">
        <f>VLOOKUP(B404,[2]Sheet8!E:L,8,0)</f>
        <v>1</v>
      </c>
      <c r="E404" s="84" t="s">
        <v>576</v>
      </c>
      <c r="F404" s="112" t="str">
        <f>VLOOKUP(B404,[2]Sheet8!E:I,5,0)</f>
        <v>dharmesha</v>
      </c>
      <c r="G404" s="113">
        <f>VLOOKUP(B404,[2]Sheet8!E:K,7,0)</f>
        <v>0</v>
      </c>
      <c r="H404" s="57">
        <v>230</v>
      </c>
      <c r="I404" s="57">
        <v>230</v>
      </c>
      <c r="J404" s="57">
        <f t="shared" si="26"/>
        <v>0</v>
      </c>
      <c r="K404" s="57">
        <v>0</v>
      </c>
      <c r="L404" s="58">
        <v>1307</v>
      </c>
      <c r="M404" s="57"/>
      <c r="N404" s="57"/>
      <c r="O404" s="57"/>
      <c r="P404" s="57"/>
      <c r="Q404" s="57"/>
      <c r="R404" s="57"/>
      <c r="S404" s="57"/>
      <c r="T404" s="57"/>
      <c r="U404" s="57"/>
      <c r="V404" s="59"/>
      <c r="W404" s="57"/>
      <c r="X404" s="60" t="e">
        <f>L404+M404+N404+#REF!+P404</f>
        <v>#REF!</v>
      </c>
    </row>
    <row r="405" spans="1:25" s="56" customFormat="1" hidden="1" x14ac:dyDescent="0.25">
      <c r="A405" s="73">
        <v>128</v>
      </c>
      <c r="B405" s="57" t="s">
        <v>577</v>
      </c>
      <c r="C405" s="74" t="str">
        <f>VLOOKUP(B405,[2]Sheet8!E:G,3,0)</f>
        <v>BILL STOP</v>
      </c>
      <c r="D405" s="75">
        <f>VLOOKUP(B405,[2]Sheet8!E:L,8,0)</f>
        <v>1</v>
      </c>
      <c r="E405" s="91" t="s">
        <v>576</v>
      </c>
      <c r="F405" s="112" t="str">
        <f>VLOOKUP(B405,[2]Sheet8!E:I,5,0)</f>
        <v>K J VARADARAJU  S/O</v>
      </c>
      <c r="G405" s="113">
        <f>VLOOKUP(B405,[2]Sheet8!E:K,7,0)</f>
        <v>0</v>
      </c>
      <c r="H405" s="57">
        <v>263</v>
      </c>
      <c r="I405" s="57">
        <v>263</v>
      </c>
      <c r="J405" s="57">
        <f t="shared" si="26"/>
        <v>0</v>
      </c>
      <c r="K405" s="57">
        <v>0</v>
      </c>
      <c r="L405" s="58">
        <v>997</v>
      </c>
      <c r="M405" s="57"/>
      <c r="N405" s="57"/>
      <c r="O405" s="57"/>
      <c r="P405" s="57"/>
      <c r="Q405" s="57"/>
      <c r="R405" s="84"/>
      <c r="S405" s="57"/>
      <c r="T405" s="57"/>
      <c r="U405" s="57"/>
      <c r="V405" s="59"/>
      <c r="W405" s="57"/>
      <c r="X405" s="60">
        <v>1547</v>
      </c>
      <c r="Y405" s="56">
        <v>1547</v>
      </c>
    </row>
    <row r="406" spans="1:25" s="56" customFormat="1" hidden="1" x14ac:dyDescent="0.25">
      <c r="A406" s="73">
        <v>129</v>
      </c>
      <c r="B406" s="57" t="s">
        <v>578</v>
      </c>
      <c r="C406" s="74" t="str">
        <f>VLOOKUP(B406,[2]Sheet8!E:G,3,0)</f>
        <v>BILL STOP</v>
      </c>
      <c r="D406" s="75">
        <f>VLOOKUP(B406,[2]Sheet8!E:L,8,0)</f>
        <v>1</v>
      </c>
      <c r="E406" s="84" t="s">
        <v>576</v>
      </c>
      <c r="F406" s="112" t="str">
        <f>VLOOKUP(B406,[2]Sheet8!E:I,5,0)</f>
        <v>RAMESH K A</v>
      </c>
      <c r="G406" s="113">
        <f>VLOOKUP(B406,[2]Sheet8!E:K,7,0)</f>
        <v>0</v>
      </c>
      <c r="H406" s="57">
        <v>138</v>
      </c>
      <c r="I406" s="57">
        <v>138</v>
      </c>
      <c r="J406" s="57">
        <f t="shared" si="26"/>
        <v>0</v>
      </c>
      <c r="K406" s="57">
        <v>-3001</v>
      </c>
      <c r="L406" s="58">
        <v>0</v>
      </c>
      <c r="M406" s="57"/>
      <c r="N406" s="57"/>
      <c r="O406" s="57"/>
      <c r="P406" s="57"/>
      <c r="Q406" s="57"/>
      <c r="R406" s="57"/>
      <c r="S406" s="57"/>
      <c r="T406" s="57"/>
      <c r="U406" s="57"/>
      <c r="V406" s="59"/>
      <c r="W406" s="57"/>
      <c r="X406" s="60">
        <v>1059</v>
      </c>
    </row>
    <row r="407" spans="1:25" s="56" customFormat="1" hidden="1" x14ac:dyDescent="0.25">
      <c r="A407" s="73">
        <v>130</v>
      </c>
      <c r="B407" s="57" t="s">
        <v>579</v>
      </c>
      <c r="C407" s="74" t="str">
        <f>VLOOKUP(B407,[2]Sheet8!E:G,3,0)</f>
        <v>BILL STOP</v>
      </c>
      <c r="D407" s="75">
        <f>VLOOKUP(B407,[2]Sheet8!E:L,8,0)</f>
        <v>2</v>
      </c>
      <c r="E407" s="84" t="s">
        <v>576</v>
      </c>
      <c r="F407" s="112" t="str">
        <f>VLOOKUP(B407,[2]Sheet8!E:I,5,0)</f>
        <v>H N GEETHA</v>
      </c>
      <c r="G407" s="113">
        <f>VLOOKUP(B407,[2]Sheet8!E:K,7,0)</f>
        <v>0</v>
      </c>
      <c r="H407" s="57">
        <v>186</v>
      </c>
      <c r="I407" s="57">
        <v>186</v>
      </c>
      <c r="J407" s="57">
        <f t="shared" si="26"/>
        <v>0</v>
      </c>
      <c r="K407" s="57">
        <v>0</v>
      </c>
      <c r="L407" s="58">
        <v>0</v>
      </c>
      <c r="M407" s="57"/>
      <c r="N407" s="57"/>
      <c r="O407" s="57"/>
      <c r="P407" s="57"/>
      <c r="Q407" s="57"/>
      <c r="R407" s="57"/>
      <c r="S407" s="57"/>
      <c r="T407" s="57"/>
      <c r="U407" s="57"/>
      <c r="V407" s="59"/>
      <c r="W407" s="57"/>
      <c r="X407" s="60" t="e">
        <f>L407+M407+N407+#REF!+P407+O407</f>
        <v>#REF!</v>
      </c>
    </row>
    <row r="408" spans="1:25" s="56" customFormat="1" hidden="1" x14ac:dyDescent="0.25">
      <c r="A408" s="73">
        <v>131</v>
      </c>
      <c r="B408" s="57" t="s">
        <v>580</v>
      </c>
      <c r="C408" s="74" t="str">
        <f>VLOOKUP(B408,[2]Sheet8!E:G,3,0)</f>
        <v>BILL STOP</v>
      </c>
      <c r="D408" s="75">
        <f>VLOOKUP(B408,[2]Sheet8!E:L,8,0)</f>
        <v>1</v>
      </c>
      <c r="E408" s="84" t="s">
        <v>576</v>
      </c>
      <c r="F408" s="112" t="str">
        <f>VLOOKUP(B408,[2]Sheet8!E:I,5,0)</f>
        <v>SUNIL B R</v>
      </c>
      <c r="G408" s="113">
        <f>VLOOKUP(B408,[2]Sheet8!E:K,7,0)</f>
        <v>0</v>
      </c>
      <c r="H408" s="57">
        <v>79</v>
      </c>
      <c r="I408" s="57">
        <v>79</v>
      </c>
      <c r="J408" s="57">
        <f t="shared" si="26"/>
        <v>0</v>
      </c>
      <c r="K408" s="57">
        <v>0</v>
      </c>
      <c r="L408" s="58">
        <v>0</v>
      </c>
      <c r="M408" s="57"/>
      <c r="N408" s="57"/>
      <c r="O408" s="57"/>
      <c r="P408" s="57"/>
      <c r="Q408" s="57"/>
      <c r="R408" s="57"/>
      <c r="S408" s="57"/>
      <c r="T408" s="57"/>
      <c r="U408" s="57"/>
      <c r="V408" s="59"/>
      <c r="W408" s="57"/>
      <c r="X408" s="60">
        <v>4121</v>
      </c>
    </row>
    <row r="409" spans="1:25" s="56" customFormat="1" x14ac:dyDescent="0.25">
      <c r="A409" s="97"/>
      <c r="B409" s="98" t="s">
        <v>2208</v>
      </c>
      <c r="C409" s="58" t="s">
        <v>2592</v>
      </c>
      <c r="D409" s="98">
        <v>1</v>
      </c>
      <c r="E409" s="58"/>
      <c r="F409" s="111" t="s">
        <v>1137</v>
      </c>
      <c r="G409" s="111" t="s">
        <v>2209</v>
      </c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62"/>
      <c r="Y409" s="55"/>
    </row>
    <row r="410" spans="1:25" s="56" customFormat="1" hidden="1" x14ac:dyDescent="0.25">
      <c r="A410" s="73">
        <v>364</v>
      </c>
      <c r="B410" s="58" t="s">
        <v>34</v>
      </c>
      <c r="C410" s="85" t="str">
        <f>VLOOKUP(B410,[2]Sheet8!E:G,3,0)</f>
        <v>LIVE</v>
      </c>
      <c r="D410" s="86">
        <f>VLOOKUP(B410,[2]Sheet8!E:L,8,0)</f>
        <v>2</v>
      </c>
      <c r="E410" s="90" t="s">
        <v>582</v>
      </c>
      <c r="F410" s="114" t="str">
        <f>VLOOKUP(B410,[2]Sheet8!E:I,5,0)</f>
        <v>T M CHIDHANADA</v>
      </c>
      <c r="G410" s="115">
        <f>VLOOKUP(B410,[2]Sheet8!E:K,7,0)</f>
        <v>0</v>
      </c>
      <c r="H410" s="58">
        <v>1075</v>
      </c>
      <c r="I410" s="58">
        <v>1097</v>
      </c>
      <c r="J410" s="57">
        <f t="shared" ref="J410:J415" si="27">I410-H410</f>
        <v>22</v>
      </c>
      <c r="K410" s="58">
        <v>-8242</v>
      </c>
      <c r="L410" s="58">
        <v>514</v>
      </c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62" t="e">
        <f>L410+M410+N410+#REF!+P410+O410</f>
        <v>#REF!</v>
      </c>
      <c r="Y410" s="55"/>
    </row>
    <row r="411" spans="1:25" s="56" customFormat="1" hidden="1" x14ac:dyDescent="0.25">
      <c r="A411" s="73">
        <v>132</v>
      </c>
      <c r="B411" s="57" t="s">
        <v>581</v>
      </c>
      <c r="C411" s="74" t="str">
        <f>VLOOKUP(B411,[2]Sheet8!E:G,3,0)</f>
        <v>BILL STOP</v>
      </c>
      <c r="D411" s="75">
        <f>VLOOKUP(B411,[2]Sheet8!E:L,8,0)</f>
        <v>2</v>
      </c>
      <c r="E411" s="84" t="s">
        <v>582</v>
      </c>
      <c r="F411" s="112" t="str">
        <f>VLOOKUP(B411,[2]Sheet8!E:I,5,0)</f>
        <v>SHASHIDHARA</v>
      </c>
      <c r="G411" s="113">
        <f>VLOOKUP(B411,[2]Sheet8!E:K,7,0)</f>
        <v>0</v>
      </c>
      <c r="H411" s="57">
        <v>166</v>
      </c>
      <c r="I411" s="57">
        <v>166</v>
      </c>
      <c r="J411" s="57">
        <f t="shared" si="27"/>
        <v>0</v>
      </c>
      <c r="K411" s="57">
        <v>-2809</v>
      </c>
      <c r="L411" s="58">
        <v>0</v>
      </c>
      <c r="M411" s="57"/>
      <c r="N411" s="57"/>
      <c r="O411" s="57"/>
      <c r="P411" s="57"/>
      <c r="Q411" s="57"/>
      <c r="R411" s="57"/>
      <c r="S411" s="57"/>
      <c r="T411" s="57"/>
      <c r="U411" s="57"/>
      <c r="V411" s="59"/>
      <c r="W411" s="57"/>
      <c r="X411" s="60">
        <v>5311</v>
      </c>
    </row>
    <row r="412" spans="1:25" s="56" customFormat="1" hidden="1" x14ac:dyDescent="0.25">
      <c r="A412" s="73">
        <v>133</v>
      </c>
      <c r="B412" s="57" t="s">
        <v>583</v>
      </c>
      <c r="C412" s="74" t="str">
        <f>VLOOKUP(B412,[2]Sheet8!E:G,3,0)</f>
        <v>BILL STOP</v>
      </c>
      <c r="D412" s="75">
        <f>VLOOKUP(B412,[2]Sheet8!E:L,8,0)</f>
        <v>2</v>
      </c>
      <c r="E412" s="84" t="s">
        <v>584</v>
      </c>
      <c r="F412" s="112" t="str">
        <f>VLOOKUP(B412,[2]Sheet8!E:I,5,0)</f>
        <v>BETTEGOWDA</v>
      </c>
      <c r="G412" s="113">
        <f>VLOOKUP(B412,[2]Sheet8!E:K,7,0)</f>
        <v>0</v>
      </c>
      <c r="H412" s="57">
        <v>336</v>
      </c>
      <c r="I412" s="57">
        <v>336</v>
      </c>
      <c r="J412" s="57">
        <f t="shared" si="27"/>
        <v>0</v>
      </c>
      <c r="K412" s="57">
        <v>-2205</v>
      </c>
      <c r="L412" s="58">
        <v>0</v>
      </c>
      <c r="M412" s="57"/>
      <c r="N412" s="57"/>
      <c r="O412" s="57"/>
      <c r="P412" s="57"/>
      <c r="Q412" s="57"/>
      <c r="R412" s="57"/>
      <c r="S412" s="57"/>
      <c r="T412" s="57"/>
      <c r="U412" s="57"/>
      <c r="V412" s="59"/>
      <c r="W412" s="57"/>
      <c r="X412" s="60" t="e">
        <f>L412+M412+N412+#REF!+P412</f>
        <v>#REF!</v>
      </c>
    </row>
    <row r="413" spans="1:25" s="56" customFormat="1" hidden="1" x14ac:dyDescent="0.25">
      <c r="A413" s="73">
        <v>134</v>
      </c>
      <c r="B413" s="57" t="s">
        <v>585</v>
      </c>
      <c r="C413" s="74" t="str">
        <f>VLOOKUP(B413,[2]Sheet8!E:G,3,0)</f>
        <v>BILL STOP</v>
      </c>
      <c r="D413" s="75">
        <f>VLOOKUP(B413,[2]Sheet8!E:L,8,0)</f>
        <v>2</v>
      </c>
      <c r="E413" s="84" t="s">
        <v>584</v>
      </c>
      <c r="F413" s="112" t="str">
        <f>VLOOKUP(B413,[2]Sheet8!E:I,5,0)</f>
        <v>KESHAVAMURTHY</v>
      </c>
      <c r="G413" s="113">
        <f>VLOOKUP(B413,[2]Sheet8!E:K,7,0)</f>
        <v>0</v>
      </c>
      <c r="H413" s="57">
        <v>197</v>
      </c>
      <c r="I413" s="57">
        <v>197</v>
      </c>
      <c r="J413" s="57">
        <f t="shared" si="27"/>
        <v>0</v>
      </c>
      <c r="K413" s="57">
        <v>0</v>
      </c>
      <c r="L413" s="58">
        <v>0</v>
      </c>
      <c r="M413" s="57"/>
      <c r="N413" s="57"/>
      <c r="O413" s="57"/>
      <c r="P413" s="57"/>
      <c r="Q413" s="57"/>
      <c r="R413" s="84"/>
      <c r="S413" s="57"/>
      <c r="T413" s="57"/>
      <c r="U413" s="57"/>
      <c r="V413" s="59"/>
      <c r="W413" s="57"/>
      <c r="X413" s="60">
        <v>10305</v>
      </c>
    </row>
    <row r="414" spans="1:25" s="56" customFormat="1" hidden="1" x14ac:dyDescent="0.25">
      <c r="A414" s="73">
        <v>365</v>
      </c>
      <c r="B414" s="58" t="s">
        <v>36</v>
      </c>
      <c r="C414" s="85" t="str">
        <f>VLOOKUP(B414,[2]Sheet8!E:G,3,0)</f>
        <v>LIVE</v>
      </c>
      <c r="D414" s="86">
        <f>VLOOKUP(B414,[2]Sheet8!E:L,8,0)</f>
        <v>1</v>
      </c>
      <c r="E414" s="90" t="s">
        <v>918</v>
      </c>
      <c r="F414" s="114" t="str">
        <f>VLOOKUP(B414,[2]Sheet8!E:I,5,0)</f>
        <v>ACHUTH SHASTRI</v>
      </c>
      <c r="G414" s="115">
        <f>VLOOKUP(B414,[2]Sheet8!E:K,7,0)</f>
        <v>0</v>
      </c>
      <c r="H414" s="58">
        <v>75</v>
      </c>
      <c r="I414" s="58">
        <v>80</v>
      </c>
      <c r="J414" s="57">
        <f t="shared" si="27"/>
        <v>5</v>
      </c>
      <c r="K414" s="58">
        <v>-4121</v>
      </c>
      <c r="L414" s="58">
        <v>376</v>
      </c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62" t="e">
        <f>L414+M414+N414+#REF!+P414+O414</f>
        <v>#REF!</v>
      </c>
      <c r="Y414" s="55"/>
    </row>
    <row r="415" spans="1:25" s="56" customFormat="1" hidden="1" x14ac:dyDescent="0.25">
      <c r="A415" s="73">
        <v>366</v>
      </c>
      <c r="B415" s="58" t="s">
        <v>38</v>
      </c>
      <c r="C415" s="85" t="str">
        <f>VLOOKUP(B415,[2]Sheet8!E:G,3,0)</f>
        <v>LIVE</v>
      </c>
      <c r="D415" s="86">
        <f>VLOOKUP(B415,[2]Sheet8!E:L,8,0)</f>
        <v>2</v>
      </c>
      <c r="E415" s="90" t="s">
        <v>919</v>
      </c>
      <c r="F415" s="114" t="str">
        <f>VLOOKUP(B415,[2]Sheet8!E:I,5,0)</f>
        <v>PRAKHASHA</v>
      </c>
      <c r="G415" s="115">
        <f>VLOOKUP(B415,[2]Sheet8!E:K,7,0)</f>
        <v>0</v>
      </c>
      <c r="H415" s="58">
        <v>37</v>
      </c>
      <c r="I415" s="58">
        <v>409</v>
      </c>
      <c r="J415" s="57">
        <f t="shared" si="27"/>
        <v>372</v>
      </c>
      <c r="K415" s="58">
        <v>-8242</v>
      </c>
      <c r="L415" s="58">
        <v>1678</v>
      </c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62" t="e">
        <f>L415+M415+N415+#REF!+P415+O415</f>
        <v>#REF!</v>
      </c>
      <c r="Y415" s="55"/>
    </row>
    <row r="416" spans="1:25" s="56" customFormat="1" x14ac:dyDescent="0.25">
      <c r="A416" s="97"/>
      <c r="B416" s="98" t="s">
        <v>2220</v>
      </c>
      <c r="C416" s="58" t="s">
        <v>2592</v>
      </c>
      <c r="D416" s="98">
        <v>1</v>
      </c>
      <c r="E416" s="58"/>
      <c r="F416" s="111" t="s">
        <v>2221</v>
      </c>
      <c r="G416" s="111" t="s">
        <v>227</v>
      </c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62"/>
      <c r="Y416" s="55"/>
    </row>
    <row r="417" spans="1:25" s="56" customFormat="1" hidden="1" x14ac:dyDescent="0.25">
      <c r="A417" s="73">
        <v>367</v>
      </c>
      <c r="B417" s="58" t="s">
        <v>40</v>
      </c>
      <c r="C417" s="85" t="str">
        <f>VLOOKUP(B417,[2]Sheet8!E:G,3,0)</f>
        <v>LIVE</v>
      </c>
      <c r="D417" s="86">
        <f>VLOOKUP(B417,[2]Sheet8!E:L,8,0)</f>
        <v>2</v>
      </c>
      <c r="E417" s="92" t="s">
        <v>587</v>
      </c>
      <c r="F417" s="114" t="str">
        <f>VLOOKUP(B417,[2]Sheet8!E:I,5,0)</f>
        <v>SMT POORNIMA</v>
      </c>
      <c r="G417" s="115">
        <f>VLOOKUP(B417,[2]Sheet8!E:K,7,0)</f>
        <v>0</v>
      </c>
      <c r="H417" s="58">
        <v>334</v>
      </c>
      <c r="I417" s="58">
        <v>352</v>
      </c>
      <c r="J417" s="57">
        <f>I417-H417</f>
        <v>18</v>
      </c>
      <c r="K417" s="58">
        <v>-8242</v>
      </c>
      <c r="L417" s="58">
        <v>54</v>
      </c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62" t="e">
        <f>L417+M417+N417+#REF!+P417+O417</f>
        <v>#REF!</v>
      </c>
      <c r="Y417" s="55"/>
    </row>
    <row r="418" spans="1:25" s="56" customFormat="1" hidden="1" x14ac:dyDescent="0.25">
      <c r="A418" s="73">
        <v>135</v>
      </c>
      <c r="B418" s="57" t="s">
        <v>586</v>
      </c>
      <c r="C418" s="74" t="str">
        <f>VLOOKUP(B418,[2]Sheet8!E:G,3,0)</f>
        <v>BILL STOP</v>
      </c>
      <c r="D418" s="75">
        <f>VLOOKUP(B418,[2]Sheet8!E:L,8,0)</f>
        <v>1</v>
      </c>
      <c r="E418" s="84" t="s">
        <v>587</v>
      </c>
      <c r="F418" s="112" t="str">
        <f>VLOOKUP(B418,[2]Sheet8!E:I,5,0)</f>
        <v>MANJULAMMA C Y</v>
      </c>
      <c r="G418" s="113">
        <f>VLOOKUP(B418,[2]Sheet8!E:K,7,0)</f>
        <v>0</v>
      </c>
      <c r="H418" s="57">
        <v>1103</v>
      </c>
      <c r="I418" s="57">
        <v>1103</v>
      </c>
      <c r="J418" s="57">
        <f>I418-H418</f>
        <v>0</v>
      </c>
      <c r="K418" s="57">
        <v>0</v>
      </c>
      <c r="L418" s="58">
        <v>0</v>
      </c>
      <c r="M418" s="57"/>
      <c r="N418" s="57"/>
      <c r="O418" s="57"/>
      <c r="P418" s="57"/>
      <c r="Q418" s="57"/>
      <c r="R418" s="84"/>
      <c r="S418" s="57"/>
      <c r="T418" s="57"/>
      <c r="U418" s="57"/>
      <c r="V418" s="59"/>
      <c r="W418" s="57"/>
      <c r="X418" s="60" t="e">
        <f>L418+M418+N418+#REF!+P418</f>
        <v>#REF!</v>
      </c>
    </row>
    <row r="419" spans="1:25" s="56" customFormat="1" hidden="1" x14ac:dyDescent="0.25">
      <c r="A419" s="73">
        <v>368</v>
      </c>
      <c r="B419" s="58" t="s">
        <v>42</v>
      </c>
      <c r="C419" s="85" t="s">
        <v>358</v>
      </c>
      <c r="D419" s="86">
        <f>VLOOKUP(B419,[2]Sheet8!E:L,8,0)</f>
        <v>2</v>
      </c>
      <c r="E419" s="90" t="s">
        <v>587</v>
      </c>
      <c r="F419" s="114" t="str">
        <f>VLOOKUP(B419,[2]Sheet8!E:I,5,0)</f>
        <v>SHASHIKUMAR C B</v>
      </c>
      <c r="G419" s="115">
        <f>VLOOKUP(B419,[2]Sheet8!E:K,7,0)</f>
        <v>0</v>
      </c>
      <c r="H419" s="58">
        <v>330</v>
      </c>
      <c r="I419" s="58">
        <v>331</v>
      </c>
      <c r="J419" s="57">
        <f>I419-H419</f>
        <v>1</v>
      </c>
      <c r="K419" s="58">
        <v>-8242</v>
      </c>
      <c r="L419" s="58">
        <v>2504</v>
      </c>
      <c r="M419" s="58">
        <v>1650</v>
      </c>
      <c r="N419" s="58">
        <v>1</v>
      </c>
      <c r="O419" s="58">
        <v>1</v>
      </c>
      <c r="P419" s="58"/>
      <c r="Q419" s="58"/>
      <c r="R419" s="58"/>
      <c r="S419" s="58"/>
      <c r="T419" s="58"/>
      <c r="U419" s="58"/>
      <c r="V419" s="58"/>
      <c r="W419" s="58"/>
      <c r="X419" s="62" t="e">
        <f>L419+M419+N419+#REF!+P419+O419</f>
        <v>#REF!</v>
      </c>
      <c r="Y419" s="55"/>
    </row>
    <row r="420" spans="1:25" s="56" customFormat="1" hidden="1" x14ac:dyDescent="0.25">
      <c r="A420" s="73">
        <v>369</v>
      </c>
      <c r="B420" s="58" t="s">
        <v>43</v>
      </c>
      <c r="C420" s="85" t="str">
        <f>VLOOKUP(B420,[2]Sheet8!E:G,3,0)</f>
        <v>LIVE</v>
      </c>
      <c r="D420" s="86">
        <f>VLOOKUP(B420,[2]Sheet8!E:L,8,0)</f>
        <v>1</v>
      </c>
      <c r="E420" s="90" t="s">
        <v>920</v>
      </c>
      <c r="F420" s="114" t="str">
        <f>VLOOKUP(B420,[2]Sheet8!E:I,5,0)</f>
        <v>JAYAMMA</v>
      </c>
      <c r="G420" s="115">
        <f>VLOOKUP(B420,[2]Sheet8!E:K,7,0)</f>
        <v>0</v>
      </c>
      <c r="H420" s="58">
        <v>91</v>
      </c>
      <c r="I420" s="58">
        <v>107</v>
      </c>
      <c r="J420" s="57">
        <f>I420-H420</f>
        <v>16</v>
      </c>
      <c r="K420" s="58">
        <v>-4121</v>
      </c>
      <c r="L420" s="58">
        <v>-116</v>
      </c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62" t="e">
        <f>L420+M420+N420+#REF!+P420+O420</f>
        <v>#REF!</v>
      </c>
      <c r="Y420" s="55"/>
    </row>
    <row r="421" spans="1:25" s="56" customFormat="1" x14ac:dyDescent="0.25">
      <c r="A421" s="97"/>
      <c r="B421" s="98" t="s">
        <v>2228</v>
      </c>
      <c r="C421" s="58" t="s">
        <v>2592</v>
      </c>
      <c r="D421" s="98">
        <v>1</v>
      </c>
      <c r="E421" s="58"/>
      <c r="F421" s="111" t="s">
        <v>2229</v>
      </c>
      <c r="G421" s="111" t="s">
        <v>2230</v>
      </c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62"/>
      <c r="Y421" s="55"/>
    </row>
    <row r="422" spans="1:25" s="56" customFormat="1" hidden="1" x14ac:dyDescent="0.25">
      <c r="A422" s="73">
        <v>136</v>
      </c>
      <c r="B422" s="57" t="s">
        <v>588</v>
      </c>
      <c r="C422" s="74" t="str">
        <f>VLOOKUP(B422,[2]Sheet8!E:G,3,0)</f>
        <v>BILL STOP</v>
      </c>
      <c r="D422" s="75">
        <f>VLOOKUP(B422,[2]Sheet8!E:L,8,0)</f>
        <v>2</v>
      </c>
      <c r="E422" s="91" t="s">
        <v>589</v>
      </c>
      <c r="F422" s="112" t="str">
        <f>VLOOKUP(B422,[2]Sheet8!E:I,5,0)</f>
        <v>MUKTHESH KUMAR H D</v>
      </c>
      <c r="G422" s="113">
        <f>VLOOKUP(B422,[2]Sheet8!E:K,7,0)</f>
        <v>0</v>
      </c>
      <c r="H422" s="57">
        <v>52</v>
      </c>
      <c r="I422" s="57">
        <v>52</v>
      </c>
      <c r="J422" s="57">
        <f t="shared" ref="J422:J431" si="28">I422-H422</f>
        <v>0</v>
      </c>
      <c r="K422" s="57">
        <v>-975</v>
      </c>
      <c r="L422" s="58">
        <v>0</v>
      </c>
      <c r="M422" s="57"/>
      <c r="N422" s="57"/>
      <c r="O422" s="57"/>
      <c r="P422" s="57"/>
      <c r="Q422" s="57"/>
      <c r="R422" s="57"/>
      <c r="S422" s="57"/>
      <c r="T422" s="57"/>
      <c r="U422" s="57"/>
      <c r="V422" s="59"/>
      <c r="W422" s="57"/>
      <c r="X422" s="60">
        <v>7267</v>
      </c>
    </row>
    <row r="423" spans="1:25" s="56" customFormat="1" hidden="1" x14ac:dyDescent="0.25">
      <c r="A423" s="73">
        <v>137</v>
      </c>
      <c r="B423" s="57" t="s">
        <v>590</v>
      </c>
      <c r="C423" s="74" t="str">
        <f>VLOOKUP(B423,[2]Sheet8!E:G,3,0)</f>
        <v>BILL STOP</v>
      </c>
      <c r="D423" s="75">
        <f>VLOOKUP(B423,[2]Sheet8!E:L,8,0)</f>
        <v>1</v>
      </c>
      <c r="E423" s="91" t="s">
        <v>589</v>
      </c>
      <c r="F423" s="112" t="str">
        <f>VLOOKUP(B423,[2]Sheet8!E:I,5,0)</f>
        <v>KRISHNAMURTHY</v>
      </c>
      <c r="G423" s="113">
        <f>VLOOKUP(B423,[2]Sheet8!E:K,7,0)</f>
        <v>0</v>
      </c>
      <c r="H423" s="57">
        <v>110</v>
      </c>
      <c r="I423" s="57">
        <v>110</v>
      </c>
      <c r="J423" s="57">
        <f t="shared" si="28"/>
        <v>0</v>
      </c>
      <c r="K423" s="57">
        <v>-2361</v>
      </c>
      <c r="L423" s="58">
        <v>0</v>
      </c>
      <c r="M423" s="57"/>
      <c r="N423" s="57"/>
      <c r="O423" s="57"/>
      <c r="P423" s="57"/>
      <c r="Q423" s="57"/>
      <c r="R423" s="57"/>
      <c r="S423" s="57"/>
      <c r="T423" s="57"/>
      <c r="U423" s="57"/>
      <c r="V423" s="59"/>
      <c r="W423" s="57"/>
      <c r="X423" s="60">
        <v>1760</v>
      </c>
    </row>
    <row r="424" spans="1:25" s="56" customFormat="1" hidden="1" x14ac:dyDescent="0.25">
      <c r="A424" s="73">
        <v>370</v>
      </c>
      <c r="B424" s="58" t="s">
        <v>45</v>
      </c>
      <c r="C424" s="85" t="str">
        <f>VLOOKUP(B424,[2]Sheet8!E:G,3,0)</f>
        <v>LIVE</v>
      </c>
      <c r="D424" s="86">
        <f>VLOOKUP(B424,[2]Sheet8!E:L,8,0)</f>
        <v>2</v>
      </c>
      <c r="E424" s="92" t="s">
        <v>589</v>
      </c>
      <c r="F424" s="114" t="str">
        <f>VLOOKUP(B424,[2]Sheet8!E:I,5,0)</f>
        <v>SHIVAKUMAR</v>
      </c>
      <c r="G424" s="115">
        <f>VLOOKUP(B424,[2]Sheet8!E:K,7,0)</f>
        <v>0</v>
      </c>
      <c r="H424" s="58">
        <v>758</v>
      </c>
      <c r="I424" s="58">
        <v>887</v>
      </c>
      <c r="J424" s="57">
        <f t="shared" si="28"/>
        <v>129</v>
      </c>
      <c r="K424" s="58">
        <v>-8242</v>
      </c>
      <c r="L424" s="58">
        <v>54</v>
      </c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62" t="e">
        <f>L424+M424+N424+#REF!+P424+O424</f>
        <v>#REF!</v>
      </c>
      <c r="Y424" s="55"/>
    </row>
    <row r="425" spans="1:25" s="56" customFormat="1" hidden="1" x14ac:dyDescent="0.25">
      <c r="A425" s="73">
        <v>371</v>
      </c>
      <c r="B425" s="58" t="s">
        <v>47</v>
      </c>
      <c r="C425" s="85" t="str">
        <f>VLOOKUP(B425,[2]Sheet8!E:G,3,0)</f>
        <v>LIVE</v>
      </c>
      <c r="D425" s="86">
        <f>VLOOKUP(B425,[2]Sheet8!E:L,8,0)</f>
        <v>2</v>
      </c>
      <c r="E425" s="92" t="s">
        <v>589</v>
      </c>
      <c r="F425" s="114" t="str">
        <f>VLOOKUP(B425,[2]Sheet8!E:I,5,0)</f>
        <v>SMT JAYAMMA</v>
      </c>
      <c r="G425" s="115">
        <f>VLOOKUP(B425,[2]Sheet8!E:K,7,0)</f>
        <v>0</v>
      </c>
      <c r="H425" s="58">
        <v>2879</v>
      </c>
      <c r="I425" s="58">
        <v>2901</v>
      </c>
      <c r="J425" s="57">
        <f t="shared" si="28"/>
        <v>22</v>
      </c>
      <c r="K425" s="58">
        <v>-8242</v>
      </c>
      <c r="L425" s="58">
        <v>753</v>
      </c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62" t="e">
        <f>L425+M425+N425+#REF!+P425+O425</f>
        <v>#REF!</v>
      </c>
      <c r="Y425" s="55"/>
    </row>
    <row r="426" spans="1:25" s="56" customFormat="1" hidden="1" x14ac:dyDescent="0.25">
      <c r="A426" s="73">
        <v>372</v>
      </c>
      <c r="B426" s="58" t="s">
        <v>48</v>
      </c>
      <c r="C426" s="85" t="str">
        <f>VLOOKUP(B426,[2]Sheet8!E:G,3,0)</f>
        <v>LIVE</v>
      </c>
      <c r="D426" s="86">
        <f>VLOOKUP(B426,[2]Sheet8!E:L,8,0)</f>
        <v>2</v>
      </c>
      <c r="E426" s="92" t="s">
        <v>592</v>
      </c>
      <c r="F426" s="114" t="str">
        <f>VLOOKUP(B426,[2]Sheet8!E:I,5,0)</f>
        <v xml:space="preserve">T M ABHISHEK </v>
      </c>
      <c r="G426" s="115" t="str">
        <f>VLOOKUP(B426,[2]Sheet8!E:K,7,0)</f>
        <v>0</v>
      </c>
      <c r="H426" s="58">
        <v>356</v>
      </c>
      <c r="I426" s="58">
        <v>410</v>
      </c>
      <c r="J426" s="57">
        <f t="shared" si="28"/>
        <v>54</v>
      </c>
      <c r="K426" s="58">
        <v>-8242</v>
      </c>
      <c r="L426" s="58">
        <v>2811</v>
      </c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62" t="e">
        <f>L426+M426+N426+#REF!+P426+O426</f>
        <v>#REF!</v>
      </c>
      <c r="Y426" s="55"/>
    </row>
    <row r="427" spans="1:25" s="56" customFormat="1" hidden="1" x14ac:dyDescent="0.25">
      <c r="A427" s="73">
        <v>138</v>
      </c>
      <c r="B427" s="57" t="s">
        <v>591</v>
      </c>
      <c r="C427" s="74" t="str">
        <f>VLOOKUP(B427,[2]Sheet8!E:G,3,0)</f>
        <v>BILL STOP</v>
      </c>
      <c r="D427" s="75">
        <f>VLOOKUP(B427,[2]Sheet8!E:L,8,0)</f>
        <v>2</v>
      </c>
      <c r="E427" s="91" t="s">
        <v>592</v>
      </c>
      <c r="F427" s="112" t="str">
        <f>VLOOKUP(B427,[2]Sheet8!E:I,5,0)</f>
        <v>PRAVEEN G</v>
      </c>
      <c r="G427" s="113" t="str">
        <f>VLOOKUP(B427,[2]Sheet8!E:K,7,0)</f>
        <v>0</v>
      </c>
      <c r="H427" s="57">
        <v>258</v>
      </c>
      <c r="I427" s="57">
        <v>258</v>
      </c>
      <c r="J427" s="57">
        <f t="shared" si="28"/>
        <v>0</v>
      </c>
      <c r="K427" s="57">
        <v>0</v>
      </c>
      <c r="L427" s="58">
        <v>0</v>
      </c>
      <c r="M427" s="57"/>
      <c r="N427" s="57"/>
      <c r="O427" s="57"/>
      <c r="P427" s="57"/>
      <c r="Q427" s="57"/>
      <c r="R427" s="57"/>
      <c r="S427" s="57"/>
      <c r="T427" s="57"/>
      <c r="U427" s="57"/>
      <c r="V427" s="59"/>
      <c r="W427" s="57"/>
      <c r="X427" s="60" t="e">
        <f>L427+M427+N427+#REF!+P427</f>
        <v>#REF!</v>
      </c>
    </row>
    <row r="428" spans="1:25" s="56" customFormat="1" hidden="1" x14ac:dyDescent="0.25">
      <c r="A428" s="73">
        <v>373</v>
      </c>
      <c r="B428" s="58" t="s">
        <v>50</v>
      </c>
      <c r="C428" s="85" t="str">
        <f>VLOOKUP(B428,[2]Sheet8!E:G,3,0)</f>
        <v>LIVE</v>
      </c>
      <c r="D428" s="86">
        <f>VLOOKUP(B428,[2]Sheet8!E:L,8,0)</f>
        <v>2</v>
      </c>
      <c r="E428" s="92" t="s">
        <v>921</v>
      </c>
      <c r="F428" s="114" t="str">
        <f>VLOOKUP(B428,[2]Sheet8!E:I,5,0)</f>
        <v>H S NADEESHA</v>
      </c>
      <c r="G428" s="115" t="str">
        <f>VLOOKUP(B428,[2]Sheet8!E:K,7,0)</f>
        <v>0</v>
      </c>
      <c r="H428" s="58">
        <v>780</v>
      </c>
      <c r="I428" s="58">
        <v>869</v>
      </c>
      <c r="J428" s="57">
        <f t="shared" si="28"/>
        <v>89</v>
      </c>
      <c r="K428" s="58">
        <v>-8242</v>
      </c>
      <c r="L428" s="58">
        <v>1892</v>
      </c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62" t="e">
        <f>L428+M428+N428+#REF!+P428+O428</f>
        <v>#REF!</v>
      </c>
      <c r="Y428" s="55"/>
    </row>
    <row r="429" spans="1:25" s="56" customFormat="1" hidden="1" x14ac:dyDescent="0.25">
      <c r="A429" s="73">
        <v>374</v>
      </c>
      <c r="B429" s="58" t="s">
        <v>52</v>
      </c>
      <c r="C429" s="85" t="str">
        <f>VLOOKUP(B429,[2]Sheet8!E:G,3,0)</f>
        <v>LIVE</v>
      </c>
      <c r="D429" s="86">
        <f>VLOOKUP(B429,[2]Sheet8!E:L,8,0)</f>
        <v>2</v>
      </c>
      <c r="E429" s="92" t="s">
        <v>922</v>
      </c>
      <c r="F429" s="114" t="str">
        <f>VLOOKUP(B429,[2]Sheet8!E:I,5,0)</f>
        <v xml:space="preserve">PREM KUMAR S R </v>
      </c>
      <c r="G429" s="115" t="str">
        <f>VLOOKUP(B429,[2]Sheet8!E:K,7,0)</f>
        <v>0</v>
      </c>
      <c r="H429" s="58">
        <v>167</v>
      </c>
      <c r="I429" s="58">
        <v>176</v>
      </c>
      <c r="J429" s="57">
        <f t="shared" si="28"/>
        <v>9</v>
      </c>
      <c r="K429" s="58">
        <v>-8242</v>
      </c>
      <c r="L429" s="58">
        <v>-269</v>
      </c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62" t="e">
        <f>L429+M429+N429+#REF!+P429+O429</f>
        <v>#REF!</v>
      </c>
      <c r="Y429" s="55"/>
    </row>
    <row r="430" spans="1:25" s="56" customFormat="1" hidden="1" x14ac:dyDescent="0.25">
      <c r="A430" s="73">
        <v>375</v>
      </c>
      <c r="B430" s="58" t="s">
        <v>54</v>
      </c>
      <c r="C430" s="85" t="str">
        <f>VLOOKUP(B430,[2]Sheet8!E:G,3,0)</f>
        <v>LIVE</v>
      </c>
      <c r="D430" s="86">
        <f>VLOOKUP(B430,[2]Sheet8!E:L,8,0)</f>
        <v>1</v>
      </c>
      <c r="E430" s="92" t="s">
        <v>922</v>
      </c>
      <c r="F430" s="114" t="str">
        <f>VLOOKUP(B430,[2]Sheet8!E:I,5,0)</f>
        <v>SWAMYGOWDA S/O</v>
      </c>
      <c r="G430" s="115" t="str">
        <f>VLOOKUP(B430,[2]Sheet8!E:K,7,0)</f>
        <v>0</v>
      </c>
      <c r="H430" s="58">
        <v>319</v>
      </c>
      <c r="I430" s="58">
        <v>436</v>
      </c>
      <c r="J430" s="57">
        <f t="shared" si="28"/>
        <v>117</v>
      </c>
      <c r="K430" s="58">
        <v>-4120</v>
      </c>
      <c r="L430" s="58">
        <v>-602</v>
      </c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62" t="e">
        <f>L430+M430+N430+#REF!+P430+O430</f>
        <v>#REF!</v>
      </c>
      <c r="Y430" s="55"/>
    </row>
    <row r="431" spans="1:25" s="56" customFormat="1" hidden="1" x14ac:dyDescent="0.25">
      <c r="A431" s="73">
        <v>139</v>
      </c>
      <c r="B431" s="57" t="s">
        <v>593</v>
      </c>
      <c r="C431" s="74" t="str">
        <f>VLOOKUP(B431,[2]Sheet8!E:G,3,0)</f>
        <v>BILL STOP</v>
      </c>
      <c r="D431" s="75">
        <f>VLOOKUP(B431,[2]Sheet8!E:L,8,0)</f>
        <v>1</v>
      </c>
      <c r="E431" s="91" t="s">
        <v>594</v>
      </c>
      <c r="F431" s="112" t="str">
        <f>VLOOKUP(B431,[2]Sheet8!E:I,5,0)</f>
        <v>NAGARAJU S/O</v>
      </c>
      <c r="G431" s="113" t="str">
        <f>VLOOKUP(B431,[2]Sheet8!E:K,7,0)</f>
        <v>0</v>
      </c>
      <c r="H431" s="57">
        <v>382</v>
      </c>
      <c r="I431" s="57">
        <v>382</v>
      </c>
      <c r="J431" s="57">
        <f t="shared" si="28"/>
        <v>0</v>
      </c>
      <c r="K431" s="57">
        <v>-3208</v>
      </c>
      <c r="L431" s="58">
        <v>0</v>
      </c>
      <c r="M431" s="57"/>
      <c r="N431" s="57"/>
      <c r="O431" s="57"/>
      <c r="P431" s="57"/>
      <c r="Q431" s="57"/>
      <c r="R431" s="57"/>
      <c r="S431" s="57"/>
      <c r="T431" s="57"/>
      <c r="U431" s="57"/>
      <c r="V431" s="59"/>
      <c r="W431" s="57"/>
      <c r="X431" s="60" t="e">
        <f>L431+M431+N431+#REF!+P431+O431</f>
        <v>#REF!</v>
      </c>
    </row>
    <row r="432" spans="1:25" x14ac:dyDescent="0.25">
      <c r="A432" s="97"/>
      <c r="B432" s="98" t="s">
        <v>2247</v>
      </c>
      <c r="C432" s="58" t="s">
        <v>2592</v>
      </c>
      <c r="D432" s="98">
        <v>1</v>
      </c>
      <c r="E432" s="58"/>
      <c r="F432" s="111" t="s">
        <v>2248</v>
      </c>
      <c r="G432" s="111" t="s">
        <v>2249</v>
      </c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62"/>
    </row>
    <row r="433" spans="1:25" s="56" customFormat="1" hidden="1" x14ac:dyDescent="0.25">
      <c r="A433" s="73">
        <v>140</v>
      </c>
      <c r="B433" s="57" t="s">
        <v>595</v>
      </c>
      <c r="C433" s="74" t="str">
        <f>VLOOKUP(B433,[2]Sheet8!E:G,3,0)</f>
        <v>BILL STOP</v>
      </c>
      <c r="D433" s="75">
        <f>VLOOKUP(B433,[2]Sheet8!E:L,8,0)</f>
        <v>2</v>
      </c>
      <c r="E433" s="91" t="s">
        <v>594</v>
      </c>
      <c r="F433" s="112" t="str">
        <f>VLOOKUP(B433,[2]Sheet8!E:I,5,0)</f>
        <v xml:space="preserve">H N MANIKANTA S/O </v>
      </c>
      <c r="G433" s="113" t="str">
        <f>VLOOKUP(B433,[2]Sheet8!E:K,7,0)</f>
        <v>ASHOKANAGARA</v>
      </c>
      <c r="H433" s="57">
        <v>249</v>
      </c>
      <c r="I433" s="57">
        <v>249</v>
      </c>
      <c r="J433" s="57">
        <f t="shared" ref="J433:J442" si="29">I433-H433</f>
        <v>0</v>
      </c>
      <c r="K433" s="57">
        <v>-5213</v>
      </c>
      <c r="L433" s="58">
        <v>0</v>
      </c>
      <c r="M433" s="57"/>
      <c r="N433" s="57"/>
      <c r="O433" s="57"/>
      <c r="P433" s="57"/>
      <c r="Q433" s="57"/>
      <c r="R433" s="57"/>
      <c r="S433" s="57"/>
      <c r="T433" s="57"/>
      <c r="U433" s="57"/>
      <c r="V433" s="59"/>
      <c r="W433" s="57"/>
      <c r="X433" s="60" t="e">
        <f>L433+M433+N433+#REF!+P433+O433</f>
        <v>#REF!</v>
      </c>
    </row>
    <row r="434" spans="1:25" s="56" customFormat="1" hidden="1" x14ac:dyDescent="0.25">
      <c r="A434" s="73">
        <v>376</v>
      </c>
      <c r="B434" s="58" t="s">
        <v>55</v>
      </c>
      <c r="C434" s="85" t="str">
        <f>VLOOKUP(B434,[2]Sheet8!E:G,3,0)</f>
        <v>LIVE</v>
      </c>
      <c r="D434" s="86">
        <f>VLOOKUP(B434,[2]Sheet8!E:L,8,0)</f>
        <v>2</v>
      </c>
      <c r="E434" s="92" t="s">
        <v>594</v>
      </c>
      <c r="F434" s="114" t="str">
        <f>VLOOKUP(B434,[2]Sheet8!E:I,5,0)</f>
        <v xml:space="preserve">RAJASHETTY S/O </v>
      </c>
      <c r="G434" s="115" t="str">
        <f>VLOOKUP(B434,[2]Sheet8!E:K,7,0)</f>
        <v>0</v>
      </c>
      <c r="H434" s="58">
        <v>387</v>
      </c>
      <c r="I434" s="58">
        <v>454</v>
      </c>
      <c r="J434" s="57">
        <f t="shared" si="29"/>
        <v>67</v>
      </c>
      <c r="K434" s="58">
        <v>-7460</v>
      </c>
      <c r="L434" s="58">
        <v>283</v>
      </c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62" t="e">
        <f>L434+M434+N434+#REF!+P434+O434</f>
        <v>#REF!</v>
      </c>
      <c r="Y434" s="55"/>
    </row>
    <row r="435" spans="1:25" s="56" customFormat="1" hidden="1" x14ac:dyDescent="0.25">
      <c r="A435" s="73">
        <v>377</v>
      </c>
      <c r="B435" s="58" t="s">
        <v>57</v>
      </c>
      <c r="C435" s="85" t="str">
        <f>VLOOKUP(B435,[2]Sheet8!E:G,3,0)</f>
        <v>LIVE</v>
      </c>
      <c r="D435" s="86">
        <f>VLOOKUP(B435,[2]Sheet8!E:L,8,0)</f>
        <v>2</v>
      </c>
      <c r="E435" s="92" t="s">
        <v>594</v>
      </c>
      <c r="F435" s="114" t="str">
        <f>VLOOKUP(B435,[2]Sheet8!E:I,5,0)</f>
        <v xml:space="preserve">YASHODHA W/O </v>
      </c>
      <c r="G435" s="115" t="str">
        <f>VLOOKUP(B435,[2]Sheet8!E:K,7,0)</f>
        <v>0</v>
      </c>
      <c r="H435" s="58">
        <v>303</v>
      </c>
      <c r="I435" s="58">
        <v>376</v>
      </c>
      <c r="J435" s="57">
        <f t="shared" si="29"/>
        <v>73</v>
      </c>
      <c r="K435" s="58">
        <v>-8242</v>
      </c>
      <c r="L435" s="58">
        <v>474</v>
      </c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62" t="e">
        <f>L435+M435+N435+#REF!+P435+O435</f>
        <v>#REF!</v>
      </c>
      <c r="Y435" s="55"/>
    </row>
    <row r="436" spans="1:25" s="56" customFormat="1" hidden="1" x14ac:dyDescent="0.25">
      <c r="A436" s="73">
        <v>378</v>
      </c>
      <c r="B436" s="58" t="s">
        <v>58</v>
      </c>
      <c r="C436" s="85" t="str">
        <f>VLOOKUP(B436,[2]Sheet8!E:G,3,0)</f>
        <v>LIVE</v>
      </c>
      <c r="D436" s="86">
        <f>VLOOKUP(B436,[2]Sheet8!E:L,8,0)</f>
        <v>2</v>
      </c>
      <c r="E436" s="92" t="s">
        <v>594</v>
      </c>
      <c r="F436" s="114" t="str">
        <f>VLOOKUP(B436,[2]Sheet8!E:I,5,0)</f>
        <v>JAGADEESHA S/O LATE</v>
      </c>
      <c r="G436" s="115" t="str">
        <f>VLOOKUP(B436,[2]Sheet8!E:K,7,0)</f>
        <v>BELUR ROAD L</v>
      </c>
      <c r="H436" s="58">
        <v>892</v>
      </c>
      <c r="I436" s="58">
        <v>1024</v>
      </c>
      <c r="J436" s="57">
        <f t="shared" si="29"/>
        <v>132</v>
      </c>
      <c r="K436" s="58">
        <v>-8242</v>
      </c>
      <c r="L436" s="58">
        <v>945</v>
      </c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62" t="e">
        <f>L436+M436+N436+#REF!+P436+O436</f>
        <v>#REF!</v>
      </c>
      <c r="Y436" s="55"/>
    </row>
    <row r="437" spans="1:25" hidden="1" x14ac:dyDescent="0.25">
      <c r="A437" s="73">
        <v>141</v>
      </c>
      <c r="B437" s="57" t="s">
        <v>596</v>
      </c>
      <c r="C437" s="74" t="str">
        <f>VLOOKUP(B437,[2]Sheet8!E:G,3,0)</f>
        <v>BILL STOP</v>
      </c>
      <c r="D437" s="75">
        <f>VLOOKUP(B437,[2]Sheet8!E:L,8,0)</f>
        <v>2</v>
      </c>
      <c r="E437" s="91" t="s">
        <v>597</v>
      </c>
      <c r="F437" s="112" t="str">
        <f>VLOOKUP(B437,[2]Sheet8!E:I,5,0)</f>
        <v>SUJATHANARAYANA W/O</v>
      </c>
      <c r="G437" s="113" t="str">
        <f>VLOOKUP(B437,[2]Sheet8!E:K,7,0)</f>
        <v>CHINNENAHALLI</v>
      </c>
      <c r="H437" s="57">
        <v>3622</v>
      </c>
      <c r="I437" s="57">
        <v>3622</v>
      </c>
      <c r="J437" s="57">
        <f t="shared" si="29"/>
        <v>0</v>
      </c>
      <c r="K437" s="57">
        <v>-2061</v>
      </c>
      <c r="L437" s="58">
        <v>0</v>
      </c>
      <c r="M437" s="57"/>
      <c r="N437" s="57"/>
      <c r="O437" s="57"/>
      <c r="P437" s="57"/>
      <c r="Q437" s="57"/>
      <c r="R437" s="57"/>
      <c r="S437" s="57"/>
      <c r="T437" s="57"/>
      <c r="U437" s="57"/>
      <c r="V437" s="59"/>
      <c r="W437" s="57"/>
      <c r="X437" s="60" t="e">
        <f>L437+M437+N437+#REF!+P437+O437</f>
        <v>#REF!</v>
      </c>
      <c r="Y437" s="56"/>
    </row>
    <row r="438" spans="1:25" s="56" customFormat="1" hidden="1" x14ac:dyDescent="0.25">
      <c r="A438" s="73">
        <v>142</v>
      </c>
      <c r="B438" s="57" t="s">
        <v>598</v>
      </c>
      <c r="C438" s="74" t="str">
        <f>VLOOKUP(B438,[2]Sheet8!E:G,3,0)</f>
        <v>BILL STOP</v>
      </c>
      <c r="D438" s="75">
        <f>VLOOKUP(B438,[2]Sheet8!E:L,8,0)</f>
        <v>2</v>
      </c>
      <c r="E438" s="91" t="s">
        <v>599</v>
      </c>
      <c r="F438" s="112" t="str">
        <f>VLOOKUP(B438,[2]Sheet8!E:I,5,0)</f>
        <v xml:space="preserve">JYOTHI W/O </v>
      </c>
      <c r="G438" s="113" t="str">
        <f>VLOOKUP(B438,[2]Sheet8!E:K,7,0)</f>
        <v>ASHOKNAGARA</v>
      </c>
      <c r="H438" s="57">
        <v>235</v>
      </c>
      <c r="I438" s="57">
        <v>235</v>
      </c>
      <c r="J438" s="57">
        <f t="shared" si="29"/>
        <v>0</v>
      </c>
      <c r="K438" s="57">
        <v>-4703</v>
      </c>
      <c r="L438" s="58">
        <v>0</v>
      </c>
      <c r="M438" s="57"/>
      <c r="N438" s="57"/>
      <c r="O438" s="57"/>
      <c r="P438" s="57"/>
      <c r="Q438" s="57"/>
      <c r="R438" s="57"/>
      <c r="S438" s="57"/>
      <c r="T438" s="57"/>
      <c r="U438" s="57"/>
      <c r="V438" s="59"/>
      <c r="W438" s="57"/>
      <c r="X438" s="60" t="e">
        <f>L438+M438+N438+#REF!+P438+O438</f>
        <v>#REF!</v>
      </c>
    </row>
    <row r="439" spans="1:25" s="56" customFormat="1" hidden="1" x14ac:dyDescent="0.25">
      <c r="A439" s="73">
        <v>143</v>
      </c>
      <c r="B439" s="57" t="s">
        <v>600</v>
      </c>
      <c r="C439" s="74" t="str">
        <f>VLOOKUP(B439,[2]Sheet8!E:G,3,0)</f>
        <v>BILL STOP</v>
      </c>
      <c r="D439" s="75">
        <f>VLOOKUP(B439,[2]Sheet8!E:L,8,0)</f>
        <v>1</v>
      </c>
      <c r="E439" s="91" t="s">
        <v>601</v>
      </c>
      <c r="F439" s="112" t="str">
        <f>VLOOKUP(B439,[2]Sheet8!E:I,5,0)</f>
        <v xml:space="preserve">GIDDEGOWDA S/O </v>
      </c>
      <c r="G439" s="113" t="str">
        <f>VLOOKUP(B439,[2]Sheet8!E:K,7,0)</f>
        <v>HOOVINAHALLI KOPPALU</v>
      </c>
      <c r="H439" s="57">
        <v>70</v>
      </c>
      <c r="I439" s="57">
        <v>70</v>
      </c>
      <c r="J439" s="57">
        <f t="shared" si="29"/>
        <v>0</v>
      </c>
      <c r="K439" s="57">
        <v>-1660</v>
      </c>
      <c r="L439" s="58">
        <v>0</v>
      </c>
      <c r="M439" s="57"/>
      <c r="N439" s="57"/>
      <c r="O439" s="57"/>
      <c r="P439" s="57"/>
      <c r="Q439" s="57"/>
      <c r="R439" s="57"/>
      <c r="S439" s="57"/>
      <c r="T439" s="57"/>
      <c r="U439" s="57"/>
      <c r="V439" s="59"/>
      <c r="W439" s="57"/>
      <c r="X439" s="60">
        <v>2070</v>
      </c>
    </row>
    <row r="440" spans="1:25" s="56" customFormat="1" hidden="1" x14ac:dyDescent="0.25">
      <c r="A440" s="73">
        <v>379</v>
      </c>
      <c r="B440" s="58" t="s">
        <v>59</v>
      </c>
      <c r="C440" s="85" t="str">
        <f>VLOOKUP(B440,[2]Sheet8!E:G,3,0)</f>
        <v>LIVE</v>
      </c>
      <c r="D440" s="86">
        <f>VLOOKUP(B440,[2]Sheet8!E:L,8,0)</f>
        <v>1</v>
      </c>
      <c r="E440" s="92" t="s">
        <v>601</v>
      </c>
      <c r="F440" s="114" t="str">
        <f>VLOOKUP(B440,[2]Sheet8!E:I,5,0)</f>
        <v xml:space="preserve">TEJASVI D R S/O </v>
      </c>
      <c r="G440" s="115" t="str">
        <f>VLOOKUP(B440,[2]Sheet8!E:K,7,0)</f>
        <v>HOOVINAKALLI KAVALU</v>
      </c>
      <c r="H440" s="58">
        <v>170</v>
      </c>
      <c r="I440" s="58">
        <v>220</v>
      </c>
      <c r="J440" s="57">
        <f t="shared" si="29"/>
        <v>50</v>
      </c>
      <c r="K440" s="58">
        <v>-3730</v>
      </c>
      <c r="L440" s="58">
        <v>1501</v>
      </c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62" t="e">
        <f>L440+M440+N440+#REF!+P440+O440</f>
        <v>#REF!</v>
      </c>
      <c r="Y440" s="55"/>
    </row>
    <row r="441" spans="1:25" s="56" customFormat="1" hidden="1" x14ac:dyDescent="0.25">
      <c r="A441" s="73">
        <v>380</v>
      </c>
      <c r="B441" s="58" t="s">
        <v>61</v>
      </c>
      <c r="C441" s="85" t="str">
        <f>VLOOKUP(B441,[2]Sheet8!E:G,3,0)</f>
        <v>LIVE</v>
      </c>
      <c r="D441" s="86">
        <f>VLOOKUP(B441,[2]Sheet8!E:L,8,0)</f>
        <v>1</v>
      </c>
      <c r="E441" s="92" t="s">
        <v>603</v>
      </c>
      <c r="F441" s="114" t="str">
        <f>VLOOKUP(B441,[2]Sheet8!E:I,5,0)</f>
        <v xml:space="preserve">RAKESH H Y S/O </v>
      </c>
      <c r="G441" s="115" t="str">
        <f>VLOOKUP(B441,[2]Sheet8!E:K,7,0)</f>
        <v>HOOVINAHALLI KAVALU</v>
      </c>
      <c r="H441" s="58">
        <v>86</v>
      </c>
      <c r="I441" s="58">
        <v>94</v>
      </c>
      <c r="J441" s="57">
        <f t="shared" si="29"/>
        <v>8</v>
      </c>
      <c r="K441" s="58">
        <v>-3730</v>
      </c>
      <c r="L441" s="58">
        <v>-104</v>
      </c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62" t="e">
        <f>L441+M441+N441+#REF!+P441+O441</f>
        <v>#REF!</v>
      </c>
      <c r="Y441" s="55"/>
    </row>
    <row r="442" spans="1:25" hidden="1" x14ac:dyDescent="0.25">
      <c r="A442" s="73">
        <v>381</v>
      </c>
      <c r="B442" s="58" t="s">
        <v>923</v>
      </c>
      <c r="C442" s="85" t="str">
        <f>VLOOKUP(B442,[2]Sheet8!E:G,3,0)</f>
        <v>LIVE</v>
      </c>
      <c r="D442" s="86">
        <f>VLOOKUP(B442,[2]Sheet8!E:L,8,0)</f>
        <v>2</v>
      </c>
      <c r="E442" s="92" t="s">
        <v>603</v>
      </c>
      <c r="F442" s="114" t="str">
        <f>VLOOKUP(B442,[2]Sheet8!E:I,5,0)</f>
        <v xml:space="preserve">KAMALAKSHI W/O </v>
      </c>
      <c r="G442" s="115" t="str">
        <f>VLOOKUP(B442,[2]Sheet8!E:K,7,0)</f>
        <v>0</v>
      </c>
      <c r="H442" s="58">
        <v>558</v>
      </c>
      <c r="I442" s="58">
        <v>590</v>
      </c>
      <c r="J442" s="57">
        <f t="shared" si="29"/>
        <v>32</v>
      </c>
      <c r="K442" s="58">
        <v>-4885</v>
      </c>
      <c r="L442" s="58">
        <v>0</v>
      </c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62" t="e">
        <f>L442+M442+N442+#REF!+P442+O442</f>
        <v>#REF!</v>
      </c>
    </row>
    <row r="443" spans="1:25" s="56" customFormat="1" x14ac:dyDescent="0.25">
      <c r="A443" s="97"/>
      <c r="B443" s="98" t="s">
        <v>2269</v>
      </c>
      <c r="C443" s="58" t="s">
        <v>2592</v>
      </c>
      <c r="D443" s="98">
        <v>2</v>
      </c>
      <c r="E443" s="58"/>
      <c r="F443" s="111" t="s">
        <v>1180</v>
      </c>
      <c r="G443" s="111" t="s">
        <v>2270</v>
      </c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62"/>
      <c r="Y443" s="55"/>
    </row>
    <row r="444" spans="1:25" s="56" customFormat="1" hidden="1" x14ac:dyDescent="0.25">
      <c r="A444" s="73">
        <v>144</v>
      </c>
      <c r="B444" s="57" t="s">
        <v>602</v>
      </c>
      <c r="C444" s="74" t="str">
        <f>VLOOKUP(B444,[2]Sheet8!E:G,3,0)</f>
        <v>BILL STOP</v>
      </c>
      <c r="D444" s="75">
        <f>VLOOKUP(B444,[2]Sheet8!E:L,8,0)</f>
        <v>1</v>
      </c>
      <c r="E444" s="91" t="s">
        <v>603</v>
      </c>
      <c r="F444" s="112" t="str">
        <f>VLOOKUP(B444,[2]Sheet8!E:I,5,0)</f>
        <v xml:space="preserve">SMT GIDDAMMA W/O </v>
      </c>
      <c r="G444" s="113" t="str">
        <f>VLOOKUP(B444,[2]Sheet8!E:K,7,0)</f>
        <v>0</v>
      </c>
      <c r="H444" s="57">
        <v>287</v>
      </c>
      <c r="I444" s="57">
        <v>287</v>
      </c>
      <c r="J444" s="57">
        <f t="shared" ref="J444:J453" si="30">I444-H444</f>
        <v>0</v>
      </c>
      <c r="K444" s="57">
        <v>0</v>
      </c>
      <c r="L444" s="58">
        <v>0</v>
      </c>
      <c r="M444" s="57"/>
      <c r="N444" s="57"/>
      <c r="O444" s="57"/>
      <c r="P444" s="57"/>
      <c r="Q444" s="57"/>
      <c r="R444" s="57"/>
      <c r="S444" s="57"/>
      <c r="T444" s="57"/>
      <c r="U444" s="57"/>
      <c r="V444" s="59"/>
      <c r="W444" s="57"/>
      <c r="X444" s="60" t="e">
        <f>L444+M444+N444+#REF!+P444</f>
        <v>#REF!</v>
      </c>
    </row>
    <row r="445" spans="1:25" s="56" customFormat="1" hidden="1" x14ac:dyDescent="0.25">
      <c r="A445" s="73">
        <v>145</v>
      </c>
      <c r="B445" s="57" t="s">
        <v>604</v>
      </c>
      <c r="C445" s="74" t="str">
        <f>VLOOKUP(B445,[2]Sheet8!E:G,3,0)</f>
        <v>BILL STOP</v>
      </c>
      <c r="D445" s="75">
        <f>VLOOKUP(B445,[2]Sheet8!E:L,8,0)</f>
        <v>2</v>
      </c>
      <c r="E445" s="91" t="s">
        <v>605</v>
      </c>
      <c r="F445" s="112" t="str">
        <f>VLOOKUP(B445,[2]Sheet8!E:I,5,0)</f>
        <v xml:space="preserve">MONOHARA Y C S/O </v>
      </c>
      <c r="G445" s="113" t="str">
        <f>VLOOKUP(B445,[2]Sheet8!E:K,7,0)</f>
        <v>HOOVINAHALLI KOPPALU</v>
      </c>
      <c r="H445" s="57">
        <v>2938</v>
      </c>
      <c r="I445" s="57">
        <v>2938</v>
      </c>
      <c r="J445" s="57">
        <f t="shared" si="30"/>
        <v>0</v>
      </c>
      <c r="K445" s="57">
        <v>0</v>
      </c>
      <c r="L445" s="58">
        <v>0</v>
      </c>
      <c r="M445" s="57"/>
      <c r="N445" s="57"/>
      <c r="O445" s="57"/>
      <c r="P445" s="57"/>
      <c r="Q445" s="57"/>
      <c r="R445" s="57"/>
      <c r="S445" s="57"/>
      <c r="T445" s="57"/>
      <c r="U445" s="57"/>
      <c r="V445" s="59"/>
      <c r="W445" s="57"/>
      <c r="X445" s="60" t="e">
        <f>L445+M445+N445+#REF!+P445+O445</f>
        <v>#REF!</v>
      </c>
    </row>
    <row r="446" spans="1:25" s="56" customFormat="1" hidden="1" x14ac:dyDescent="0.25">
      <c r="A446" s="73">
        <v>382</v>
      </c>
      <c r="B446" s="58" t="s">
        <v>63</v>
      </c>
      <c r="C446" s="85" t="str">
        <f>VLOOKUP(B446,[2]Sheet8!E:G,3,0)</f>
        <v>LIVE</v>
      </c>
      <c r="D446" s="86">
        <f>VLOOKUP(B446,[2]Sheet8!E:L,8,0)</f>
        <v>2</v>
      </c>
      <c r="E446" s="92" t="s">
        <v>605</v>
      </c>
      <c r="F446" s="114" t="str">
        <f>VLOOKUP(B446,[2]Sheet8!E:I,5,0)</f>
        <v>MANJULA W/O</v>
      </c>
      <c r="G446" s="115" t="str">
        <f>VLOOKUP(B446,[2]Sheet8!E:K,7,0)</f>
        <v>BASAVESHWARANAGARA</v>
      </c>
      <c r="H446" s="58">
        <v>202</v>
      </c>
      <c r="I446" s="58">
        <v>242</v>
      </c>
      <c r="J446" s="57">
        <f t="shared" si="30"/>
        <v>40</v>
      </c>
      <c r="K446" s="58">
        <v>-7460</v>
      </c>
      <c r="L446" s="58">
        <v>-681</v>
      </c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62" t="e">
        <f>L446+M446+N446+#REF!+P446+O446</f>
        <v>#REF!</v>
      </c>
      <c r="Y446" s="55"/>
    </row>
    <row r="447" spans="1:25" s="56" customFormat="1" hidden="1" x14ac:dyDescent="0.25">
      <c r="A447" s="73">
        <v>146</v>
      </c>
      <c r="B447" s="57" t="s">
        <v>606</v>
      </c>
      <c r="C447" s="74" t="str">
        <f>VLOOKUP(B447,[2]Sheet8!E:G,3,0)</f>
        <v>BILL STOP</v>
      </c>
      <c r="D447" s="75">
        <f>VLOOKUP(B447,[2]Sheet8!E:L,8,0)</f>
        <v>2</v>
      </c>
      <c r="E447" s="91" t="s">
        <v>605</v>
      </c>
      <c r="F447" s="112" t="str">
        <f>VLOOKUP(B447,[2]Sheet8!E:I,5,0)</f>
        <v xml:space="preserve">PUTTASWAMY S/O </v>
      </c>
      <c r="G447" s="113" t="str">
        <f>VLOOKUP(B447,[2]Sheet8!E:K,7,0)</f>
        <v>BASAVESHWARA NAGARA HSN</v>
      </c>
      <c r="H447" s="57">
        <v>945</v>
      </c>
      <c r="I447" s="57">
        <v>945</v>
      </c>
      <c r="J447" s="57">
        <f t="shared" si="30"/>
        <v>0</v>
      </c>
      <c r="K447" s="57">
        <v>-4619</v>
      </c>
      <c r="L447" s="58">
        <v>0</v>
      </c>
      <c r="M447" s="57"/>
      <c r="N447" s="57"/>
      <c r="O447" s="57"/>
      <c r="P447" s="57"/>
      <c r="Q447" s="57"/>
      <c r="R447" s="57"/>
      <c r="S447" s="57"/>
      <c r="T447" s="57"/>
      <c r="U447" s="57"/>
      <c r="V447" s="59"/>
      <c r="W447" s="57"/>
      <c r="X447" s="60">
        <v>3623</v>
      </c>
    </row>
    <row r="448" spans="1:25" s="56" customFormat="1" hidden="1" x14ac:dyDescent="0.25">
      <c r="A448" s="73">
        <v>383</v>
      </c>
      <c r="B448" s="58" t="s">
        <v>65</v>
      </c>
      <c r="C448" s="85" t="str">
        <f>VLOOKUP(B448,[2]Sheet8!E:G,3,0)</f>
        <v>LIVE</v>
      </c>
      <c r="D448" s="86">
        <f>VLOOKUP(B448,[2]Sheet8!E:L,8,0)</f>
        <v>2</v>
      </c>
      <c r="E448" s="92" t="s">
        <v>608</v>
      </c>
      <c r="F448" s="114" t="str">
        <f>VLOOKUP(B448,[2]Sheet8!E:I,5,0)</f>
        <v>B S GOVINDASWAMY S/O LATE</v>
      </c>
      <c r="G448" s="115" t="str">
        <f>VLOOKUP(B448,[2]Sheet8!E:K,7,0)</f>
        <v>MANICHANA HALLI MNL</v>
      </c>
      <c r="H448" s="58">
        <v>349</v>
      </c>
      <c r="I448" s="58">
        <v>360</v>
      </c>
      <c r="J448" s="57">
        <f t="shared" si="30"/>
        <v>11</v>
      </c>
      <c r="K448" s="58">
        <v>-7460</v>
      </c>
      <c r="L448" s="58">
        <v>1347</v>
      </c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62" t="e">
        <f>L448+M448+N448+#REF!+P448+O448</f>
        <v>#REF!</v>
      </c>
      <c r="Y448" s="55"/>
    </row>
    <row r="449" spans="1:25" s="56" customFormat="1" hidden="1" x14ac:dyDescent="0.25">
      <c r="A449" s="73">
        <v>147</v>
      </c>
      <c r="B449" s="57" t="s">
        <v>607</v>
      </c>
      <c r="C449" s="74" t="str">
        <f>VLOOKUP(B449,[2]Sheet8!E:G,3,0)</f>
        <v>BILL STOP</v>
      </c>
      <c r="D449" s="75">
        <f>VLOOKUP(B449,[2]Sheet8!E:L,8,0)</f>
        <v>2</v>
      </c>
      <c r="E449" s="84" t="s">
        <v>608</v>
      </c>
      <c r="F449" s="112" t="str">
        <f>VLOOKUP(B449,[2]Sheet8!E:I,5,0)</f>
        <v>VISHWANATH S/O</v>
      </c>
      <c r="G449" s="113" t="str">
        <f>VLOOKUP(B449,[2]Sheet8!E:K,7,0)</f>
        <v>0</v>
      </c>
      <c r="H449" s="57">
        <v>210</v>
      </c>
      <c r="I449" s="57">
        <v>210</v>
      </c>
      <c r="J449" s="57">
        <f t="shared" si="30"/>
        <v>0</v>
      </c>
      <c r="K449" s="57">
        <v>-4690</v>
      </c>
      <c r="L449" s="58">
        <v>0</v>
      </c>
      <c r="M449" s="57"/>
      <c r="N449" s="57"/>
      <c r="O449" s="57"/>
      <c r="P449" s="57"/>
      <c r="Q449" s="57"/>
      <c r="R449" s="57"/>
      <c r="S449" s="57"/>
      <c r="T449" s="57"/>
      <c r="U449" s="57"/>
      <c r="V449" s="59"/>
      <c r="W449" s="57"/>
      <c r="X449" s="60" t="e">
        <f>L449+M449+N449+#REF!+P449+O449</f>
        <v>#REF!</v>
      </c>
    </row>
    <row r="450" spans="1:25" s="56" customFormat="1" hidden="1" x14ac:dyDescent="0.25">
      <c r="A450" s="73">
        <v>384</v>
      </c>
      <c r="B450" s="81" t="s">
        <v>67</v>
      </c>
      <c r="C450" s="85" t="str">
        <f>VLOOKUP(B450,[2]Sheet8!E:G,3,0)</f>
        <v>LIVE</v>
      </c>
      <c r="D450" s="86">
        <f>VLOOKUP(B450,[2]Sheet8!E:L,8,0)</f>
        <v>1</v>
      </c>
      <c r="E450" s="90" t="s">
        <v>610</v>
      </c>
      <c r="F450" s="114" t="str">
        <f>VLOOKUP(B450,[2]Sheet8!E:I,5,0)</f>
        <v>SHIVANJEGOWDA</v>
      </c>
      <c r="G450" s="115" t="str">
        <f>VLOOKUP(B450,[2]Sheet8!E:K,7,0)</f>
        <v>UDDUR</v>
      </c>
      <c r="H450" s="58">
        <v>1441</v>
      </c>
      <c r="I450" s="58">
        <v>1505</v>
      </c>
      <c r="J450" s="57">
        <f t="shared" si="30"/>
        <v>64</v>
      </c>
      <c r="K450" s="58">
        <v>-3730</v>
      </c>
      <c r="L450" s="58">
        <v>600</v>
      </c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62" t="e">
        <f>L450+M450+N450+#REF!+P450+O450</f>
        <v>#REF!</v>
      </c>
      <c r="Y450" s="55"/>
    </row>
    <row r="451" spans="1:25" s="56" customFormat="1" hidden="1" x14ac:dyDescent="0.25">
      <c r="A451" s="73">
        <v>148</v>
      </c>
      <c r="B451" s="93" t="s">
        <v>609</v>
      </c>
      <c r="C451" s="74" t="str">
        <f>VLOOKUP(B451,[2]Sheet8!E:G,3,0)</f>
        <v>BILL STOP</v>
      </c>
      <c r="D451" s="75">
        <f>VLOOKUP(B451,[2]Sheet8!E:L,8,0)</f>
        <v>2</v>
      </c>
      <c r="E451" s="84" t="s">
        <v>610</v>
      </c>
      <c r="F451" s="112" t="str">
        <f>VLOOKUP(B451,[2]Sheet8!E:I,5,0)</f>
        <v>SMT GANDHARI</v>
      </c>
      <c r="G451" s="113" t="str">
        <f>VLOOKUP(B451,[2]Sheet8!E:K,7,0)</f>
        <v>YAREHALLI</v>
      </c>
      <c r="H451" s="57">
        <v>3126</v>
      </c>
      <c r="I451" s="57">
        <v>3126</v>
      </c>
      <c r="J451" s="57">
        <f t="shared" si="30"/>
        <v>0</v>
      </c>
      <c r="K451" s="57">
        <v>-8964</v>
      </c>
      <c r="L451" s="58">
        <v>0</v>
      </c>
      <c r="M451" s="57"/>
      <c r="N451" s="57"/>
      <c r="O451" s="57"/>
      <c r="P451" s="57"/>
      <c r="Q451" s="57"/>
      <c r="R451" s="57"/>
      <c r="S451" s="57"/>
      <c r="T451" s="57"/>
      <c r="U451" s="57"/>
      <c r="V451" s="59"/>
      <c r="W451" s="57"/>
      <c r="X451" s="60" t="e">
        <f>L451+M451+N451+#REF!+P451</f>
        <v>#REF!</v>
      </c>
    </row>
    <row r="452" spans="1:25" s="56" customFormat="1" hidden="1" x14ac:dyDescent="0.25">
      <c r="A452" s="73">
        <v>385</v>
      </c>
      <c r="B452" s="81" t="s">
        <v>69</v>
      </c>
      <c r="C452" s="85" t="str">
        <f>VLOOKUP(B452,[2]Sheet8!E:G,3,0)</f>
        <v>LIVE</v>
      </c>
      <c r="D452" s="86">
        <f>VLOOKUP(B452,[2]Sheet8!E:L,8,0)</f>
        <v>1</v>
      </c>
      <c r="E452" s="90" t="s">
        <v>610</v>
      </c>
      <c r="F452" s="114" t="str">
        <f>VLOOKUP(B452,[2]Sheet8!E:I,5,0)</f>
        <v>KUMAREGOWDA</v>
      </c>
      <c r="G452" s="115" t="str">
        <f>VLOOKUP(B452,[2]Sheet8!E:K,7,0)</f>
        <v>UDHUR URL</v>
      </c>
      <c r="H452" s="58">
        <v>409</v>
      </c>
      <c r="I452" s="58">
        <v>436</v>
      </c>
      <c r="J452" s="57">
        <f t="shared" si="30"/>
        <v>27</v>
      </c>
      <c r="K452" s="58">
        <v>-3730</v>
      </c>
      <c r="L452" s="58">
        <v>2978</v>
      </c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62" t="e">
        <f>L452+M452+N452+#REF!+P452+O452</f>
        <v>#REF!</v>
      </c>
      <c r="Y452" s="55"/>
    </row>
    <row r="453" spans="1:25" s="56" customFormat="1" hidden="1" x14ac:dyDescent="0.25">
      <c r="A453" s="73">
        <v>386</v>
      </c>
      <c r="B453" s="81" t="s">
        <v>70</v>
      </c>
      <c r="C453" s="85" t="str">
        <f>VLOOKUP(B453,[2]Sheet8!E:G,3,0)</f>
        <v>LIVE</v>
      </c>
      <c r="D453" s="86">
        <f>VLOOKUP(B453,[2]Sheet8!E:L,8,0)</f>
        <v>1</v>
      </c>
      <c r="E453" s="90" t="s">
        <v>610</v>
      </c>
      <c r="F453" s="114" t="str">
        <f>VLOOKUP(B453,[2]Sheet8!E:I,5,0)</f>
        <v>S SAGUNEGOWDA</v>
      </c>
      <c r="G453" s="115" t="str">
        <f>VLOOKUP(B453,[2]Sheet8!E:K,7,0)</f>
        <v>UDHUR URL</v>
      </c>
      <c r="H453" s="58">
        <v>98</v>
      </c>
      <c r="I453" s="58">
        <v>112</v>
      </c>
      <c r="J453" s="57">
        <f t="shared" si="30"/>
        <v>14</v>
      </c>
      <c r="K453" s="58">
        <v>-3730</v>
      </c>
      <c r="L453" s="58">
        <v>362</v>
      </c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62" t="e">
        <f>L453+M453+N453+#REF!+P453+O453</f>
        <v>#REF!</v>
      </c>
      <c r="Y453" s="55"/>
    </row>
    <row r="454" spans="1:25" s="56" customFormat="1" x14ac:dyDescent="0.25">
      <c r="A454" s="97"/>
      <c r="B454" s="98" t="s">
        <v>2289</v>
      </c>
      <c r="C454" s="58" t="s">
        <v>2592</v>
      </c>
      <c r="D454" s="98">
        <v>2</v>
      </c>
      <c r="E454" s="58"/>
      <c r="F454" s="111" t="s">
        <v>2290</v>
      </c>
      <c r="G454" s="111" t="s">
        <v>2291</v>
      </c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62"/>
      <c r="Y454" s="55"/>
    </row>
    <row r="455" spans="1:25" s="56" customFormat="1" x14ac:dyDescent="0.25">
      <c r="A455" s="97"/>
      <c r="B455" s="98" t="s">
        <v>2294</v>
      </c>
      <c r="C455" s="58" t="s">
        <v>2592</v>
      </c>
      <c r="D455" s="98">
        <v>1</v>
      </c>
      <c r="E455" s="58"/>
      <c r="F455" s="111" t="s">
        <v>2295</v>
      </c>
      <c r="G455" s="111" t="s">
        <v>2296</v>
      </c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62"/>
      <c r="Y455" s="55"/>
    </row>
    <row r="456" spans="1:25" s="56" customFormat="1" hidden="1" x14ac:dyDescent="0.25">
      <c r="A456" s="73">
        <v>387</v>
      </c>
      <c r="B456" s="81" t="s">
        <v>71</v>
      </c>
      <c r="C456" s="85" t="str">
        <f>VLOOKUP(B456,[2]Sheet8!E:G,3,0)</f>
        <v>LIVE</v>
      </c>
      <c r="D456" s="86">
        <f>VLOOKUP(B456,[2]Sheet8!E:L,8,0)</f>
        <v>2</v>
      </c>
      <c r="E456" s="90" t="s">
        <v>610</v>
      </c>
      <c r="F456" s="114" t="str">
        <f>VLOOKUP(B456,[2]Sheet8!E:I,5,0)</f>
        <v>DAYANANDA A, N</v>
      </c>
      <c r="G456" s="115" t="str">
        <f>VLOOKUP(B456,[2]Sheet8!E:K,7,0)</f>
        <v>BASAVESHWARANAGARA</v>
      </c>
      <c r="H456" s="58">
        <v>230</v>
      </c>
      <c r="I456" s="58">
        <v>259</v>
      </c>
      <c r="J456" s="57">
        <f t="shared" ref="J456:J476" si="31">I456-H456</f>
        <v>29</v>
      </c>
      <c r="K456" s="58">
        <v>-7460</v>
      </c>
      <c r="L456" s="58">
        <v>373</v>
      </c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62" t="e">
        <f>L456+M456+N456+#REF!+P456+O456</f>
        <v>#REF!</v>
      </c>
      <c r="Y456" s="55"/>
    </row>
    <row r="457" spans="1:25" s="56" customFormat="1" hidden="1" x14ac:dyDescent="0.25">
      <c r="A457" s="73">
        <v>149</v>
      </c>
      <c r="B457" s="93" t="s">
        <v>611</v>
      </c>
      <c r="C457" s="74" t="str">
        <f>VLOOKUP(B457,[2]Sheet8!E:G,3,0)</f>
        <v>BILL STOP</v>
      </c>
      <c r="D457" s="75">
        <f>VLOOKUP(B457,[2]Sheet8!E:L,8,0)</f>
        <v>1</v>
      </c>
      <c r="E457" s="84" t="s">
        <v>610</v>
      </c>
      <c r="F457" s="112" t="str">
        <f>VLOOKUP(B457,[2]Sheet8!E:I,5,0)</f>
        <v xml:space="preserve">S YOGANNA </v>
      </c>
      <c r="G457" s="113" t="str">
        <f>VLOOKUP(B457,[2]Sheet8!E:K,7,0)</f>
        <v>UDHUR URL</v>
      </c>
      <c r="H457" s="57">
        <v>212</v>
      </c>
      <c r="I457" s="57">
        <v>212</v>
      </c>
      <c r="J457" s="57">
        <f t="shared" si="31"/>
        <v>0</v>
      </c>
      <c r="K457" s="57">
        <v>-3730</v>
      </c>
      <c r="L457" s="58">
        <v>0</v>
      </c>
      <c r="M457" s="57"/>
      <c r="N457" s="57"/>
      <c r="O457" s="57"/>
      <c r="P457" s="57"/>
      <c r="Q457" s="57"/>
      <c r="R457" s="57"/>
      <c r="S457" s="57"/>
      <c r="T457" s="57"/>
      <c r="U457" s="57"/>
      <c r="V457" s="59"/>
      <c r="W457" s="57"/>
      <c r="X457" s="60" t="e">
        <f>L457+M457+N457+#REF!+P457+O457</f>
        <v>#REF!</v>
      </c>
    </row>
    <row r="458" spans="1:25" s="56" customFormat="1" hidden="1" x14ac:dyDescent="0.25">
      <c r="A458" s="73">
        <v>388</v>
      </c>
      <c r="B458" s="81" t="s">
        <v>355</v>
      </c>
      <c r="C458" s="85" t="str">
        <f>VLOOKUP(B458,[2]Sheet8!E:G,3,0)</f>
        <v>LIVE</v>
      </c>
      <c r="D458" s="86">
        <f>VLOOKUP(B458,[2]Sheet8!E:L,8,0)</f>
        <v>2</v>
      </c>
      <c r="E458" s="90" t="s">
        <v>924</v>
      </c>
      <c r="F458" s="114" t="str">
        <f>VLOOKUP(B458,[2]Sheet8!E:I,5,0)</f>
        <v>KAVISHKUMAR P U</v>
      </c>
      <c r="G458" s="115" t="str">
        <f>VLOOKUP(B458,[2]Sheet8!E:K,7,0)</f>
        <v>BASAVESHVARANAGARA</v>
      </c>
      <c r="H458" s="58">
        <v>58</v>
      </c>
      <c r="I458" s="58">
        <v>72</v>
      </c>
      <c r="J458" s="57">
        <f t="shared" si="31"/>
        <v>14</v>
      </c>
      <c r="K458" s="58">
        <v>-7460</v>
      </c>
      <c r="L458" s="58">
        <v>518</v>
      </c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62" t="e">
        <f>L458+M458+N458+#REF!+P458+O458</f>
        <v>#REF!</v>
      </c>
      <c r="Y458" s="55"/>
    </row>
    <row r="459" spans="1:25" s="56" customFormat="1" hidden="1" x14ac:dyDescent="0.25">
      <c r="A459" s="73">
        <v>389</v>
      </c>
      <c r="B459" s="90" t="s">
        <v>72</v>
      </c>
      <c r="C459" s="85" t="str">
        <f>VLOOKUP(B459,[2]Sheet8!E:G,3,0)</f>
        <v>LIVE</v>
      </c>
      <c r="D459" s="86">
        <f>VLOOKUP(B459,[2]Sheet8!E:L,8,0)</f>
        <v>2</v>
      </c>
      <c r="E459" s="90" t="s">
        <v>924</v>
      </c>
      <c r="F459" s="114" t="str">
        <f>VLOOKUP(B459,[2]Sheet8!E:I,5,0)</f>
        <v>SWAMYA  H N</v>
      </c>
      <c r="G459" s="115" t="str">
        <f>VLOOKUP(B459,[2]Sheet8!E:K,7,0)</f>
        <v>ASHOKANAGARA</v>
      </c>
      <c r="H459" s="58">
        <v>465</v>
      </c>
      <c r="I459" s="58">
        <v>508</v>
      </c>
      <c r="J459" s="57">
        <f t="shared" si="31"/>
        <v>43</v>
      </c>
      <c r="K459" s="94">
        <v>-7460</v>
      </c>
      <c r="L459" s="58">
        <v>488</v>
      </c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62" t="e">
        <f>L459+M459+N459+#REF!+P459+O459</f>
        <v>#REF!</v>
      </c>
      <c r="Y459" s="55"/>
    </row>
    <row r="460" spans="1:25" s="56" customFormat="1" hidden="1" x14ac:dyDescent="0.25">
      <c r="A460" s="73">
        <v>150</v>
      </c>
      <c r="B460" s="93" t="s">
        <v>612</v>
      </c>
      <c r="C460" s="74" t="str">
        <f>VLOOKUP(B460,[2]Sheet8!E:G,3,0)</f>
        <v>BILL STOP</v>
      </c>
      <c r="D460" s="75">
        <f>VLOOKUP(B460,[2]Sheet8!E:L,8,0)</f>
        <v>1</v>
      </c>
      <c r="E460" s="84" t="s">
        <v>613</v>
      </c>
      <c r="F460" s="112" t="str">
        <f>VLOOKUP(B460,[2]Sheet8!E:I,5,0)</f>
        <v>Devarajegowda</v>
      </c>
      <c r="G460" s="113" t="str">
        <f>VLOOKUP(B460,[2]Sheet8!E:K,7,0)</f>
        <v>manachanahalli</v>
      </c>
      <c r="H460" s="57">
        <v>37</v>
      </c>
      <c r="I460" s="57">
        <v>37</v>
      </c>
      <c r="J460" s="57">
        <f t="shared" si="31"/>
        <v>0</v>
      </c>
      <c r="K460" s="95">
        <v>-2466</v>
      </c>
      <c r="L460" s="58">
        <v>0</v>
      </c>
      <c r="M460" s="57"/>
      <c r="N460" s="57"/>
      <c r="O460" s="57"/>
      <c r="P460" s="57"/>
      <c r="Q460" s="57"/>
      <c r="R460" s="57"/>
      <c r="S460" s="57"/>
      <c r="T460" s="57"/>
      <c r="U460" s="57"/>
      <c r="V460" s="59"/>
      <c r="W460" s="57"/>
      <c r="X460" s="60" t="e">
        <f>L460+M460+N460+#REF!+P460+O460</f>
        <v>#REF!</v>
      </c>
    </row>
    <row r="461" spans="1:25" s="56" customFormat="1" hidden="1" x14ac:dyDescent="0.25">
      <c r="A461" s="73">
        <v>390</v>
      </c>
      <c r="B461" s="81" t="s">
        <v>74</v>
      </c>
      <c r="C461" s="74" t="s">
        <v>358</v>
      </c>
      <c r="D461" s="86">
        <f>VLOOKUP(B461,[2]Sheet8!E:L,8,0)</f>
        <v>2</v>
      </c>
      <c r="E461" s="90" t="s">
        <v>613</v>
      </c>
      <c r="F461" s="114" t="str">
        <f>VLOOKUP(B461,[2]Sheet8!E:I,5,0)</f>
        <v>KUSUMA</v>
      </c>
      <c r="G461" s="115" t="str">
        <f>VLOOKUP(B461,[2]Sheet8!E:K,7,0)</f>
        <v>MANACHANAHALLI</v>
      </c>
      <c r="H461" s="58">
        <v>93</v>
      </c>
      <c r="I461" s="58">
        <v>93</v>
      </c>
      <c r="J461" s="57">
        <f t="shared" si="31"/>
        <v>0</v>
      </c>
      <c r="K461" s="94">
        <v>-4790</v>
      </c>
      <c r="L461" s="58">
        <v>0</v>
      </c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62" t="e">
        <f>L461+M461+N461+#REF!+P461+O461</f>
        <v>#REF!</v>
      </c>
      <c r="Y461" s="55"/>
    </row>
    <row r="462" spans="1:25" hidden="1" x14ac:dyDescent="0.25">
      <c r="A462" s="73">
        <v>391</v>
      </c>
      <c r="B462" s="81" t="s">
        <v>77</v>
      </c>
      <c r="C462" s="85" t="str">
        <f>VLOOKUP(B462,[2]Sheet8!E:G,3,0)</f>
        <v>LIVE</v>
      </c>
      <c r="D462" s="86">
        <f>VLOOKUP(B462,[2]Sheet8!E:L,8,0)</f>
        <v>1</v>
      </c>
      <c r="E462" s="90" t="s">
        <v>925</v>
      </c>
      <c r="F462" s="114" t="str">
        <f>VLOOKUP(B462,[2]Sheet8!E:I,5,0)</f>
        <v>GIDDEGOWDA</v>
      </c>
      <c r="G462" s="115" t="str">
        <f>VLOOKUP(B462,[2]Sheet8!E:K,7,0)</f>
        <v>HOOVINAHALLI KOPPALU</v>
      </c>
      <c r="H462" s="58">
        <v>1274</v>
      </c>
      <c r="I462" s="58">
        <v>1456</v>
      </c>
      <c r="J462" s="57">
        <f t="shared" si="31"/>
        <v>182</v>
      </c>
      <c r="K462" s="94">
        <v>-3730</v>
      </c>
      <c r="L462" s="58">
        <v>-863</v>
      </c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62" t="e">
        <f>L462+M462+N462+#REF!+P462+O462</f>
        <v>#REF!</v>
      </c>
    </row>
    <row r="463" spans="1:25" hidden="1" x14ac:dyDescent="0.25">
      <c r="A463" s="73">
        <v>392</v>
      </c>
      <c r="B463" s="81" t="s">
        <v>79</v>
      </c>
      <c r="C463" s="85" t="str">
        <f>VLOOKUP(B463,[2]Sheet8!E:G,3,0)</f>
        <v>LIVE</v>
      </c>
      <c r="D463" s="86">
        <f>VLOOKUP(B463,[2]Sheet8!E:L,8,0)</f>
        <v>1</v>
      </c>
      <c r="E463" s="90" t="s">
        <v>925</v>
      </c>
      <c r="F463" s="114" t="str">
        <f>VLOOKUP(B463,[2]Sheet8!E:I,5,0)</f>
        <v>JAVAREGOWDA</v>
      </c>
      <c r="G463" s="115" t="str">
        <f>VLOOKUP(B463,[2]Sheet8!E:K,7,0)</f>
        <v>MANACHANAHALLI</v>
      </c>
      <c r="H463" s="58">
        <v>63</v>
      </c>
      <c r="I463" s="58">
        <v>65</v>
      </c>
      <c r="J463" s="57">
        <f t="shared" si="31"/>
        <v>2</v>
      </c>
      <c r="K463" s="94">
        <v>-3730</v>
      </c>
      <c r="L463" s="58">
        <v>-252</v>
      </c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62" t="e">
        <f>L463+M463+N463+#REF!+P463+O463</f>
        <v>#REF!</v>
      </c>
    </row>
    <row r="464" spans="1:25" hidden="1" x14ac:dyDescent="0.25">
      <c r="A464" s="73">
        <v>393</v>
      </c>
      <c r="B464" s="90" t="s">
        <v>80</v>
      </c>
      <c r="C464" s="85" t="str">
        <f>VLOOKUP(B464,[2]Sheet8!E:G,3,0)</f>
        <v>LIVE</v>
      </c>
      <c r="D464" s="86">
        <f>VLOOKUP(B464,[2]Sheet8!E:L,8,0)</f>
        <v>2</v>
      </c>
      <c r="E464" s="90" t="s">
        <v>925</v>
      </c>
      <c r="F464" s="114" t="str">
        <f>VLOOKUP(B464,[2]Sheet8!E:I,5,0)</f>
        <v>G P JAYANTH</v>
      </c>
      <c r="G464" s="115" t="str">
        <f>VLOOKUP(B464,[2]Sheet8!E:K,7,0)</f>
        <v>BASAVESHWARANAGARA</v>
      </c>
      <c r="H464" s="58">
        <v>244</v>
      </c>
      <c r="I464" s="58">
        <v>286</v>
      </c>
      <c r="J464" s="57">
        <f t="shared" si="31"/>
        <v>42</v>
      </c>
      <c r="K464" s="94">
        <v>-7460</v>
      </c>
      <c r="L464" s="58">
        <v>-249</v>
      </c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62" t="e">
        <f>L464+M464+N464+#REF!+P464+O464</f>
        <v>#REF!</v>
      </c>
    </row>
    <row r="465" spans="1:25" hidden="1" x14ac:dyDescent="0.25">
      <c r="A465" s="73">
        <v>151</v>
      </c>
      <c r="B465" s="93" t="s">
        <v>614</v>
      </c>
      <c r="C465" s="74" t="str">
        <f>VLOOKUP(B465,[2]Sheet8!E:G,3,0)</f>
        <v>BILL STOP</v>
      </c>
      <c r="D465" s="75">
        <f>VLOOKUP(B465,[2]Sheet8!E:L,8,0)</f>
        <v>1</v>
      </c>
      <c r="E465" s="84" t="s">
        <v>615</v>
      </c>
      <c r="F465" s="112" t="str">
        <f>VLOOKUP(B465,[2]Sheet8!E:I,5,0)</f>
        <v>NAGENDRA PRASAD</v>
      </c>
      <c r="G465" s="113" t="str">
        <f>VLOOKUP(B465,[2]Sheet8!E:K,7,0)</f>
        <v>GUDDENAHALLI</v>
      </c>
      <c r="H465" s="57">
        <v>81</v>
      </c>
      <c r="I465" s="57">
        <v>81</v>
      </c>
      <c r="J465" s="57">
        <f t="shared" si="31"/>
        <v>0</v>
      </c>
      <c r="K465" s="95">
        <v>0</v>
      </c>
      <c r="L465" s="58">
        <v>0</v>
      </c>
      <c r="M465" s="57"/>
      <c r="N465" s="57"/>
      <c r="O465" s="57"/>
      <c r="P465" s="57"/>
      <c r="Q465" s="57"/>
      <c r="R465" s="84"/>
      <c r="S465" s="57"/>
      <c r="T465" s="57"/>
      <c r="U465" s="57"/>
      <c r="V465" s="59"/>
      <c r="W465" s="57"/>
      <c r="X465" s="60" t="e">
        <f>L465+M465+N465+#REF!+P465</f>
        <v>#REF!</v>
      </c>
      <c r="Y465" s="56"/>
    </row>
    <row r="466" spans="1:25" hidden="1" x14ac:dyDescent="0.25">
      <c r="A466" s="73">
        <v>319</v>
      </c>
      <c r="B466" s="74" t="s">
        <v>861</v>
      </c>
      <c r="C466" s="74" t="str">
        <f>VLOOKUP(B466,[2]Sheet8!E:G,3,0)</f>
        <v>LONG DISS</v>
      </c>
      <c r="D466" s="75">
        <f>VLOOKUP(B466,[2]Sheet8!E:L,8,0)</f>
        <v>1</v>
      </c>
      <c r="E466" s="75" t="s">
        <v>862</v>
      </c>
      <c r="F466" s="112" t="str">
        <f>VLOOKUP(B466,[2]Sheet8!E:I,5,0)</f>
        <v>SANNASWAMY</v>
      </c>
      <c r="G466" s="113" t="str">
        <f>VLOOKUP(B466,[2]Sheet8!E:K,7,0)</f>
        <v>MANICHANA HALLI MNL</v>
      </c>
      <c r="H466" s="77"/>
      <c r="I466" s="57">
        <v>0</v>
      </c>
      <c r="J466" s="57">
        <f t="shared" si="31"/>
        <v>0</v>
      </c>
      <c r="K466" s="77"/>
      <c r="L466" s="77"/>
      <c r="M466" s="77"/>
      <c r="N466" s="77"/>
      <c r="O466" s="77"/>
      <c r="P466" s="77"/>
      <c r="Q466" s="77"/>
      <c r="R466" s="57"/>
      <c r="S466" s="77"/>
      <c r="T466" s="57"/>
      <c r="U466" s="77"/>
      <c r="V466" s="78"/>
      <c r="W466" s="77"/>
      <c r="X466" s="60">
        <v>0</v>
      </c>
      <c r="Y466" s="56"/>
    </row>
    <row r="467" spans="1:25" hidden="1" x14ac:dyDescent="0.25">
      <c r="A467" s="73">
        <v>394</v>
      </c>
      <c r="B467" s="81" t="s">
        <v>81</v>
      </c>
      <c r="C467" s="85" t="str">
        <f>VLOOKUP(B467,[2]Sheet8!E:G,3,0)</f>
        <v>LIVE</v>
      </c>
      <c r="D467" s="86">
        <f>VLOOKUP(B467,[2]Sheet8!E:L,8,0)</f>
        <v>2</v>
      </c>
      <c r="E467" s="90" t="s">
        <v>926</v>
      </c>
      <c r="F467" s="114" t="str">
        <f>VLOOKUP(B467,[2]Sheet8!E:I,5,0)</f>
        <v>B H LOKESH</v>
      </c>
      <c r="G467" s="115" t="str">
        <f>VLOOKUP(B467,[2]Sheet8!E:K,7,0)</f>
        <v>MANICHANAHALLI</v>
      </c>
      <c r="H467" s="58">
        <v>155</v>
      </c>
      <c r="I467" s="58">
        <v>187</v>
      </c>
      <c r="J467" s="57">
        <f t="shared" si="31"/>
        <v>32</v>
      </c>
      <c r="K467" s="94">
        <v>-7460</v>
      </c>
      <c r="L467" s="58">
        <v>1223</v>
      </c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62" t="e">
        <f>L467+M467+N467+#REF!+P467+O467</f>
        <v>#REF!</v>
      </c>
    </row>
    <row r="468" spans="1:25" hidden="1" x14ac:dyDescent="0.25">
      <c r="A468" s="73">
        <v>395</v>
      </c>
      <c r="B468" s="90" t="s">
        <v>83</v>
      </c>
      <c r="C468" s="85" t="str">
        <f>VLOOKUP(B468,[2]Sheet8!E:G,3,0)</f>
        <v>LIVE</v>
      </c>
      <c r="D468" s="86">
        <f>VLOOKUP(B468,[2]Sheet8!E:L,8,0)</f>
        <v>2</v>
      </c>
      <c r="E468" s="90" t="s">
        <v>617</v>
      </c>
      <c r="F468" s="114" t="str">
        <f>VLOOKUP(B468,[2]Sheet8!E:I,5,0)</f>
        <v>SUBBAIAH P</v>
      </c>
      <c r="G468" s="115" t="str">
        <f>VLOOKUP(B468,[2]Sheet8!E:K,7,0)</f>
        <v>BELUR ROAD L YAREHALLI</v>
      </c>
      <c r="H468" s="58">
        <v>118</v>
      </c>
      <c r="I468" s="58">
        <v>135</v>
      </c>
      <c r="J468" s="57">
        <f t="shared" si="31"/>
        <v>17</v>
      </c>
      <c r="K468" s="90">
        <v>-7460</v>
      </c>
      <c r="L468" s="58">
        <v>1188</v>
      </c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62" t="e">
        <f>L468+M468+N468+#REF!+P468+O468</f>
        <v>#REF!</v>
      </c>
    </row>
    <row r="469" spans="1:25" hidden="1" x14ac:dyDescent="0.25">
      <c r="A469" s="73">
        <v>396</v>
      </c>
      <c r="B469" s="90" t="s">
        <v>85</v>
      </c>
      <c r="C469" s="85" t="str">
        <f>VLOOKUP(B469,[2]Sheet8!E:G,3,0)</f>
        <v>LIVE</v>
      </c>
      <c r="D469" s="86">
        <f>VLOOKUP(B469,[2]Sheet8!E:L,8,0)</f>
        <v>1</v>
      </c>
      <c r="E469" s="90" t="s">
        <v>617</v>
      </c>
      <c r="F469" s="114" t="str">
        <f>VLOOKUP(B469,[2]Sheet8!E:I,5,0)</f>
        <v>SANNAPAPPAIAH</v>
      </c>
      <c r="G469" s="115" t="str">
        <f>VLOOKUP(B469,[2]Sheet8!E:K,7,0)</f>
        <v>UDHUR URL</v>
      </c>
      <c r="H469" s="58">
        <v>1</v>
      </c>
      <c r="I469" s="58">
        <v>1</v>
      </c>
      <c r="J469" s="57">
        <f t="shared" si="31"/>
        <v>0</v>
      </c>
      <c r="K469" s="90">
        <v>-3730</v>
      </c>
      <c r="L469" s="58">
        <v>-621</v>
      </c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62" t="e">
        <f>L469+M469+N469+#REF!+P469+O469</f>
        <v>#REF!</v>
      </c>
    </row>
    <row r="470" spans="1:25" hidden="1" x14ac:dyDescent="0.25">
      <c r="A470" s="73">
        <v>152</v>
      </c>
      <c r="B470" s="84" t="s">
        <v>616</v>
      </c>
      <c r="C470" s="74" t="str">
        <f>VLOOKUP(B470,[2]Sheet8!E:G,3,0)</f>
        <v>BILL STOP</v>
      </c>
      <c r="D470" s="75">
        <f>VLOOKUP(B470,[2]Sheet8!E:L,8,0)</f>
        <v>2</v>
      </c>
      <c r="E470" s="84" t="s">
        <v>617</v>
      </c>
      <c r="F470" s="112" t="str">
        <f>VLOOKUP(B470,[2]Sheet8!E:I,5,0)</f>
        <v>SHRIDEVITHONDINA VAR</v>
      </c>
      <c r="G470" s="113" t="str">
        <f>VLOOKUP(B470,[2]Sheet8!E:K,7,0)</f>
        <v>BASAWESHVARANAGARA</v>
      </c>
      <c r="H470" s="57">
        <v>180</v>
      </c>
      <c r="I470" s="57">
        <v>180</v>
      </c>
      <c r="J470" s="57">
        <f t="shared" si="31"/>
        <v>0</v>
      </c>
      <c r="K470" s="84">
        <v>-1266</v>
      </c>
      <c r="L470" s="58">
        <v>0</v>
      </c>
      <c r="M470" s="57"/>
      <c r="N470" s="57"/>
      <c r="O470" s="57"/>
      <c r="P470" s="57"/>
      <c r="Q470" s="57"/>
      <c r="R470" s="57"/>
      <c r="S470" s="57"/>
      <c r="T470" s="57"/>
      <c r="U470" s="57"/>
      <c r="V470" s="59"/>
      <c r="W470" s="57"/>
      <c r="X470" s="60" t="e">
        <f>L470+M470+N470+#REF!+P470+O470</f>
        <v>#REF!</v>
      </c>
      <c r="Y470" s="56"/>
    </row>
    <row r="471" spans="1:25" hidden="1" x14ac:dyDescent="0.25">
      <c r="A471" s="73">
        <v>397</v>
      </c>
      <c r="B471" s="90" t="s">
        <v>87</v>
      </c>
      <c r="C471" s="85" t="str">
        <f>VLOOKUP(B471,[2]Sheet8!E:G,3,0)</f>
        <v>LIVE</v>
      </c>
      <c r="D471" s="86">
        <f>VLOOKUP(B471,[2]Sheet8!E:L,8,0)</f>
        <v>2</v>
      </c>
      <c r="E471" s="90" t="s">
        <v>617</v>
      </c>
      <c r="F471" s="114" t="str">
        <f>VLOOKUP(B471,[2]Sheet8!E:I,5,0)</f>
        <v>MUKESH KUMAR H D</v>
      </c>
      <c r="G471" s="115" t="str">
        <f>VLOOKUP(B471,[2]Sheet8!E:K,7,0)</f>
        <v>ASHOKA NAGARA</v>
      </c>
      <c r="H471" s="58">
        <v>25</v>
      </c>
      <c r="I471" s="58">
        <v>25</v>
      </c>
      <c r="J471" s="57">
        <f t="shared" si="31"/>
        <v>0</v>
      </c>
      <c r="K471" s="90">
        <v>-7460</v>
      </c>
      <c r="L471" s="58">
        <v>1122</v>
      </c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62" t="e">
        <f>L471+M471+N471+#REF!+P471+O471</f>
        <v>#REF!</v>
      </c>
    </row>
    <row r="472" spans="1:25" hidden="1" x14ac:dyDescent="0.25">
      <c r="A472" s="73">
        <v>398</v>
      </c>
      <c r="B472" s="90" t="s">
        <v>88</v>
      </c>
      <c r="C472" s="85" t="str">
        <f>VLOOKUP(B472,[2]Sheet8!E:G,3,0)</f>
        <v>LIVE</v>
      </c>
      <c r="D472" s="86">
        <f>VLOOKUP(B472,[2]Sheet8!E:L,8,0)</f>
        <v>2</v>
      </c>
      <c r="E472" s="90" t="s">
        <v>617</v>
      </c>
      <c r="F472" s="114" t="str">
        <f>VLOOKUP(B472,[2]Sheet8!E:I,5,0)</f>
        <v>BASAVARAJU</v>
      </c>
      <c r="G472" s="115" t="str">
        <f>VLOOKUP(B472,[2]Sheet8!E:K,7,0)</f>
        <v>ASHOKANAGARA</v>
      </c>
      <c r="H472" s="58">
        <v>232</v>
      </c>
      <c r="I472" s="58">
        <v>265</v>
      </c>
      <c r="J472" s="57">
        <f t="shared" si="31"/>
        <v>33</v>
      </c>
      <c r="K472" s="90">
        <v>-7460</v>
      </c>
      <c r="L472" s="58">
        <v>5</v>
      </c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62" t="e">
        <f>L472+M472+N472+#REF!+P472+O472</f>
        <v>#REF!</v>
      </c>
    </row>
    <row r="473" spans="1:25" hidden="1" x14ac:dyDescent="0.25">
      <c r="A473" s="73">
        <v>399</v>
      </c>
      <c r="B473" s="90" t="s">
        <v>89</v>
      </c>
      <c r="C473" s="85" t="str">
        <f>VLOOKUP(B473,[2]Sheet8!E:G,3,0)</f>
        <v>LIVE</v>
      </c>
      <c r="D473" s="86">
        <f>VLOOKUP(B473,[2]Sheet8!E:L,8,0)</f>
        <v>2</v>
      </c>
      <c r="E473" s="90" t="s">
        <v>617</v>
      </c>
      <c r="F473" s="114" t="str">
        <f>VLOOKUP(B473,[2]Sheet8!E:I,5,0)</f>
        <v>SATHIS S E</v>
      </c>
      <c r="G473" s="115" t="str">
        <f>VLOOKUP(B473,[2]Sheet8!E:K,7,0)</f>
        <v>MANICHANA HALLI</v>
      </c>
      <c r="H473" s="58">
        <v>286</v>
      </c>
      <c r="I473" s="58">
        <v>331</v>
      </c>
      <c r="J473" s="57">
        <f t="shared" si="31"/>
        <v>45</v>
      </c>
      <c r="K473" s="90">
        <v>-7460</v>
      </c>
      <c r="L473" s="58">
        <v>-1204</v>
      </c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62" t="e">
        <f>L473+M473+N473+#REF!+P473+O473</f>
        <v>#REF!</v>
      </c>
    </row>
    <row r="474" spans="1:25" hidden="1" x14ac:dyDescent="0.25">
      <c r="A474" s="73">
        <v>400</v>
      </c>
      <c r="B474" s="90" t="s">
        <v>90</v>
      </c>
      <c r="C474" s="85" t="str">
        <f>VLOOKUP(B474,[2]Sheet8!E:G,3,0)</f>
        <v>LIVE</v>
      </c>
      <c r="D474" s="86">
        <f>VLOOKUP(B474,[2]Sheet8!E:L,8,0)</f>
        <v>1</v>
      </c>
      <c r="E474" s="90" t="s">
        <v>617</v>
      </c>
      <c r="F474" s="114" t="str">
        <f>VLOOKUP(B474,[2]Sheet8!E:I,5,0)</f>
        <v>K A RAMESH</v>
      </c>
      <c r="G474" s="115" t="str">
        <f>VLOOKUP(B474,[2]Sheet8!E:K,7,0)</f>
        <v>HOOVINAHALLI KAVALU</v>
      </c>
      <c r="H474" s="58">
        <v>392</v>
      </c>
      <c r="I474" s="58">
        <v>517</v>
      </c>
      <c r="J474" s="57">
        <f t="shared" si="31"/>
        <v>125</v>
      </c>
      <c r="K474" s="90">
        <v>-3730</v>
      </c>
      <c r="L474" s="58">
        <v>50</v>
      </c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62" t="e">
        <f>L474+M474+N474+#REF!+P474+O474</f>
        <v>#REF!</v>
      </c>
    </row>
    <row r="475" spans="1:25" hidden="1" x14ac:dyDescent="0.25">
      <c r="A475" s="73">
        <v>401</v>
      </c>
      <c r="B475" s="90" t="s">
        <v>91</v>
      </c>
      <c r="C475" s="85" t="str">
        <f>VLOOKUP(B475,[2]Sheet8!E:G,3,0)</f>
        <v>LIVE</v>
      </c>
      <c r="D475" s="86">
        <f>VLOOKUP(B475,[2]Sheet8!E:L,8,0)</f>
        <v>2</v>
      </c>
      <c r="E475" s="90" t="s">
        <v>619</v>
      </c>
      <c r="F475" s="114" t="str">
        <f>VLOOKUP(B475,[2]Sheet8!E:I,5,0)</f>
        <v>SATHEESH HS</v>
      </c>
      <c r="G475" s="115" t="str">
        <f>VLOOKUP(B475,[2]Sheet8!E:K,7,0)</f>
        <v>GUDDENAHALLI</v>
      </c>
      <c r="H475" s="58">
        <v>99</v>
      </c>
      <c r="I475" s="58">
        <v>129</v>
      </c>
      <c r="J475" s="57">
        <f t="shared" si="31"/>
        <v>30</v>
      </c>
      <c r="K475" s="90">
        <v>-7460</v>
      </c>
      <c r="L475" s="58">
        <v>669</v>
      </c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62" t="e">
        <f>L475+M475+N475+#REF!+P475+O475</f>
        <v>#REF!</v>
      </c>
    </row>
    <row r="476" spans="1:25" hidden="1" x14ac:dyDescent="0.25">
      <c r="A476" s="73">
        <v>153</v>
      </c>
      <c r="B476" s="84" t="s">
        <v>618</v>
      </c>
      <c r="C476" s="74" t="str">
        <f>VLOOKUP(B476,[2]Sheet8!E:G,3,0)</f>
        <v>BILL STOP</v>
      </c>
      <c r="D476" s="75">
        <f>VLOOKUP(B476,[2]Sheet8!E:L,8,0)</f>
        <v>2</v>
      </c>
      <c r="E476" s="84" t="s">
        <v>619</v>
      </c>
      <c r="F476" s="112" t="str">
        <f>VLOOKUP(B476,[2]Sheet8!E:I,5,0)</f>
        <v>ROOPA</v>
      </c>
      <c r="G476" s="113" t="str">
        <f>VLOOKUP(B476,[2]Sheet8!E:K,7,0)</f>
        <v>MANACHANAHALLI</v>
      </c>
      <c r="H476" s="57">
        <v>101</v>
      </c>
      <c r="I476" s="57">
        <v>101</v>
      </c>
      <c r="J476" s="57">
        <f t="shared" si="31"/>
        <v>0</v>
      </c>
      <c r="K476" s="84">
        <v>-4181</v>
      </c>
      <c r="L476" s="58">
        <v>0</v>
      </c>
      <c r="M476" s="57"/>
      <c r="N476" s="57"/>
      <c r="O476" s="57"/>
      <c r="P476" s="57"/>
      <c r="Q476" s="57"/>
      <c r="R476" s="57"/>
      <c r="S476" s="57"/>
      <c r="T476" s="57"/>
      <c r="U476" s="57"/>
      <c r="V476" s="59"/>
      <c r="W476" s="57"/>
      <c r="X476" s="60" t="e">
        <f>L476+M476+N476+#REF!+P476+O476</f>
        <v>#REF!</v>
      </c>
      <c r="Y476" s="56"/>
    </row>
    <row r="477" spans="1:25" x14ac:dyDescent="0.25">
      <c r="A477" s="97"/>
      <c r="B477" s="98" t="s">
        <v>2336</v>
      </c>
      <c r="C477" s="58" t="s">
        <v>2592</v>
      </c>
      <c r="D477" s="98">
        <v>1</v>
      </c>
      <c r="E477" s="58"/>
      <c r="F477" s="111" t="s">
        <v>2337</v>
      </c>
      <c r="G477" s="111" t="s">
        <v>2338</v>
      </c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62"/>
    </row>
    <row r="478" spans="1:25" hidden="1" x14ac:dyDescent="0.25">
      <c r="A478" s="73">
        <v>402</v>
      </c>
      <c r="B478" s="90" t="s">
        <v>93</v>
      </c>
      <c r="C478" s="85" t="str">
        <f>VLOOKUP(B478,[2]Sheet8!E:G,3,0)</f>
        <v>LIVE</v>
      </c>
      <c r="D478" s="86">
        <f>VLOOKUP(B478,[2]Sheet8!E:L,8,0)</f>
        <v>2</v>
      </c>
      <c r="E478" s="90" t="s">
        <v>619</v>
      </c>
      <c r="F478" s="114" t="str">
        <f>VLOOKUP(B478,[2]Sheet8!E:I,5,0)</f>
        <v>RAJEGOWDA</v>
      </c>
      <c r="G478" s="115" t="str">
        <f>VLOOKUP(B478,[2]Sheet8!E:K,7,0)</f>
        <v>UDDURU</v>
      </c>
      <c r="H478" s="58">
        <v>834</v>
      </c>
      <c r="I478" s="58">
        <v>1111</v>
      </c>
      <c r="J478" s="57">
        <f t="shared" ref="J478:J487" si="32">I478-H478</f>
        <v>277</v>
      </c>
      <c r="K478" s="90">
        <v>-7460</v>
      </c>
      <c r="L478" s="58">
        <v>1226</v>
      </c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62" t="e">
        <f>L478+M478+N478+#REF!+P478+O478</f>
        <v>#REF!</v>
      </c>
    </row>
    <row r="479" spans="1:25" hidden="1" x14ac:dyDescent="0.25">
      <c r="A479" s="73">
        <v>403</v>
      </c>
      <c r="B479" s="90" t="s">
        <v>94</v>
      </c>
      <c r="C479" s="85" t="str">
        <f>VLOOKUP(B479,[2]Sheet8!E:G,3,0)</f>
        <v>LIVE</v>
      </c>
      <c r="D479" s="86">
        <f>VLOOKUP(B479,[2]Sheet8!E:L,8,0)</f>
        <v>2</v>
      </c>
      <c r="E479" s="90" t="s">
        <v>927</v>
      </c>
      <c r="F479" s="114" t="str">
        <f>VLOOKUP(B479,[2]Sheet8!E:I,5,0)</f>
        <v>PRAVEEN I H</v>
      </c>
      <c r="G479" s="115" t="str">
        <f>VLOOKUP(B479,[2]Sheet8!E:K,7,0)</f>
        <v>MANICHANA HALLI MNL</v>
      </c>
      <c r="H479" s="58">
        <v>287</v>
      </c>
      <c r="I479" s="58">
        <v>362</v>
      </c>
      <c r="J479" s="57">
        <f t="shared" si="32"/>
        <v>75</v>
      </c>
      <c r="K479" s="90">
        <v>-7460</v>
      </c>
      <c r="L479" s="58">
        <v>392</v>
      </c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62" t="e">
        <f>L479+M479+N479+#REF!+P479+O479</f>
        <v>#REF!</v>
      </c>
    </row>
    <row r="480" spans="1:25" hidden="1" x14ac:dyDescent="0.25">
      <c r="A480" s="73">
        <v>404</v>
      </c>
      <c r="B480" s="90" t="s">
        <v>96</v>
      </c>
      <c r="C480" s="85" t="str">
        <f>VLOOKUP(B480,[2]Sheet8!E:G,3,0)</f>
        <v>LIVE</v>
      </c>
      <c r="D480" s="86">
        <f>VLOOKUP(B480,[2]Sheet8!E:L,8,0)</f>
        <v>2</v>
      </c>
      <c r="E480" s="90"/>
      <c r="F480" s="114" t="str">
        <f>VLOOKUP(B480,[2]Sheet8!E:I,5,0)</f>
        <v>MANU M S</v>
      </c>
      <c r="G480" s="115" t="str">
        <f>VLOOKUP(B480,[2]Sheet8!E:K,7,0)</f>
        <v>MANACHANAHALLI</v>
      </c>
      <c r="H480" s="58">
        <v>147</v>
      </c>
      <c r="I480" s="58">
        <v>182</v>
      </c>
      <c r="J480" s="57">
        <f t="shared" si="32"/>
        <v>35</v>
      </c>
      <c r="K480" s="90">
        <v>-7460</v>
      </c>
      <c r="L480" s="58">
        <v>-1269</v>
      </c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62" t="e">
        <f>L480+M480+N480+#REF!+P480+O480</f>
        <v>#REF!</v>
      </c>
    </row>
    <row r="481" spans="1:25" hidden="1" x14ac:dyDescent="0.25">
      <c r="A481" s="73">
        <v>405</v>
      </c>
      <c r="B481" s="90" t="s">
        <v>98</v>
      </c>
      <c r="C481" s="85" t="str">
        <f>VLOOKUP(B481,[2]Sheet8!E:G,3,0)</f>
        <v>LIVE</v>
      </c>
      <c r="D481" s="86">
        <f>VLOOKUP(B481,[2]Sheet8!E:L,8,0)</f>
        <v>2</v>
      </c>
      <c r="E481" s="90"/>
      <c r="F481" s="114" t="str">
        <f>VLOOKUP(B481,[2]Sheet8!E:I,5,0)</f>
        <v>ASHVATH</v>
      </c>
      <c r="G481" s="115" t="str">
        <f>VLOOKUP(B481,[2]Sheet8!E:K,7,0)</f>
        <v>MANICHANA HALLI MNL</v>
      </c>
      <c r="H481" s="58">
        <v>80</v>
      </c>
      <c r="I481" s="58">
        <v>106</v>
      </c>
      <c r="J481" s="57">
        <f t="shared" si="32"/>
        <v>26</v>
      </c>
      <c r="K481" s="90">
        <v>-7460</v>
      </c>
      <c r="L481" s="58">
        <v>-1604</v>
      </c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62" t="e">
        <f>L481+M481+N481+#REF!+P481+O481</f>
        <v>#REF!</v>
      </c>
    </row>
    <row r="482" spans="1:25" hidden="1" x14ac:dyDescent="0.25">
      <c r="A482" s="73">
        <v>406</v>
      </c>
      <c r="B482" s="90" t="s">
        <v>99</v>
      </c>
      <c r="C482" s="85" t="str">
        <f>VLOOKUP(B482,[2]Sheet8!E:G,3,0)</f>
        <v>LIVE</v>
      </c>
      <c r="D482" s="86">
        <f>VLOOKUP(B482,[2]Sheet8!E:L,8,0)</f>
        <v>2</v>
      </c>
      <c r="E482" s="90"/>
      <c r="F482" s="114" t="str">
        <f>VLOOKUP(B482,[2]Sheet8!E:I,5,0)</f>
        <v>T M DHANAPAALA</v>
      </c>
      <c r="G482" s="115" t="str">
        <f>VLOOKUP(B482,[2]Sheet8!E:K,7,0)</f>
        <v>BELUR ROAD L</v>
      </c>
      <c r="H482" s="58">
        <v>2266</v>
      </c>
      <c r="I482" s="58">
        <v>2355</v>
      </c>
      <c r="J482" s="57">
        <f t="shared" si="32"/>
        <v>89</v>
      </c>
      <c r="K482" s="90">
        <v>-7460</v>
      </c>
      <c r="L482" s="58">
        <v>-121</v>
      </c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62" t="e">
        <f>L482+M482+N482+#REF!+P482+O482</f>
        <v>#REF!</v>
      </c>
    </row>
    <row r="483" spans="1:25" hidden="1" x14ac:dyDescent="0.25">
      <c r="A483" s="73">
        <v>407</v>
      </c>
      <c r="B483" s="90" t="s">
        <v>100</v>
      </c>
      <c r="C483" s="85" t="str">
        <f>VLOOKUP(B483,[2]Sheet8!E:G,3,0)</f>
        <v>LIVE</v>
      </c>
      <c r="D483" s="86">
        <f>VLOOKUP(B483,[2]Sheet8!E:L,8,0)</f>
        <v>2</v>
      </c>
      <c r="E483" s="90"/>
      <c r="F483" s="114" t="str">
        <f>VLOOKUP(B483,[2]Sheet8!E:I,5,0)</f>
        <v>MANOJ B B</v>
      </c>
      <c r="G483" s="115" t="str">
        <f>VLOOKUP(B483,[2]Sheet8!E:K,7,0)</f>
        <v>BELUR ROAD L YAREHALLI</v>
      </c>
      <c r="H483" s="58">
        <v>107</v>
      </c>
      <c r="I483" s="58">
        <v>149</v>
      </c>
      <c r="J483" s="57">
        <f t="shared" si="32"/>
        <v>42</v>
      </c>
      <c r="K483" s="90">
        <v>-7460</v>
      </c>
      <c r="L483" s="58">
        <v>1282</v>
      </c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62" t="e">
        <f>L483+M483+N483+#REF!+P483+O483</f>
        <v>#REF!</v>
      </c>
    </row>
    <row r="484" spans="1:25" hidden="1" x14ac:dyDescent="0.25">
      <c r="A484" s="73">
        <v>408</v>
      </c>
      <c r="B484" s="90" t="s">
        <v>102</v>
      </c>
      <c r="C484" s="85" t="str">
        <f>VLOOKUP(B484,[2]Sheet8!E:G,3,0)</f>
        <v>LIVE</v>
      </c>
      <c r="D484" s="86">
        <f>VLOOKUP(B484,[2]Sheet8!E:L,8,0)</f>
        <v>5</v>
      </c>
      <c r="E484" s="90"/>
      <c r="F484" s="114" t="str">
        <f>VLOOKUP(B484,[2]Sheet8!E:I,5,0)</f>
        <v>ATC TELECOM</v>
      </c>
      <c r="G484" s="115" t="str">
        <f>VLOOKUP(B484,[2]Sheet8!E:K,7,0)</f>
        <v>BELUR ROAD L YAREHALLI</v>
      </c>
      <c r="H484" s="58">
        <v>4165</v>
      </c>
      <c r="I484" s="58">
        <v>5157</v>
      </c>
      <c r="J484" s="57">
        <f t="shared" si="32"/>
        <v>992</v>
      </c>
      <c r="K484" s="94">
        <v>-18650</v>
      </c>
      <c r="L484" s="58">
        <v>3727</v>
      </c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62" t="e">
        <f>L484+M484+N484+#REF!+P484+O484</f>
        <v>#REF!</v>
      </c>
    </row>
    <row r="485" spans="1:25" hidden="1" x14ac:dyDescent="0.25">
      <c r="A485" s="73">
        <v>409</v>
      </c>
      <c r="B485" s="90" t="s">
        <v>104</v>
      </c>
      <c r="C485" s="85" t="s">
        <v>358</v>
      </c>
      <c r="D485" s="86">
        <f>VLOOKUP(B485,[2]Sheet8!E:L,8,0)</f>
        <v>2</v>
      </c>
      <c r="E485" s="90"/>
      <c r="F485" s="114" t="str">
        <f>VLOOKUP(B485,[2]Sheet8!E:I,5,0)</f>
        <v>SHIVAKUMAR</v>
      </c>
      <c r="G485" s="115" t="str">
        <f>VLOOKUP(B485,[2]Sheet8!E:K,7,0)</f>
        <v>MANICHANA HALLI MNL</v>
      </c>
      <c r="H485" s="58">
        <v>123</v>
      </c>
      <c r="I485" s="58">
        <v>143</v>
      </c>
      <c r="J485" s="57">
        <f t="shared" si="32"/>
        <v>20</v>
      </c>
      <c r="K485" s="90">
        <v>-7465</v>
      </c>
      <c r="L485" s="58">
        <v>1344</v>
      </c>
      <c r="M485" s="58">
        <f>220+2300</f>
        <v>2520</v>
      </c>
      <c r="N485" s="58">
        <v>20</v>
      </c>
      <c r="O485" s="58">
        <v>11</v>
      </c>
      <c r="P485" s="58"/>
      <c r="Q485" s="58"/>
      <c r="R485" s="58"/>
      <c r="S485" s="58"/>
      <c r="T485" s="58"/>
      <c r="U485" s="58"/>
      <c r="V485" s="58"/>
      <c r="W485" s="58"/>
      <c r="X485" s="62" t="e">
        <f>L485+M485+N485+#REF!+P485+O485</f>
        <v>#REF!</v>
      </c>
    </row>
    <row r="486" spans="1:25" hidden="1" x14ac:dyDescent="0.25">
      <c r="A486" s="73">
        <v>410</v>
      </c>
      <c r="B486" s="90" t="s">
        <v>105</v>
      </c>
      <c r="C486" s="85" t="str">
        <f>VLOOKUP(B486,[2]Sheet8!E:G,3,0)</f>
        <v>LIVE</v>
      </c>
      <c r="D486" s="86">
        <f>VLOOKUP(B486,[2]Sheet8!E:L,8,0)</f>
        <v>1</v>
      </c>
      <c r="E486" s="90"/>
      <c r="F486" s="114" t="str">
        <f>VLOOKUP(B486,[2]Sheet8!E:I,5,0)</f>
        <v>JYOTHI</v>
      </c>
      <c r="G486" s="115" t="str">
        <f>VLOOKUP(B486,[2]Sheet8!E:K,7,0)</f>
        <v>UDDURU</v>
      </c>
      <c r="H486" s="58">
        <v>99</v>
      </c>
      <c r="I486" s="58">
        <v>124</v>
      </c>
      <c r="J486" s="57">
        <f t="shared" si="32"/>
        <v>25</v>
      </c>
      <c r="K486" s="94">
        <v>-3730</v>
      </c>
      <c r="L486" s="58">
        <v>566</v>
      </c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62" t="e">
        <f>L486+M486+N486+#REF!+P486+O486</f>
        <v>#REF!</v>
      </c>
    </row>
    <row r="487" spans="1:25" hidden="1" x14ac:dyDescent="0.25">
      <c r="A487" s="73">
        <v>411</v>
      </c>
      <c r="B487" s="90" t="s">
        <v>106</v>
      </c>
      <c r="C487" s="85" t="str">
        <f>VLOOKUP(B487,[2]Sheet8!E:G,3,0)</f>
        <v>LIVE</v>
      </c>
      <c r="D487" s="86">
        <f>VLOOKUP(B487,[2]Sheet8!E:L,8,0)</f>
        <v>5</v>
      </c>
      <c r="E487" s="90"/>
      <c r="F487" s="114" t="str">
        <f>VLOOKUP(B487,[2]Sheet8!E:I,5,0)</f>
        <v>SUJATHA M M</v>
      </c>
      <c r="G487" s="115" t="str">
        <f>VLOOKUP(B487,[2]Sheet8!E:K,7,0)</f>
        <v>UDDURU</v>
      </c>
      <c r="H487" s="58">
        <v>7175</v>
      </c>
      <c r="I487" s="58">
        <v>7367</v>
      </c>
      <c r="J487" s="57">
        <f t="shared" si="32"/>
        <v>192</v>
      </c>
      <c r="K487" s="94">
        <v>-18650</v>
      </c>
      <c r="L487" s="58">
        <v>2580</v>
      </c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62" t="e">
        <f>L487+M487+N487+#REF!+P487+O487</f>
        <v>#REF!</v>
      </c>
    </row>
    <row r="488" spans="1:25" x14ac:dyDescent="0.25">
      <c r="A488" s="97"/>
      <c r="B488" s="98" t="s">
        <v>2350</v>
      </c>
      <c r="C488" s="58" t="s">
        <v>2592</v>
      </c>
      <c r="D488" s="98">
        <v>1</v>
      </c>
      <c r="E488" s="58"/>
      <c r="F488" s="111" t="s">
        <v>1730</v>
      </c>
      <c r="G488" s="111" t="s">
        <v>2351</v>
      </c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62"/>
    </row>
    <row r="489" spans="1:25" hidden="1" x14ac:dyDescent="0.25">
      <c r="A489" s="73">
        <v>412</v>
      </c>
      <c r="B489" s="90" t="s">
        <v>107</v>
      </c>
      <c r="C489" s="85" t="str">
        <f>VLOOKUP(B489,[2]Sheet8!E:G,3,0)</f>
        <v>LIVE</v>
      </c>
      <c r="D489" s="86">
        <f>VLOOKUP(B489,[2]Sheet8!E:L,8,0)</f>
        <v>2</v>
      </c>
      <c r="E489" s="90"/>
      <c r="F489" s="114" t="str">
        <f>VLOOKUP(B489,[2]Sheet8!E:I,5,0)</f>
        <v>RADHA</v>
      </c>
      <c r="G489" s="115" t="str">
        <f>VLOOKUP(B489,[2]Sheet8!E:K,7,0)</f>
        <v>UDDURU</v>
      </c>
      <c r="H489" s="58">
        <v>105</v>
      </c>
      <c r="I489" s="58">
        <v>148</v>
      </c>
      <c r="J489" s="57">
        <f t="shared" ref="J489:J498" si="33">I489-H489</f>
        <v>43</v>
      </c>
      <c r="K489" s="90">
        <v>-7460</v>
      </c>
      <c r="L489" s="58">
        <v>921</v>
      </c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62" t="e">
        <f>L489+M489+N489+#REF!+P489+O489</f>
        <v>#REF!</v>
      </c>
    </row>
    <row r="490" spans="1:25" hidden="1" x14ac:dyDescent="0.25">
      <c r="A490" s="73">
        <v>154</v>
      </c>
      <c r="B490" s="84" t="s">
        <v>620</v>
      </c>
      <c r="C490" s="74" t="str">
        <f>VLOOKUP(B490,[2]Sheet8!E:G,3,0)</f>
        <v>BILL STOP</v>
      </c>
      <c r="D490" s="75">
        <f>VLOOKUP(B490,[2]Sheet8!E:L,8,0)</f>
        <v>2</v>
      </c>
      <c r="E490" s="84"/>
      <c r="F490" s="112" t="str">
        <f>VLOOKUP(B490,[2]Sheet8!E:I,5,0)</f>
        <v>DILEEP M K</v>
      </c>
      <c r="G490" s="113" t="str">
        <f>VLOOKUP(B490,[2]Sheet8!E:K,7,0)</f>
        <v>ASHOKANAGARA</v>
      </c>
      <c r="H490" s="57">
        <v>15</v>
      </c>
      <c r="I490" s="57">
        <v>15</v>
      </c>
      <c r="J490" s="57">
        <f t="shared" si="33"/>
        <v>0</v>
      </c>
      <c r="K490" s="84">
        <v>-1392</v>
      </c>
      <c r="L490" s="58">
        <v>0</v>
      </c>
      <c r="M490" s="57"/>
      <c r="N490" s="57"/>
      <c r="O490" s="57"/>
      <c r="P490" s="57"/>
      <c r="Q490" s="57"/>
      <c r="R490" s="57"/>
      <c r="S490" s="57"/>
      <c r="T490" s="57"/>
      <c r="U490" s="57"/>
      <c r="V490" s="59"/>
      <c r="W490" s="57"/>
      <c r="X490" s="60" t="e">
        <f>L490+M490+N490+#REF!+P490+O490</f>
        <v>#REF!</v>
      </c>
      <c r="Y490" s="56"/>
    </row>
    <row r="491" spans="1:25" hidden="1" x14ac:dyDescent="0.25">
      <c r="A491" s="73">
        <v>413</v>
      </c>
      <c r="B491" s="90" t="s">
        <v>109</v>
      </c>
      <c r="C491" s="85" t="str">
        <f>VLOOKUP(B491,[2]Sheet8!E:G,3,0)</f>
        <v>LIVE</v>
      </c>
      <c r="D491" s="86">
        <f>VLOOKUP(B491,[2]Sheet8!E:L,8,0)</f>
        <v>2</v>
      </c>
      <c r="E491" s="90"/>
      <c r="F491" s="114" t="str">
        <f>VLOOKUP(B491,[2]Sheet8!E:I,5,0)</f>
        <v>PUSHPA K L</v>
      </c>
      <c r="G491" s="115" t="str">
        <f>VLOOKUP(B491,[2]Sheet8!E:K,7,0)</f>
        <v>GUDDENAHALLI</v>
      </c>
      <c r="H491" s="58">
        <v>106</v>
      </c>
      <c r="I491" s="58">
        <v>124</v>
      </c>
      <c r="J491" s="57">
        <f t="shared" si="33"/>
        <v>18</v>
      </c>
      <c r="K491" s="90">
        <v>-7460</v>
      </c>
      <c r="L491" s="58">
        <v>730</v>
      </c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62" t="e">
        <f>L491+M491+N491+#REF!+P491+O491</f>
        <v>#REF!</v>
      </c>
    </row>
    <row r="492" spans="1:25" hidden="1" x14ac:dyDescent="0.25">
      <c r="A492" s="73">
        <v>155</v>
      </c>
      <c r="B492" s="93" t="s">
        <v>110</v>
      </c>
      <c r="C492" s="74" t="str">
        <f>VLOOKUP(B492,[2]Sheet8!E:G,3,0)</f>
        <v>BILL STOP</v>
      </c>
      <c r="D492" s="75">
        <f>VLOOKUP(B492,[2]Sheet8!E:L,8,0)</f>
        <v>2</v>
      </c>
      <c r="E492" s="93" t="s">
        <v>621</v>
      </c>
      <c r="F492" s="112" t="str">
        <f>VLOOKUP(B492,[2]Sheet8!E:I,5,0)</f>
        <v>SANNASWAMY</v>
      </c>
      <c r="G492" s="113" t="str">
        <f>VLOOKUP(B492,[2]Sheet8!E:K,7,0)</f>
        <v>KORAHALLI</v>
      </c>
      <c r="H492" s="57">
        <v>148</v>
      </c>
      <c r="I492" s="57">
        <v>148</v>
      </c>
      <c r="J492" s="57">
        <f t="shared" si="33"/>
        <v>0</v>
      </c>
      <c r="K492" s="84">
        <v>-4803</v>
      </c>
      <c r="L492" s="58">
        <v>0</v>
      </c>
      <c r="M492" s="57"/>
      <c r="N492" s="57"/>
      <c r="O492" s="57"/>
      <c r="P492" s="57"/>
      <c r="Q492" s="57"/>
      <c r="R492" s="57"/>
      <c r="S492" s="57"/>
      <c r="T492" s="57"/>
      <c r="U492" s="57"/>
      <c r="V492" s="59"/>
      <c r="W492" s="57"/>
      <c r="X492" s="60" t="e">
        <f>L492+M492+N492+#REF!+P492+O492</f>
        <v>#REF!</v>
      </c>
      <c r="Y492" s="56"/>
    </row>
    <row r="493" spans="1:25" hidden="1" x14ac:dyDescent="0.25">
      <c r="A493" s="73">
        <v>414</v>
      </c>
      <c r="B493" s="90" t="s">
        <v>112</v>
      </c>
      <c r="C493" s="85" t="str">
        <f>VLOOKUP(B493,[2]Sheet8!E:G,3,0)</f>
        <v>LIVE</v>
      </c>
      <c r="D493" s="86">
        <f>VLOOKUP(B493,[2]Sheet8!E:L,8,0)</f>
        <v>2</v>
      </c>
      <c r="E493" s="90"/>
      <c r="F493" s="114" t="str">
        <f>VLOOKUP(B493,[2]Sheet8!E:I,5,0)</f>
        <v>MANJUNATHA T</v>
      </c>
      <c r="G493" s="115" t="str">
        <f>VLOOKUP(B493,[2]Sheet8!E:K,7,0)</f>
        <v>MANICHANA HALLI MNL</v>
      </c>
      <c r="H493" s="58">
        <v>14</v>
      </c>
      <c r="I493" s="58">
        <v>40</v>
      </c>
      <c r="J493" s="57">
        <f t="shared" si="33"/>
        <v>26</v>
      </c>
      <c r="K493" s="90">
        <v>-7460</v>
      </c>
      <c r="L493" s="58">
        <v>670</v>
      </c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62" t="e">
        <f>L493+M493+N493+#REF!+P493+O493</f>
        <v>#REF!</v>
      </c>
    </row>
    <row r="494" spans="1:25" hidden="1" x14ac:dyDescent="0.25">
      <c r="A494" s="73">
        <v>415</v>
      </c>
      <c r="B494" s="81" t="s">
        <v>297</v>
      </c>
      <c r="C494" s="85" t="str">
        <f>VLOOKUP(B494,[2]Sheet8!E:G,3,0)</f>
        <v>LIVE</v>
      </c>
      <c r="D494" s="86">
        <f>VLOOKUP(B494,[2]Sheet8!E:L,8,0)</f>
        <v>2</v>
      </c>
      <c r="E494" s="81" t="s">
        <v>928</v>
      </c>
      <c r="F494" s="114" t="str">
        <f>VLOOKUP(B494,[2]Sheet8!E:I,5,0)</f>
        <v>KESHAVAMURTHI  H B</v>
      </c>
      <c r="G494" s="115" t="str">
        <f>VLOOKUP(B494,[2]Sheet8!E:K,7,0)</f>
        <v>BASAVESHWARA NAGARA</v>
      </c>
      <c r="H494" s="58">
        <v>290</v>
      </c>
      <c r="I494" s="58">
        <v>368</v>
      </c>
      <c r="J494" s="57">
        <f t="shared" si="33"/>
        <v>78</v>
      </c>
      <c r="K494" s="94">
        <v>-7526</v>
      </c>
      <c r="L494" s="58">
        <v>-2460</v>
      </c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62" t="e">
        <f>L494+M494+N494+#REF!+P494+O494</f>
        <v>#REF!</v>
      </c>
    </row>
    <row r="495" spans="1:25" hidden="1" x14ac:dyDescent="0.25">
      <c r="A495" s="73">
        <v>416</v>
      </c>
      <c r="B495" s="81" t="s">
        <v>113</v>
      </c>
      <c r="C495" s="85" t="str">
        <f>VLOOKUP(B495,[2]Sheet8!E:G,3,0)</f>
        <v>LIVE</v>
      </c>
      <c r="D495" s="86">
        <f>VLOOKUP(B495,[2]Sheet8!E:L,8,0)</f>
        <v>2</v>
      </c>
      <c r="E495" s="81" t="s">
        <v>929</v>
      </c>
      <c r="F495" s="114" t="str">
        <f>VLOOKUP(B495,[2]Sheet8!E:I,5,0)</f>
        <v>DEVARAJU</v>
      </c>
      <c r="G495" s="115" t="str">
        <f>VLOOKUP(B495,[2]Sheet8!E:K,7,0)</f>
        <v>ASHOKANAGARA GUDDENAHALLI</v>
      </c>
      <c r="H495" s="58">
        <v>109</v>
      </c>
      <c r="I495" s="58">
        <v>134</v>
      </c>
      <c r="J495" s="57">
        <f t="shared" si="33"/>
        <v>25</v>
      </c>
      <c r="K495" s="94">
        <v>-7526</v>
      </c>
      <c r="L495" s="58">
        <v>152</v>
      </c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62" t="e">
        <f>L495+M495+N495+#REF!+P495+O495</f>
        <v>#REF!</v>
      </c>
    </row>
    <row r="496" spans="1:25" hidden="1" x14ac:dyDescent="0.25">
      <c r="A496" s="73">
        <v>156</v>
      </c>
      <c r="B496" s="84" t="s">
        <v>622</v>
      </c>
      <c r="C496" s="74" t="str">
        <f>VLOOKUP(B496,[2]Sheet8!E:G,3,0)</f>
        <v>BILL STOP</v>
      </c>
      <c r="D496" s="75">
        <f>VLOOKUP(B496,[2]Sheet8!E:L,8,0)</f>
        <v>2</v>
      </c>
      <c r="E496" s="84"/>
      <c r="F496" s="112" t="str">
        <f>VLOOKUP(B496,[2]Sheet8!E:I,5,0)</f>
        <v>PUSHAPA M T</v>
      </c>
      <c r="G496" s="113" t="str">
        <f>VLOOKUP(B496,[2]Sheet8!E:K,7,0)</f>
        <v>UDDURU</v>
      </c>
      <c r="H496" s="57">
        <v>85</v>
      </c>
      <c r="I496" s="57">
        <v>85</v>
      </c>
      <c r="J496" s="57">
        <f t="shared" si="33"/>
        <v>0</v>
      </c>
      <c r="K496" s="96">
        <v>-274</v>
      </c>
      <c r="L496" s="58">
        <v>0</v>
      </c>
      <c r="M496" s="57"/>
      <c r="N496" s="57"/>
      <c r="O496" s="57"/>
      <c r="P496" s="57"/>
      <c r="Q496" s="57"/>
      <c r="R496" s="57"/>
      <c r="S496" s="57"/>
      <c r="T496" s="57"/>
      <c r="U496" s="57"/>
      <c r="V496" s="59"/>
      <c r="W496" s="57"/>
      <c r="X496" s="60" t="e">
        <f>L496+M496+N496+#REF!+P496+O496</f>
        <v>#REF!</v>
      </c>
      <c r="Y496" s="56"/>
    </row>
    <row r="497" spans="1:25" hidden="1" x14ac:dyDescent="0.25">
      <c r="A497" s="73">
        <v>417</v>
      </c>
      <c r="B497" s="81" t="s">
        <v>115</v>
      </c>
      <c r="C497" s="85" t="str">
        <f>VLOOKUP(B497,[2]Sheet8!E:G,3,0)</f>
        <v>LIVE</v>
      </c>
      <c r="D497" s="86">
        <f>VLOOKUP(B497,[2]Sheet8!E:L,8,0)</f>
        <v>1</v>
      </c>
      <c r="E497" s="81" t="s">
        <v>930</v>
      </c>
      <c r="F497" s="114" t="str">
        <f>VLOOKUP(B497,[2]Sheet8!E:I,5,0)</f>
        <v>CHANNAMMA</v>
      </c>
      <c r="G497" s="115" t="str">
        <f>VLOOKUP(B497,[2]Sheet8!E:K,7,0)</f>
        <v>MANACHANAHALLI</v>
      </c>
      <c r="H497" s="58">
        <v>43</v>
      </c>
      <c r="I497" s="58">
        <v>56</v>
      </c>
      <c r="J497" s="57">
        <f t="shared" si="33"/>
        <v>13</v>
      </c>
      <c r="K497" s="94">
        <v>-3730</v>
      </c>
      <c r="L497" s="58">
        <v>-206</v>
      </c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62" t="e">
        <f>L497+M497+N497+#REF!+P497+O497</f>
        <v>#REF!</v>
      </c>
    </row>
    <row r="498" spans="1:25" hidden="1" x14ac:dyDescent="0.25">
      <c r="A498" s="73">
        <v>418</v>
      </c>
      <c r="B498" s="81" t="s">
        <v>117</v>
      </c>
      <c r="C498" s="85" t="str">
        <f>VLOOKUP(B498,[2]Sheet8!E:G,3,0)</f>
        <v>LIVE</v>
      </c>
      <c r="D498" s="86">
        <f>VLOOKUP(B498,[2]Sheet8!E:L,8,0)</f>
        <v>2</v>
      </c>
      <c r="E498" s="81" t="s">
        <v>931</v>
      </c>
      <c r="F498" s="114" t="str">
        <f>VLOOKUP(B498,[2]Sheet8!E:I,5,0)</f>
        <v>KARTHIK B</v>
      </c>
      <c r="G498" s="115" t="str">
        <f>VLOOKUP(B498,[2]Sheet8!E:K,7,0)</f>
        <v>MANICHANA HALLI MNL</v>
      </c>
      <c r="H498" s="58">
        <v>189</v>
      </c>
      <c r="I498" s="58">
        <v>255</v>
      </c>
      <c r="J498" s="57">
        <f t="shared" si="33"/>
        <v>66</v>
      </c>
      <c r="K498" s="94">
        <v>-7526</v>
      </c>
      <c r="L498" s="58">
        <v>2124</v>
      </c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62" t="e">
        <f>L498+M498+N498+#REF!+P498+O498</f>
        <v>#REF!</v>
      </c>
    </row>
    <row r="499" spans="1:25" x14ac:dyDescent="0.25">
      <c r="A499" s="97"/>
      <c r="B499" s="98" t="s">
        <v>2368</v>
      </c>
      <c r="C499" s="58" t="s">
        <v>2592</v>
      </c>
      <c r="D499" s="98">
        <v>2</v>
      </c>
      <c r="E499" s="58"/>
      <c r="F499" s="111" t="s">
        <v>1196</v>
      </c>
      <c r="G499" s="111" t="s">
        <v>2369</v>
      </c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62"/>
    </row>
    <row r="500" spans="1:25" hidden="1" x14ac:dyDescent="0.25">
      <c r="A500" s="73">
        <v>157</v>
      </c>
      <c r="B500" s="93" t="s">
        <v>623</v>
      </c>
      <c r="C500" s="74" t="str">
        <f>VLOOKUP(B500,[2]Sheet8!E:G,3,0)</f>
        <v>BILL STOP</v>
      </c>
      <c r="D500" s="75">
        <f>VLOOKUP(B500,[2]Sheet8!E:L,8,0)</f>
        <v>1</v>
      </c>
      <c r="E500" s="93" t="s">
        <v>624</v>
      </c>
      <c r="F500" s="112" t="str">
        <f>VLOOKUP(B500,[2]Sheet8!E:I,5,0)</f>
        <v>N M BASAVARAJA</v>
      </c>
      <c r="G500" s="113" t="str">
        <f>VLOOKUP(B500,[2]Sheet8!E:K,7,0)</f>
        <v>BASAVESWARANAGARA</v>
      </c>
      <c r="H500" s="84">
        <v>52</v>
      </c>
      <c r="I500" s="57">
        <v>52</v>
      </c>
      <c r="J500" s="57">
        <f t="shared" ref="J500:J519" si="34">I500-H500</f>
        <v>0</v>
      </c>
      <c r="K500" s="96">
        <v>-4814</v>
      </c>
      <c r="L500" s="58">
        <v>0</v>
      </c>
      <c r="M500" s="57"/>
      <c r="N500" s="57"/>
      <c r="O500" s="57"/>
      <c r="P500" s="57"/>
      <c r="Q500" s="57"/>
      <c r="R500" s="57"/>
      <c r="S500" s="57"/>
      <c r="T500" s="57"/>
      <c r="U500" s="57"/>
      <c r="V500" s="59"/>
      <c r="W500" s="57"/>
      <c r="X500" s="60" t="e">
        <f>L500+M500+N500+#REF!+P500+O500</f>
        <v>#REF!</v>
      </c>
      <c r="Y500" s="56"/>
    </row>
    <row r="501" spans="1:25" hidden="1" x14ac:dyDescent="0.25">
      <c r="A501" s="73">
        <v>419</v>
      </c>
      <c r="B501" s="81" t="s">
        <v>118</v>
      </c>
      <c r="C501" s="85" t="str">
        <f>VLOOKUP(B501,[2]Sheet8!E:G,3,0)</f>
        <v>LIVE</v>
      </c>
      <c r="D501" s="86">
        <f>VLOOKUP(B501,[2]Sheet8!E:L,8,0)</f>
        <v>1</v>
      </c>
      <c r="E501" s="81" t="s">
        <v>624</v>
      </c>
      <c r="F501" s="114" t="str">
        <f>VLOOKUP(B501,[2]Sheet8!E:I,5,0)</f>
        <v>YASHAVANTHA</v>
      </c>
      <c r="G501" s="115" t="str">
        <f>VLOOKUP(B501,[2]Sheet8!E:K,7,0)</f>
        <v>MANICHANA HALLI MNL</v>
      </c>
      <c r="H501" s="58">
        <v>41</v>
      </c>
      <c r="I501" s="58">
        <v>52</v>
      </c>
      <c r="J501" s="57">
        <f t="shared" si="34"/>
        <v>11</v>
      </c>
      <c r="K501" s="94">
        <v>-3763</v>
      </c>
      <c r="L501" s="58">
        <v>685</v>
      </c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62" t="e">
        <f>L501+M501+N501+#REF!+P501+O501</f>
        <v>#REF!</v>
      </c>
    </row>
    <row r="502" spans="1:25" hidden="1" x14ac:dyDescent="0.25">
      <c r="A502" s="73">
        <v>420</v>
      </c>
      <c r="B502" s="81" t="s">
        <v>120</v>
      </c>
      <c r="C502" s="85" t="str">
        <f>VLOOKUP(B502,[2]Sheet8!E:G,3,0)</f>
        <v>LIVE</v>
      </c>
      <c r="D502" s="86">
        <f>VLOOKUP(B502,[2]Sheet8!E:L,8,0)</f>
        <v>1</v>
      </c>
      <c r="E502" s="81" t="s">
        <v>624</v>
      </c>
      <c r="F502" s="114" t="str">
        <f>VLOOKUP(B502,[2]Sheet8!E:I,5,0)</f>
        <v>NAGENDRA</v>
      </c>
      <c r="G502" s="115" t="str">
        <f>VLOOKUP(B502,[2]Sheet8!E:K,7,0)</f>
        <v>GUDDENAHALLI</v>
      </c>
      <c r="H502" s="58">
        <v>215</v>
      </c>
      <c r="I502" s="58">
        <v>215</v>
      </c>
      <c r="J502" s="57">
        <f t="shared" si="34"/>
        <v>0</v>
      </c>
      <c r="K502" s="94">
        <v>-3763</v>
      </c>
      <c r="L502" s="58">
        <v>610</v>
      </c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62" t="e">
        <f>L502+M502+N502+#REF!+P502+O502</f>
        <v>#REF!</v>
      </c>
    </row>
    <row r="503" spans="1:25" hidden="1" x14ac:dyDescent="0.25">
      <c r="A503" s="73">
        <v>158</v>
      </c>
      <c r="B503" s="93" t="s">
        <v>625</v>
      </c>
      <c r="C503" s="74" t="str">
        <f>VLOOKUP(B503,[2]Sheet8!E:G,3,0)</f>
        <v>BILL STOP</v>
      </c>
      <c r="D503" s="75">
        <f>VLOOKUP(B503,[2]Sheet8!E:L,8,0)</f>
        <v>1</v>
      </c>
      <c r="E503" s="93" t="s">
        <v>626</v>
      </c>
      <c r="F503" s="112" t="str">
        <f>VLOOKUP(B503,[2]Sheet8!E:I,5,0)</f>
        <v>MALALI GOWDA</v>
      </c>
      <c r="G503" s="113" t="str">
        <f>VLOOKUP(B503,[2]Sheet8!E:K,7,0)</f>
        <v>MANICHANA HALLI MNL</v>
      </c>
      <c r="H503" s="84">
        <v>324</v>
      </c>
      <c r="I503" s="57">
        <v>324</v>
      </c>
      <c r="J503" s="57">
        <f t="shared" si="34"/>
        <v>0</v>
      </c>
      <c r="K503" s="96">
        <v>-2102</v>
      </c>
      <c r="L503" s="58">
        <v>0</v>
      </c>
      <c r="M503" s="57"/>
      <c r="N503" s="57"/>
      <c r="O503" s="57"/>
      <c r="P503" s="57"/>
      <c r="Q503" s="57"/>
      <c r="R503" s="57"/>
      <c r="S503" s="57"/>
      <c r="T503" s="57"/>
      <c r="U503" s="57"/>
      <c r="V503" s="59"/>
      <c r="W503" s="57"/>
      <c r="X503" s="60" t="e">
        <f>L503+M503+N503+#REF!+P503+O503</f>
        <v>#REF!</v>
      </c>
      <c r="Y503" s="56"/>
    </row>
    <row r="504" spans="1:25" hidden="1" x14ac:dyDescent="0.25">
      <c r="A504" s="73">
        <v>421</v>
      </c>
      <c r="B504" s="81" t="s">
        <v>121</v>
      </c>
      <c r="C504" s="85" t="str">
        <f>VLOOKUP(B504,[2]Sheet8!E:G,3,0)</f>
        <v>LIVE</v>
      </c>
      <c r="D504" s="86">
        <f>VLOOKUP(B504,[2]Sheet8!E:L,8,0)</f>
        <v>5</v>
      </c>
      <c r="E504" s="81" t="s">
        <v>932</v>
      </c>
      <c r="F504" s="114" t="str">
        <f>VLOOKUP(B504,[2]Sheet8!E:I,5,0)</f>
        <v>COMMISSIONER</v>
      </c>
      <c r="G504" s="115" t="str">
        <f>VLOOKUP(B504,[2]Sheet8!E:K,7,0)</f>
        <v>MANICHANA HALLI MNL</v>
      </c>
      <c r="H504" s="58">
        <v>19279</v>
      </c>
      <c r="I504" s="58">
        <v>19551</v>
      </c>
      <c r="J504" s="57">
        <f t="shared" si="34"/>
        <v>272</v>
      </c>
      <c r="K504" s="94">
        <v>-18816</v>
      </c>
      <c r="L504" s="58">
        <v>1208</v>
      </c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62" t="e">
        <f>L504+M504+N504+#REF!+P504+O504</f>
        <v>#REF!</v>
      </c>
    </row>
    <row r="505" spans="1:25" hidden="1" x14ac:dyDescent="0.25">
      <c r="A505" s="73">
        <v>422</v>
      </c>
      <c r="B505" s="81" t="s">
        <v>123</v>
      </c>
      <c r="C505" s="85" t="str">
        <f>VLOOKUP(B505,[2]Sheet8!E:G,3,0)</f>
        <v>LIVE</v>
      </c>
      <c r="D505" s="86">
        <f>VLOOKUP(B505,[2]Sheet8!E:L,8,0)</f>
        <v>1</v>
      </c>
      <c r="E505" s="81" t="s">
        <v>628</v>
      </c>
      <c r="F505" s="114" t="str">
        <f>VLOOKUP(B505,[2]Sheet8!E:I,5,0)</f>
        <v>LAKSHMEGOWDA</v>
      </c>
      <c r="G505" s="115" t="str">
        <f>VLOOKUP(B505,[2]Sheet8!E:K,7,0)</f>
        <v>BELUR ROAD L</v>
      </c>
      <c r="H505" s="58">
        <v>56</v>
      </c>
      <c r="I505" s="58">
        <v>75</v>
      </c>
      <c r="J505" s="57">
        <f t="shared" si="34"/>
        <v>19</v>
      </c>
      <c r="K505" s="94">
        <v>-3763</v>
      </c>
      <c r="L505" s="58">
        <v>-214</v>
      </c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62" t="e">
        <f>L505+M505+N505+#REF!+P505+O505</f>
        <v>#REF!</v>
      </c>
    </row>
    <row r="506" spans="1:25" hidden="1" x14ac:dyDescent="0.25">
      <c r="A506" s="73">
        <v>159</v>
      </c>
      <c r="B506" s="93" t="s">
        <v>627</v>
      </c>
      <c r="C506" s="74" t="str">
        <f>VLOOKUP(B506,[2]Sheet8!E:G,3,0)</f>
        <v>BILL STOP</v>
      </c>
      <c r="D506" s="75">
        <f>VLOOKUP(B506,[2]Sheet8!E:L,8,0)</f>
        <v>1</v>
      </c>
      <c r="E506" s="93" t="s">
        <v>628</v>
      </c>
      <c r="F506" s="112" t="str">
        <f>VLOOKUP(B506,[2]Sheet8!E:I,5,0)</f>
        <v>H R RAVI</v>
      </c>
      <c r="G506" s="113" t="str">
        <f>VLOOKUP(B506,[2]Sheet8!E:K,7,0)</f>
        <v>HOVINAHALLI KAVALU</v>
      </c>
      <c r="H506" s="84">
        <v>12</v>
      </c>
      <c r="I506" s="57">
        <v>12</v>
      </c>
      <c r="J506" s="57">
        <f t="shared" si="34"/>
        <v>0</v>
      </c>
      <c r="K506" s="96">
        <v>-2699</v>
      </c>
      <c r="L506" s="58">
        <v>0</v>
      </c>
      <c r="M506" s="57"/>
      <c r="N506" s="57"/>
      <c r="O506" s="57"/>
      <c r="P506" s="57"/>
      <c r="Q506" s="57"/>
      <c r="R506" s="57"/>
      <c r="S506" s="57"/>
      <c r="T506" s="57"/>
      <c r="U506" s="57"/>
      <c r="V506" s="59"/>
      <c r="W506" s="57"/>
      <c r="X506" s="60" t="e">
        <f>L506+M506+N506+#REF!+P506+O506</f>
        <v>#REF!</v>
      </c>
      <c r="Y506" s="56"/>
    </row>
    <row r="507" spans="1:25" hidden="1" x14ac:dyDescent="0.25">
      <c r="A507" s="73">
        <v>423</v>
      </c>
      <c r="B507" s="81" t="s">
        <v>125</v>
      </c>
      <c r="C507" s="85" t="str">
        <f>VLOOKUP(B507,[2]Sheet8!E:G,3,0)</f>
        <v>LIVE</v>
      </c>
      <c r="D507" s="86">
        <f>VLOOKUP(B507,[2]Sheet8!E:L,8,0)</f>
        <v>2</v>
      </c>
      <c r="E507" s="81" t="s">
        <v>628</v>
      </c>
      <c r="F507" s="114" t="str">
        <f>VLOOKUP(B507,[2]Sheet8!E:I,5,0)</f>
        <v>H B ANANDA</v>
      </c>
      <c r="G507" s="115" t="str">
        <f>VLOOKUP(B507,[2]Sheet8!E:K,7,0)</f>
        <v>BASAVESHWARA NAGARA</v>
      </c>
      <c r="H507" s="58">
        <v>51</v>
      </c>
      <c r="I507" s="58">
        <v>52</v>
      </c>
      <c r="J507" s="57">
        <f t="shared" si="34"/>
        <v>1</v>
      </c>
      <c r="K507" s="94">
        <v>-7526</v>
      </c>
      <c r="L507" s="58">
        <v>-874</v>
      </c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62" t="e">
        <f>L507+M507+N507+#REF!+P507+O507</f>
        <v>#REF!</v>
      </c>
    </row>
    <row r="508" spans="1:25" hidden="1" x14ac:dyDescent="0.25">
      <c r="A508" s="73">
        <v>424</v>
      </c>
      <c r="B508" s="81" t="s">
        <v>126</v>
      </c>
      <c r="C508" s="85" t="str">
        <f>VLOOKUP(B508,[2]Sheet8!E:G,3,0)</f>
        <v>LIVE</v>
      </c>
      <c r="D508" s="86">
        <f>VLOOKUP(B508,[2]Sheet8!E:L,8,0)</f>
        <v>2</v>
      </c>
      <c r="E508" s="81" t="s">
        <v>933</v>
      </c>
      <c r="F508" s="114" t="str">
        <f>VLOOKUP(B508,[2]Sheet8!E:I,5,0)</f>
        <v>RAMACHANDRA</v>
      </c>
      <c r="G508" s="115" t="str">
        <f>VLOOKUP(B508,[2]Sheet8!E:K,7,0)</f>
        <v>UDDURU</v>
      </c>
      <c r="H508" s="58">
        <v>139</v>
      </c>
      <c r="I508" s="58">
        <v>186</v>
      </c>
      <c r="J508" s="57">
        <f t="shared" si="34"/>
        <v>47</v>
      </c>
      <c r="K508" s="94">
        <v>-7526</v>
      </c>
      <c r="L508" s="58">
        <v>-224</v>
      </c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62" t="e">
        <f>L508+M508+N508+#REF!+P508+O508</f>
        <v>#REF!</v>
      </c>
    </row>
    <row r="509" spans="1:25" hidden="1" x14ac:dyDescent="0.25">
      <c r="A509" s="73">
        <v>425</v>
      </c>
      <c r="B509" s="81" t="s">
        <v>128</v>
      </c>
      <c r="C509" s="85" t="str">
        <f>VLOOKUP(B509,[2]Sheet8!E:G,3,0)</f>
        <v>LIVE</v>
      </c>
      <c r="D509" s="86">
        <f>VLOOKUP(B509,[2]Sheet8!E:L,8,0)</f>
        <v>2</v>
      </c>
      <c r="E509" s="81"/>
      <c r="F509" s="114" t="str">
        <f>VLOOKUP(B509,[2]Sheet8!E:I,5,0)</f>
        <v>DIVYA H K</v>
      </c>
      <c r="G509" s="115" t="str">
        <f>VLOOKUP(B509,[2]Sheet8!E:K,7,0)</f>
        <v>BASAVESWARANAGARA</v>
      </c>
      <c r="H509" s="58">
        <v>57</v>
      </c>
      <c r="I509" s="58">
        <v>79</v>
      </c>
      <c r="J509" s="57">
        <f t="shared" si="34"/>
        <v>22</v>
      </c>
      <c r="K509" s="58">
        <v>-7526</v>
      </c>
      <c r="L509" s="58">
        <v>2832</v>
      </c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62" t="e">
        <f>L509+M509+N509+#REF!+P509+O509</f>
        <v>#REF!</v>
      </c>
    </row>
    <row r="510" spans="1:25" hidden="1" x14ac:dyDescent="0.25">
      <c r="A510" s="73">
        <v>426</v>
      </c>
      <c r="B510" s="81" t="s">
        <v>130</v>
      </c>
      <c r="C510" s="85" t="str">
        <f>VLOOKUP(B510,[2]Sheet8!E:G,3,0)</f>
        <v>LIVE</v>
      </c>
      <c r="D510" s="86">
        <f>VLOOKUP(B510,[2]Sheet8!E:L,8,0)</f>
        <v>1</v>
      </c>
      <c r="E510" s="81"/>
      <c r="F510" s="114" t="str">
        <f>VLOOKUP(B510,[2]Sheet8!E:I,5,0)</f>
        <v>LATHASHANKAR</v>
      </c>
      <c r="G510" s="115" t="str">
        <f>VLOOKUP(B510,[2]Sheet8!E:K,7,0)</f>
        <v>HANDINAKERE</v>
      </c>
      <c r="H510" s="58">
        <v>52</v>
      </c>
      <c r="I510" s="58">
        <v>79</v>
      </c>
      <c r="J510" s="57">
        <f t="shared" si="34"/>
        <v>27</v>
      </c>
      <c r="K510" s="58">
        <v>-3763</v>
      </c>
      <c r="L510" s="58">
        <v>470</v>
      </c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62" t="e">
        <f>L510+M510+N510+#REF!+P510+O510</f>
        <v>#REF!</v>
      </c>
    </row>
    <row r="511" spans="1:25" hidden="1" x14ac:dyDescent="0.25">
      <c r="A511" s="73">
        <v>427</v>
      </c>
      <c r="B511" s="81" t="s">
        <v>131</v>
      </c>
      <c r="C511" s="85" t="str">
        <f>VLOOKUP(B511,[2]Sheet8!E:G,3,0)</f>
        <v>LIVE</v>
      </c>
      <c r="D511" s="86">
        <f>VLOOKUP(B511,[2]Sheet8!E:L,8,0)</f>
        <v>2</v>
      </c>
      <c r="E511" s="81"/>
      <c r="F511" s="114" t="str">
        <f>VLOOKUP(B511,[2]Sheet8!E:I,5,0)</f>
        <v>C B BASAVARAJU</v>
      </c>
      <c r="G511" s="115" t="str">
        <f>VLOOKUP(B511,[2]Sheet8!E:K,7,0)</f>
        <v>handinakere</v>
      </c>
      <c r="H511" s="58">
        <v>286</v>
      </c>
      <c r="I511" s="58">
        <v>296</v>
      </c>
      <c r="J511" s="57">
        <f t="shared" si="34"/>
        <v>10</v>
      </c>
      <c r="K511" s="58">
        <v>-7526</v>
      </c>
      <c r="L511" s="58">
        <v>869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62" t="e">
        <f>L511+M511+N511+#REF!+P511+O511</f>
        <v>#REF!</v>
      </c>
    </row>
    <row r="512" spans="1:25" hidden="1" x14ac:dyDescent="0.25">
      <c r="A512" s="73">
        <v>428</v>
      </c>
      <c r="B512" s="81" t="s">
        <v>133</v>
      </c>
      <c r="C512" s="85" t="str">
        <f>VLOOKUP(B512,[2]Sheet8!E:G,3,0)</f>
        <v>LIVE</v>
      </c>
      <c r="D512" s="86">
        <f>VLOOKUP(B512,[2]Sheet8!E:L,8,0)</f>
        <v>2</v>
      </c>
      <c r="E512" s="81"/>
      <c r="F512" s="114" t="str">
        <f>VLOOKUP(B512,[2]Sheet8!E:I,5,0)</f>
        <v>KIRAN A P</v>
      </c>
      <c r="G512" s="115" t="str">
        <f>VLOOKUP(B512,[2]Sheet8!E:K,7,0)</f>
        <v>UDDURU</v>
      </c>
      <c r="H512" s="58">
        <v>94</v>
      </c>
      <c r="I512" s="58">
        <v>129</v>
      </c>
      <c r="J512" s="57">
        <f t="shared" si="34"/>
        <v>35</v>
      </c>
      <c r="K512" s="58">
        <v>-7526</v>
      </c>
      <c r="L512" s="58">
        <v>-1244</v>
      </c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62" t="e">
        <f>L512+M512+N512+#REF!+P512+O512</f>
        <v>#REF!</v>
      </c>
    </row>
    <row r="513" spans="1:25" hidden="1" x14ac:dyDescent="0.25">
      <c r="A513" s="73">
        <v>429</v>
      </c>
      <c r="B513" s="81" t="s">
        <v>135</v>
      </c>
      <c r="C513" s="85" t="str">
        <f>VLOOKUP(B513,[2]Sheet8!E:G,3,0)</f>
        <v>LIVE</v>
      </c>
      <c r="D513" s="86">
        <f>VLOOKUP(B513,[2]Sheet8!E:L,8,0)</f>
        <v>2</v>
      </c>
      <c r="E513" s="81"/>
      <c r="F513" s="114" t="str">
        <f>VLOOKUP(B513,[2]Sheet8!E:I,5,0)</f>
        <v>RANGASWAMY</v>
      </c>
      <c r="G513" s="115" t="str">
        <f>VLOOKUP(B513,[2]Sheet8!E:K,7,0)</f>
        <v>CHINNENAHALLI</v>
      </c>
      <c r="H513" s="58">
        <v>73</v>
      </c>
      <c r="I513" s="58">
        <v>122</v>
      </c>
      <c r="J513" s="57">
        <f t="shared" si="34"/>
        <v>49</v>
      </c>
      <c r="K513" s="58">
        <v>-7526</v>
      </c>
      <c r="L513" s="58">
        <v>353</v>
      </c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62" t="e">
        <f>L513+M513+N513+#REF!+P513+O513</f>
        <v>#REF!</v>
      </c>
    </row>
    <row r="514" spans="1:25" hidden="1" x14ac:dyDescent="0.25">
      <c r="A514" s="73">
        <v>430</v>
      </c>
      <c r="B514" s="81" t="s">
        <v>136</v>
      </c>
      <c r="C514" s="85" t="str">
        <f>VLOOKUP(B514,[2]Sheet8!E:G,3,0)</f>
        <v>LIVE</v>
      </c>
      <c r="D514" s="86">
        <f>VLOOKUP(B514,[2]Sheet8!E:L,8,0)</f>
        <v>2</v>
      </c>
      <c r="E514" s="81"/>
      <c r="F514" s="114" t="str">
        <f>VLOOKUP(B514,[2]Sheet8!E:I,5,0)</f>
        <v>SUJATHANARAYAN</v>
      </c>
      <c r="G514" s="115" t="str">
        <f>VLOOKUP(B514,[2]Sheet8!E:K,7,0)</f>
        <v>CHINNENAHALLI</v>
      </c>
      <c r="H514" s="58">
        <v>3625</v>
      </c>
      <c r="I514" s="58">
        <v>3637</v>
      </c>
      <c r="J514" s="57">
        <f t="shared" si="34"/>
        <v>12</v>
      </c>
      <c r="K514" s="58">
        <v>-7526</v>
      </c>
      <c r="L514" s="58">
        <v>253</v>
      </c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62" t="e">
        <f>L514+M514+N514+#REF!+P514+O514</f>
        <v>#REF!</v>
      </c>
    </row>
    <row r="515" spans="1:25" hidden="1" x14ac:dyDescent="0.25">
      <c r="A515" s="73">
        <v>431</v>
      </c>
      <c r="B515" s="81" t="s">
        <v>137</v>
      </c>
      <c r="C515" s="85" t="str">
        <f>VLOOKUP(B515,[2]Sheet8!E:G,3,0)</f>
        <v>LIVE</v>
      </c>
      <c r="D515" s="86">
        <f>VLOOKUP(B515,[2]Sheet8!E:L,8,0)</f>
        <v>2</v>
      </c>
      <c r="E515" s="81"/>
      <c r="F515" s="114" t="str">
        <f>VLOOKUP(B515,[2]Sheet8!E:I,5,0)</f>
        <v>SHREEDEVI THONDINAVAR</v>
      </c>
      <c r="G515" s="115" t="str">
        <f>VLOOKUP(B515,[2]Sheet8!E:K,7,0)</f>
        <v>BASAWESHVARANAGARA</v>
      </c>
      <c r="H515" s="58">
        <v>289</v>
      </c>
      <c r="I515" s="58">
        <v>417</v>
      </c>
      <c r="J515" s="57">
        <f t="shared" si="34"/>
        <v>128</v>
      </c>
      <c r="K515" s="58">
        <v>-7526</v>
      </c>
      <c r="L515" s="58">
        <v>97</v>
      </c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62" t="e">
        <f>L515+M515+N515+#REF!+P515+O515</f>
        <v>#REF!</v>
      </c>
    </row>
    <row r="516" spans="1:25" hidden="1" x14ac:dyDescent="0.25">
      <c r="A516" s="73">
        <v>432</v>
      </c>
      <c r="B516" s="81" t="s">
        <v>138</v>
      </c>
      <c r="C516" s="85" t="str">
        <f>VLOOKUP(B516,[2]Sheet8!E:G,3,0)</f>
        <v>LIVE</v>
      </c>
      <c r="D516" s="86">
        <f>VLOOKUP(B516,[2]Sheet8!E:L,8,0)</f>
        <v>2</v>
      </c>
      <c r="E516" s="81"/>
      <c r="F516" s="114" t="str">
        <f>VLOOKUP(B516,[2]Sheet8!E:I,5,0)</f>
        <v>MURUGAN</v>
      </c>
      <c r="G516" s="115" t="str">
        <f>VLOOKUP(B516,[2]Sheet8!E:K,7,0)</f>
        <v>GUDDENAHALLI</v>
      </c>
      <c r="H516" s="58">
        <v>65</v>
      </c>
      <c r="I516" s="58">
        <v>99</v>
      </c>
      <c r="J516" s="57">
        <f t="shared" si="34"/>
        <v>34</v>
      </c>
      <c r="K516" s="58">
        <v>-7526</v>
      </c>
      <c r="L516" s="58">
        <v>173</v>
      </c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62" t="e">
        <f>L516+M516+N516+#REF!+P516+O516</f>
        <v>#REF!</v>
      </c>
    </row>
    <row r="517" spans="1:25" hidden="1" x14ac:dyDescent="0.25">
      <c r="A517" s="73">
        <v>433</v>
      </c>
      <c r="B517" s="81" t="s">
        <v>356</v>
      </c>
      <c r="C517" s="85" t="str">
        <f>VLOOKUP(B517,[2]Sheet8!E:G,3,0)</f>
        <v>LIVE</v>
      </c>
      <c r="D517" s="86">
        <f>VLOOKUP(B517,[2]Sheet8!E:L,8,0)</f>
        <v>5</v>
      </c>
      <c r="E517" s="81"/>
      <c r="F517" s="114" t="str">
        <f>VLOOKUP(B517,[2]Sheet8!E:I,5,0)</f>
        <v>ATC TELECOM</v>
      </c>
      <c r="G517" s="115" t="str">
        <f>VLOOKUP(B517,[2]Sheet8!E:K,7,0)</f>
        <v>VINAYAKA NAGARA PARK GUDDENAHALLI</v>
      </c>
      <c r="H517" s="58">
        <v>23369</v>
      </c>
      <c r="I517" s="58">
        <v>25224</v>
      </c>
      <c r="J517" s="57">
        <f t="shared" si="34"/>
        <v>1855</v>
      </c>
      <c r="K517" s="58">
        <v>-18815</v>
      </c>
      <c r="L517" s="58">
        <v>-1636</v>
      </c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62" t="e">
        <f>L517+M517+N517+#REF!+P517+O517</f>
        <v>#REF!</v>
      </c>
    </row>
    <row r="518" spans="1:25" hidden="1" x14ac:dyDescent="0.25">
      <c r="A518" s="73">
        <v>434</v>
      </c>
      <c r="B518" s="81" t="s">
        <v>139</v>
      </c>
      <c r="C518" s="85" t="str">
        <f>VLOOKUP(B518,[2]Sheet8!E:G,3,0)</f>
        <v>LIVE</v>
      </c>
      <c r="D518" s="86">
        <f>VLOOKUP(B518,[2]Sheet8!E:L,8,0)</f>
        <v>1</v>
      </c>
      <c r="E518" s="81"/>
      <c r="F518" s="114" t="str">
        <f>VLOOKUP(B518,[2]Sheet8!E:I,5,0)</f>
        <v>DEVEGOWDA</v>
      </c>
      <c r="G518" s="115" t="str">
        <f>VLOOKUP(B518,[2]Sheet8!E:K,7,0)</f>
        <v>UDDURU</v>
      </c>
      <c r="H518" s="58">
        <v>260</v>
      </c>
      <c r="I518" s="58">
        <v>321</v>
      </c>
      <c r="J518" s="57">
        <f t="shared" si="34"/>
        <v>61</v>
      </c>
      <c r="K518" s="58">
        <v>-3763</v>
      </c>
      <c r="L518" s="58">
        <v>72</v>
      </c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62" t="e">
        <f>L518+M518+N518+#REF!+P518+O518</f>
        <v>#REF!</v>
      </c>
    </row>
    <row r="519" spans="1:25" hidden="1" x14ac:dyDescent="0.25">
      <c r="A519" s="73">
        <v>435</v>
      </c>
      <c r="B519" s="81" t="s">
        <v>141</v>
      </c>
      <c r="C519" s="85" t="str">
        <f>VLOOKUP(B519,[2]Sheet8!E:G,3,0)</f>
        <v>LIVE</v>
      </c>
      <c r="D519" s="86">
        <f>VLOOKUP(B519,[2]Sheet8!E:L,8,0)</f>
        <v>1</v>
      </c>
      <c r="E519" s="81"/>
      <c r="F519" s="114" t="str">
        <f>VLOOKUP(B519,[2]Sheet8!E:I,5,0)</f>
        <v>VENKATESH</v>
      </c>
      <c r="G519" s="115" t="str">
        <f>VLOOKUP(B519,[2]Sheet8!E:K,7,0)</f>
        <v>BELUR ROAD L</v>
      </c>
      <c r="H519" s="58">
        <v>31</v>
      </c>
      <c r="I519" s="58">
        <v>152</v>
      </c>
      <c r="J519" s="57">
        <f t="shared" si="34"/>
        <v>121</v>
      </c>
      <c r="K519" s="58">
        <v>-3763</v>
      </c>
      <c r="L519" s="58">
        <v>3234</v>
      </c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62" t="e">
        <f>L519+M519+N519+#REF!+P519+O519</f>
        <v>#REF!</v>
      </c>
    </row>
    <row r="520" spans="1:25" x14ac:dyDescent="0.25">
      <c r="A520" s="97"/>
      <c r="B520" s="98" t="s">
        <v>2398</v>
      </c>
      <c r="C520" s="58" t="s">
        <v>2592</v>
      </c>
      <c r="D520" s="98">
        <v>1</v>
      </c>
      <c r="E520" s="58"/>
      <c r="F520" s="111" t="s">
        <v>1730</v>
      </c>
      <c r="G520" s="111" t="s">
        <v>2399</v>
      </c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62"/>
    </row>
    <row r="521" spans="1:25" hidden="1" x14ac:dyDescent="0.25">
      <c r="A521" s="73">
        <v>436</v>
      </c>
      <c r="B521" s="81" t="s">
        <v>143</v>
      </c>
      <c r="C521" s="85" t="str">
        <f>VLOOKUP(B521,[2]Sheet8!E:G,3,0)</f>
        <v>LIVE</v>
      </c>
      <c r="D521" s="86">
        <f>VLOOKUP(B521,[2]Sheet8!E:L,8,0)</f>
        <v>2</v>
      </c>
      <c r="E521" s="81"/>
      <c r="F521" s="114" t="str">
        <f>VLOOKUP(B521,[2]Sheet8!E:I,5,0)</f>
        <v>ROOPA</v>
      </c>
      <c r="G521" s="115" t="str">
        <f>VLOOKUP(B521,[2]Sheet8!E:K,7,0)</f>
        <v>ASHOKANAGARA</v>
      </c>
      <c r="H521" s="58">
        <v>132</v>
      </c>
      <c r="I521" s="58">
        <v>212</v>
      </c>
      <c r="J521" s="57">
        <f t="shared" ref="J521:J541" si="35">I521-H521</f>
        <v>80</v>
      </c>
      <c r="K521" s="58">
        <v>-7526</v>
      </c>
      <c r="L521" s="58">
        <v>-195</v>
      </c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62" t="e">
        <f>L521+M521+N521+#REF!+P521+O521</f>
        <v>#REF!</v>
      </c>
    </row>
    <row r="522" spans="1:25" hidden="1" x14ac:dyDescent="0.25">
      <c r="A522" s="73">
        <v>437</v>
      </c>
      <c r="B522" s="81" t="s">
        <v>144</v>
      </c>
      <c r="C522" s="85" t="str">
        <f>VLOOKUP(B522,[2]Sheet8!E:G,3,0)</f>
        <v>LIVE</v>
      </c>
      <c r="D522" s="86">
        <f>VLOOKUP(B522,[2]Sheet8!E:L,8,0)</f>
        <v>1</v>
      </c>
      <c r="E522" s="81"/>
      <c r="F522" s="114" t="str">
        <f>VLOOKUP(B522,[2]Sheet8!E:I,5,0)</f>
        <v>CHALUVEGOWDA</v>
      </c>
      <c r="G522" s="115" t="str">
        <f>VLOOKUP(B522,[2]Sheet8!E:K,7,0)</f>
        <v>BELUR ROAD L</v>
      </c>
      <c r="H522" s="58">
        <v>4</v>
      </c>
      <c r="I522" s="58">
        <v>14</v>
      </c>
      <c r="J522" s="57">
        <f t="shared" si="35"/>
        <v>10</v>
      </c>
      <c r="K522" s="58">
        <v>-3763</v>
      </c>
      <c r="L522" s="58">
        <v>145</v>
      </c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62" t="e">
        <f>L522+M522+N522+#REF!+P522+O522</f>
        <v>#REF!</v>
      </c>
    </row>
    <row r="523" spans="1:25" hidden="1" x14ac:dyDescent="0.25">
      <c r="A523" s="73">
        <v>438</v>
      </c>
      <c r="B523" s="81" t="s">
        <v>145</v>
      </c>
      <c r="C523" s="85" t="str">
        <f>VLOOKUP(B523,[2]Sheet8!E:G,3,0)</f>
        <v>LIVE</v>
      </c>
      <c r="D523" s="86">
        <f>VLOOKUP(B523,[2]Sheet8!E:L,8,0)</f>
        <v>1</v>
      </c>
      <c r="E523" s="81"/>
      <c r="F523" s="114" t="str">
        <f>VLOOKUP(B523,[2]Sheet8!E:I,5,0)</f>
        <v>H P MADANABIKA</v>
      </c>
      <c r="G523" s="115" t="str">
        <f>VLOOKUP(B523,[2]Sheet8!E:K,7,0)</f>
        <v>BASAVESHWARA NAGARA</v>
      </c>
      <c r="H523" s="58">
        <v>12</v>
      </c>
      <c r="I523" s="58">
        <v>21</v>
      </c>
      <c r="J523" s="57">
        <f t="shared" si="35"/>
        <v>9</v>
      </c>
      <c r="K523" s="58">
        <v>-3763</v>
      </c>
      <c r="L523" s="58">
        <v>-408</v>
      </c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62" t="e">
        <f>L523+M523+N523+#REF!+P523+O523</f>
        <v>#REF!</v>
      </c>
    </row>
    <row r="524" spans="1:25" hidden="1" x14ac:dyDescent="0.25">
      <c r="A524" s="73">
        <v>439</v>
      </c>
      <c r="B524" s="81" t="s">
        <v>147</v>
      </c>
      <c r="C524" s="85" t="str">
        <f>VLOOKUP(B524,[2]Sheet8!E:G,3,0)</f>
        <v>LIVE</v>
      </c>
      <c r="D524" s="86">
        <f>VLOOKUP(B524,[2]Sheet8!E:L,8,0)</f>
        <v>2</v>
      </c>
      <c r="E524" s="81"/>
      <c r="F524" s="114" t="str">
        <f>VLOOKUP(B524,[2]Sheet8!E:I,5,0)</f>
        <v>MANOHAR Y C</v>
      </c>
      <c r="G524" s="115" t="str">
        <f>VLOOKUP(B524,[2]Sheet8!E:K,7,0)</f>
        <v>HOOVINAHALLI KOPPALU</v>
      </c>
      <c r="H524" s="58">
        <v>4247</v>
      </c>
      <c r="I524" s="58">
        <v>4737</v>
      </c>
      <c r="J524" s="57">
        <f t="shared" si="35"/>
        <v>490</v>
      </c>
      <c r="K524" s="58">
        <v>-7526</v>
      </c>
      <c r="L524" s="58">
        <v>1256</v>
      </c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62" t="e">
        <f>L524+M524+N524+#REF!+P524+O524</f>
        <v>#REF!</v>
      </c>
    </row>
    <row r="525" spans="1:25" hidden="1" x14ac:dyDescent="0.25">
      <c r="A525" s="73">
        <v>440</v>
      </c>
      <c r="B525" s="81" t="s">
        <v>148</v>
      </c>
      <c r="C525" s="85" t="str">
        <f>VLOOKUP(B525,[2]Sheet8!E:G,3,0)</f>
        <v>LIVE</v>
      </c>
      <c r="D525" s="86">
        <f>VLOOKUP(B525,[2]Sheet8!E:L,8,0)</f>
        <v>2</v>
      </c>
      <c r="E525" s="81"/>
      <c r="F525" s="114" t="str">
        <f>VLOOKUP(B525,[2]Sheet8!E:I,5,0)</f>
        <v>HEMALATHA D B</v>
      </c>
      <c r="G525" s="115" t="str">
        <f>VLOOKUP(B525,[2]Sheet8!E:K,7,0)</f>
        <v>GUDDENAHALLI</v>
      </c>
      <c r="H525" s="58">
        <v>885</v>
      </c>
      <c r="I525" s="58">
        <v>903</v>
      </c>
      <c r="J525" s="57">
        <f t="shared" si="35"/>
        <v>18</v>
      </c>
      <c r="K525" s="58">
        <v>-3763</v>
      </c>
      <c r="L525" s="58">
        <v>586</v>
      </c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62" t="e">
        <f>L525+M525+N525+#REF!+P525+O525</f>
        <v>#REF!</v>
      </c>
    </row>
    <row r="526" spans="1:25" hidden="1" x14ac:dyDescent="0.25">
      <c r="A526" s="73">
        <v>160</v>
      </c>
      <c r="B526" s="93" t="s">
        <v>629</v>
      </c>
      <c r="C526" s="74" t="str">
        <f>VLOOKUP(B526,[2]Sheet8!E:G,3,0)</f>
        <v>BILL STOP</v>
      </c>
      <c r="D526" s="75">
        <f>VLOOKUP(B526,[2]Sheet8!E:L,8,0)</f>
        <v>1</v>
      </c>
      <c r="E526" s="93"/>
      <c r="F526" s="112" t="str">
        <f>VLOOKUP(B526,[2]Sheet8!E:I,5,0)</f>
        <v>MADHU</v>
      </c>
      <c r="G526" s="113" t="str">
        <f>VLOOKUP(B526,[2]Sheet8!E:K,7,0)</f>
        <v>ASHOKA NAGARA NEAR KEB BHAVANA</v>
      </c>
      <c r="H526" s="84">
        <v>750</v>
      </c>
      <c r="I526" s="57">
        <v>750</v>
      </c>
      <c r="J526" s="57">
        <f t="shared" si="35"/>
        <v>0</v>
      </c>
      <c r="K526" s="96">
        <v>0</v>
      </c>
      <c r="L526" s="58">
        <v>0</v>
      </c>
      <c r="M526" s="57"/>
      <c r="N526" s="57"/>
      <c r="O526" s="57"/>
      <c r="P526" s="57"/>
      <c r="Q526" s="57"/>
      <c r="R526" s="57"/>
      <c r="S526" s="57"/>
      <c r="T526" s="57"/>
      <c r="U526" s="57"/>
      <c r="V526" s="59"/>
      <c r="W526" s="57"/>
      <c r="X526" s="60" t="e">
        <f>L526+M526+N526+#REF!+P526+O526</f>
        <v>#REF!</v>
      </c>
      <c r="Y526" s="56"/>
    </row>
    <row r="527" spans="1:25" hidden="1" x14ac:dyDescent="0.25">
      <c r="A527" s="73">
        <v>441</v>
      </c>
      <c r="B527" s="81" t="s">
        <v>149</v>
      </c>
      <c r="C527" s="85" t="str">
        <f>VLOOKUP(B527,[2]Sheet8!E:G,3,0)</f>
        <v>LIVE</v>
      </c>
      <c r="D527" s="86">
        <f>VLOOKUP(B527,[2]Sheet8!E:L,8,0)</f>
        <v>2</v>
      </c>
      <c r="E527" s="81"/>
      <c r="F527" s="114" t="str">
        <f>VLOOKUP(B527,[2]Sheet8!E:I,5,0)</f>
        <v>H C DHANANJAYA</v>
      </c>
      <c r="G527" s="115" t="str">
        <f>VLOOKUP(B527,[2]Sheet8!E:K,7,0)</f>
        <v>MANICHANA HALLI MNL</v>
      </c>
      <c r="H527" s="58">
        <v>112</v>
      </c>
      <c r="I527" s="58">
        <v>157</v>
      </c>
      <c r="J527" s="57">
        <f t="shared" si="35"/>
        <v>45</v>
      </c>
      <c r="K527" s="58">
        <v>-7526</v>
      </c>
      <c r="L527" s="58">
        <v>3833</v>
      </c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62" t="e">
        <f>L527+M527+N527+#REF!+P527+O527</f>
        <v>#REF!</v>
      </c>
    </row>
    <row r="528" spans="1:25" hidden="1" x14ac:dyDescent="0.25">
      <c r="A528" s="73">
        <v>442</v>
      </c>
      <c r="B528" s="81" t="s">
        <v>150</v>
      </c>
      <c r="C528" s="85" t="str">
        <f>VLOOKUP(B528,[2]Sheet8!E:G,3,0)</f>
        <v>LIVE</v>
      </c>
      <c r="D528" s="86">
        <f>VLOOKUP(B528,[2]Sheet8!E:L,8,0)</f>
        <v>1</v>
      </c>
      <c r="E528" s="81"/>
      <c r="F528" s="114" t="str">
        <f>VLOOKUP(B528,[2]Sheet8!E:I,5,0)</f>
        <v>H V RAMANARAJU</v>
      </c>
      <c r="G528" s="115" t="str">
        <f>VLOOKUP(B528,[2]Sheet8!E:K,7,0)</f>
        <v>BASAVESHWARA NAGARA</v>
      </c>
      <c r="H528" s="58">
        <v>11</v>
      </c>
      <c r="I528" s="58">
        <v>211</v>
      </c>
      <c r="J528" s="57">
        <f t="shared" si="35"/>
        <v>200</v>
      </c>
      <c r="K528" s="58">
        <v>-3763</v>
      </c>
      <c r="L528" s="58">
        <v>741</v>
      </c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62" t="e">
        <f>L528+M528+N528+#REF!+P528+O528</f>
        <v>#REF!</v>
      </c>
    </row>
    <row r="529" spans="1:25" hidden="1" x14ac:dyDescent="0.25">
      <c r="A529" s="73">
        <v>443</v>
      </c>
      <c r="B529" s="81" t="s">
        <v>151</v>
      </c>
      <c r="C529" s="85" t="str">
        <f>VLOOKUP(B529,[2]Sheet8!E:G,3,0)</f>
        <v>LIVE</v>
      </c>
      <c r="D529" s="86">
        <f>VLOOKUP(B529,[2]Sheet8!E:L,8,0)</f>
        <v>1</v>
      </c>
      <c r="E529" s="81"/>
      <c r="F529" s="114" t="str">
        <f>VLOOKUP(B529,[2]Sheet8!E:I,5,0)</f>
        <v>YASHODHA</v>
      </c>
      <c r="G529" s="115" t="str">
        <f>VLOOKUP(B529,[2]Sheet8!E:K,7,0)</f>
        <v>ASHOKANAGARA</v>
      </c>
      <c r="H529" s="58">
        <v>9</v>
      </c>
      <c r="I529" s="58">
        <v>18</v>
      </c>
      <c r="J529" s="57">
        <f t="shared" si="35"/>
        <v>9</v>
      </c>
      <c r="K529" s="58">
        <v>-3763</v>
      </c>
      <c r="L529" s="58">
        <v>739</v>
      </c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62" t="e">
        <f>L529+M529+N529+#REF!+P529+O529</f>
        <v>#REF!</v>
      </c>
    </row>
    <row r="530" spans="1:25" hidden="1" x14ac:dyDescent="0.25">
      <c r="A530" s="73">
        <v>444</v>
      </c>
      <c r="B530" s="81" t="s">
        <v>152</v>
      </c>
      <c r="C530" s="85" t="str">
        <f>VLOOKUP(B530,[2]Sheet8!E:G,3,0)</f>
        <v>LIVE</v>
      </c>
      <c r="D530" s="86">
        <f>VLOOKUP(B530,[2]Sheet8!E:L,8,0)</f>
        <v>2</v>
      </c>
      <c r="E530" s="81"/>
      <c r="F530" s="114" t="str">
        <f>VLOOKUP(B530,[2]Sheet8!E:I,5,0)</f>
        <v>LALITHA</v>
      </c>
      <c r="G530" s="115" t="str">
        <f>VLOOKUP(B530,[2]Sheet8!E:K,7,0)</f>
        <v>BASAVESHWARA NAGARA</v>
      </c>
      <c r="H530" s="58">
        <v>72</v>
      </c>
      <c r="I530" s="58">
        <v>140</v>
      </c>
      <c r="J530" s="57">
        <f t="shared" si="35"/>
        <v>68</v>
      </c>
      <c r="K530" s="58">
        <v>-7526</v>
      </c>
      <c r="L530" s="58">
        <v>1082</v>
      </c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62" t="e">
        <f>L530+M530+N530+#REF!+P530+O530</f>
        <v>#REF!</v>
      </c>
    </row>
    <row r="531" spans="1:25" ht="30" hidden="1" x14ac:dyDescent="0.25">
      <c r="A531" s="73">
        <v>320</v>
      </c>
      <c r="B531" s="74" t="s">
        <v>863</v>
      </c>
      <c r="C531" s="74" t="str">
        <f>VLOOKUP(B531,[2]Sheet8!E:G,3,0)</f>
        <v>LONG DISS</v>
      </c>
      <c r="D531" s="75">
        <f>VLOOKUP(B531,[2]Sheet8!E:L,8,0)</f>
        <v>3</v>
      </c>
      <c r="E531" s="75" t="s">
        <v>864</v>
      </c>
      <c r="F531" s="112" t="str">
        <f>VLOOKUP(B531,[2]Sheet8!E:I,5,0)</f>
        <v>PROPOSED 66/11 KV  SUB STATION  MUSS</v>
      </c>
      <c r="G531" s="113" t="str">
        <f>VLOOKUP(B531,[2]Sheet8!E:K,7,0)</f>
        <v>HOOVINA HALLI KAVALU WW</v>
      </c>
      <c r="H531" s="77"/>
      <c r="I531" s="57">
        <v>0</v>
      </c>
      <c r="J531" s="57">
        <f t="shared" si="35"/>
        <v>0</v>
      </c>
      <c r="K531" s="77"/>
      <c r="L531" s="77"/>
      <c r="M531" s="77"/>
      <c r="N531" s="77"/>
      <c r="O531" s="77"/>
      <c r="P531" s="77"/>
      <c r="Q531" s="77"/>
      <c r="R531" s="57"/>
      <c r="S531" s="77"/>
      <c r="T531" s="57"/>
      <c r="U531" s="77"/>
      <c r="V531" s="78"/>
      <c r="W531" s="77"/>
      <c r="X531" s="60">
        <v>0</v>
      </c>
      <c r="Y531" s="56"/>
    </row>
    <row r="532" spans="1:25" hidden="1" x14ac:dyDescent="0.25">
      <c r="A532" s="73">
        <v>445</v>
      </c>
      <c r="B532" s="81" t="s">
        <v>154</v>
      </c>
      <c r="C532" s="85" t="str">
        <f>VLOOKUP(B532,[2]Sheet8!E:G,3,0)</f>
        <v>LIVE</v>
      </c>
      <c r="D532" s="86">
        <f>VLOOKUP(B532,[2]Sheet8!E:L,8,0)</f>
        <v>2</v>
      </c>
      <c r="E532" s="81"/>
      <c r="F532" s="114" t="str">
        <f>VLOOKUP(B532,[2]Sheet8!E:I,5,0)</f>
        <v>G S SATHISH</v>
      </c>
      <c r="G532" s="115" t="str">
        <f>VLOOKUP(B532,[2]Sheet8!E:K,7,0)</f>
        <v>BELUR ROAD L</v>
      </c>
      <c r="H532" s="58">
        <v>212</v>
      </c>
      <c r="I532" s="58">
        <v>301</v>
      </c>
      <c r="J532" s="57">
        <f t="shared" si="35"/>
        <v>89</v>
      </c>
      <c r="K532" s="58">
        <v>-7526</v>
      </c>
      <c r="L532" s="58">
        <v>1123</v>
      </c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62" t="e">
        <f>L532+M532+N532+#REF!+P532+O532</f>
        <v>#REF!</v>
      </c>
    </row>
    <row r="533" spans="1:25" hidden="1" x14ac:dyDescent="0.25">
      <c r="A533" s="73">
        <v>161</v>
      </c>
      <c r="B533" s="93" t="s">
        <v>630</v>
      </c>
      <c r="C533" s="74" t="str">
        <f>VLOOKUP(B533,[2]Sheet8!E:G,3,0)</f>
        <v>BILL STOP</v>
      </c>
      <c r="D533" s="75">
        <f>VLOOKUP(B533,[2]Sheet8!E:L,8,0)</f>
        <v>1</v>
      </c>
      <c r="E533" s="93"/>
      <c r="F533" s="112" t="str">
        <f>VLOOKUP(B533,[2]Sheet8!E:I,5,0)</f>
        <v>D C KRISHNA KUMAR</v>
      </c>
      <c r="G533" s="113" t="str">
        <f>VLOOKUP(B533,[2]Sheet8!E:K,7,0)</f>
        <v>UDDURU</v>
      </c>
      <c r="H533" s="84">
        <v>11</v>
      </c>
      <c r="I533" s="57">
        <v>11</v>
      </c>
      <c r="J533" s="57">
        <f t="shared" si="35"/>
        <v>0</v>
      </c>
      <c r="K533" s="57">
        <v>0</v>
      </c>
      <c r="L533" s="58">
        <v>0</v>
      </c>
      <c r="M533" s="57"/>
      <c r="N533" s="57"/>
      <c r="O533" s="57"/>
      <c r="P533" s="57"/>
      <c r="Q533" s="57"/>
      <c r="R533" s="57"/>
      <c r="S533" s="57"/>
      <c r="T533" s="57"/>
      <c r="U533" s="57"/>
      <c r="V533" s="59"/>
      <c r="W533" s="57"/>
      <c r="X533" s="60" t="e">
        <f>L533+M533+N533+#REF!+P533+O533</f>
        <v>#REF!</v>
      </c>
      <c r="Y533" s="56"/>
    </row>
    <row r="534" spans="1:25" hidden="1" x14ac:dyDescent="0.25">
      <c r="A534" s="73">
        <v>446</v>
      </c>
      <c r="B534" s="81" t="s">
        <v>155</v>
      </c>
      <c r="C534" s="85" t="s">
        <v>11</v>
      </c>
      <c r="D534" s="86">
        <f>VLOOKUP(B534,[2]Sheet8!E:L,8,0)</f>
        <v>2</v>
      </c>
      <c r="E534" s="81"/>
      <c r="F534" s="114" t="str">
        <f>VLOOKUP(B534,[2]Sheet8!E:I,5,0)</f>
        <v>M P KUMARASWAMY</v>
      </c>
      <c r="G534" s="115" t="str">
        <f>VLOOKUP(B534,[2]Sheet8!E:K,7,0)</f>
        <v>HOOVINAHALLI KOPPALU</v>
      </c>
      <c r="H534" s="58">
        <v>151</v>
      </c>
      <c r="I534" s="58">
        <v>260</v>
      </c>
      <c r="J534" s="57">
        <f t="shared" si="35"/>
        <v>109</v>
      </c>
      <c r="K534" s="58">
        <v>-7526</v>
      </c>
      <c r="L534" s="58">
        <v>-471</v>
      </c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62" t="e">
        <f>L534+M534+N534+#REF!+P534+O534</f>
        <v>#REF!</v>
      </c>
    </row>
    <row r="535" spans="1:25" hidden="1" x14ac:dyDescent="0.25">
      <c r="A535" s="73">
        <v>447</v>
      </c>
      <c r="B535" s="81" t="s">
        <v>157</v>
      </c>
      <c r="C535" s="85" t="str">
        <f>VLOOKUP(B535,[2]Sheet8!E:G,3,0)</f>
        <v>LIVE</v>
      </c>
      <c r="D535" s="86">
        <f>VLOOKUP(B535,[2]Sheet8!E:L,8,0)</f>
        <v>2</v>
      </c>
      <c r="E535" s="81"/>
      <c r="F535" s="114" t="str">
        <f>VLOOKUP(B535,[2]Sheet8!E:I,5,0)</f>
        <v>MADHURA  D T</v>
      </c>
      <c r="G535" s="115" t="str">
        <f>VLOOKUP(B535,[2]Sheet8!E:K,7,0)</f>
        <v>UDDURU</v>
      </c>
      <c r="H535" s="58">
        <v>105</v>
      </c>
      <c r="I535" s="58">
        <v>149</v>
      </c>
      <c r="J535" s="57">
        <f t="shared" si="35"/>
        <v>44</v>
      </c>
      <c r="K535" s="58">
        <v>-7526</v>
      </c>
      <c r="L535" s="58">
        <v>-63</v>
      </c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62" t="e">
        <f>L535+M535+N535+#REF!+P535+O535</f>
        <v>#REF!</v>
      </c>
    </row>
    <row r="536" spans="1:25" hidden="1" x14ac:dyDescent="0.25">
      <c r="A536" s="73">
        <v>448</v>
      </c>
      <c r="B536" s="81" t="s">
        <v>158</v>
      </c>
      <c r="C536" s="85" t="s">
        <v>358</v>
      </c>
      <c r="D536" s="86">
        <f>VLOOKUP(B536,[2]Sheet8!E:L,8,0)</f>
        <v>1</v>
      </c>
      <c r="E536" s="81"/>
      <c r="F536" s="114" t="str">
        <f>VLOOKUP(B536,[2]Sheet8!E:I,5,0)</f>
        <v>SHILPA D ASHOK</v>
      </c>
      <c r="G536" s="115" t="str">
        <f>VLOOKUP(B536,[2]Sheet8!E:K,7,0)</f>
        <v>CHINNENAHALLI</v>
      </c>
      <c r="H536" s="58">
        <v>565</v>
      </c>
      <c r="I536" s="58">
        <v>577</v>
      </c>
      <c r="J536" s="57">
        <f t="shared" si="35"/>
        <v>12</v>
      </c>
      <c r="K536" s="58">
        <v>-3763</v>
      </c>
      <c r="L536" s="58">
        <v>1679</v>
      </c>
      <c r="M536" s="58">
        <v>1100</v>
      </c>
      <c r="N536" s="58">
        <v>12</v>
      </c>
      <c r="O536" s="58">
        <v>7</v>
      </c>
      <c r="P536" s="58"/>
      <c r="Q536" s="58"/>
      <c r="R536" s="58"/>
      <c r="S536" s="58"/>
      <c r="T536" s="58"/>
      <c r="U536" s="58"/>
      <c r="V536" s="58"/>
      <c r="W536" s="58">
        <v>-965</v>
      </c>
      <c r="X536" s="62" t="e">
        <f>L536+M536+N536+#REF!+P536+O536</f>
        <v>#REF!</v>
      </c>
    </row>
    <row r="537" spans="1:25" hidden="1" x14ac:dyDescent="0.25">
      <c r="A537" s="73">
        <v>449</v>
      </c>
      <c r="B537" s="81" t="s">
        <v>160</v>
      </c>
      <c r="C537" s="85" t="str">
        <f>VLOOKUP(B537,[2]Sheet8!E:G,3,0)</f>
        <v>LIVE</v>
      </c>
      <c r="D537" s="86">
        <f>VLOOKUP(B537,[2]Sheet8!E:L,8,0)</f>
        <v>1</v>
      </c>
      <c r="E537" s="81"/>
      <c r="F537" s="114" t="str">
        <f>VLOOKUP(B537,[2]Sheet8!E:I,5,0)</f>
        <v>DEVARAJEGOWDA</v>
      </c>
      <c r="G537" s="115" t="str">
        <f>VLOOKUP(B537,[2]Sheet8!E:K,7,0)</f>
        <v>manachanahalli</v>
      </c>
      <c r="H537" s="58">
        <v>57</v>
      </c>
      <c r="I537" s="58">
        <v>97</v>
      </c>
      <c r="J537" s="57">
        <f t="shared" si="35"/>
        <v>40</v>
      </c>
      <c r="K537" s="58">
        <v>-3763</v>
      </c>
      <c r="L537" s="58">
        <v>532</v>
      </c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62" t="e">
        <f>L537+M537+N537+#REF!+P537+O537</f>
        <v>#REF!</v>
      </c>
    </row>
    <row r="538" spans="1:25" hidden="1" x14ac:dyDescent="0.25">
      <c r="A538" s="73">
        <v>450</v>
      </c>
      <c r="B538" s="81" t="s">
        <v>161</v>
      </c>
      <c r="C538" s="85" t="str">
        <f>VLOOKUP(B538,[2]Sheet8!E:G,3,0)</f>
        <v>LIVE</v>
      </c>
      <c r="D538" s="86">
        <f>VLOOKUP(B538,[2]Sheet8!E:L,8,0)</f>
        <v>1</v>
      </c>
      <c r="E538" s="81"/>
      <c r="F538" s="114" t="str">
        <f>VLOOKUP(B538,[2]Sheet8!E:I,5,0)</f>
        <v>MUNIREDDY</v>
      </c>
      <c r="G538" s="115" t="str">
        <f>VLOOKUP(B538,[2]Sheet8!E:K,7,0)</f>
        <v>MANICHANA HALLI MNL</v>
      </c>
      <c r="H538" s="58">
        <v>15</v>
      </c>
      <c r="I538" s="58">
        <v>49</v>
      </c>
      <c r="J538" s="57">
        <f t="shared" si="35"/>
        <v>34</v>
      </c>
      <c r="K538" s="58">
        <v>-3763</v>
      </c>
      <c r="L538" s="58">
        <v>530</v>
      </c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62" t="e">
        <f>L538+M538+N538+#REF!+P538+O538</f>
        <v>#REF!</v>
      </c>
    </row>
    <row r="539" spans="1:25" hidden="1" x14ac:dyDescent="0.25">
      <c r="A539" s="73">
        <v>451</v>
      </c>
      <c r="B539" s="81" t="s">
        <v>162</v>
      </c>
      <c r="C539" s="85" t="str">
        <f>VLOOKUP(B539,[2]Sheet8!E:G,3,0)</f>
        <v>LIVE</v>
      </c>
      <c r="D539" s="86">
        <f>VLOOKUP(B539,[2]Sheet8!E:L,8,0)</f>
        <v>2</v>
      </c>
      <c r="E539" s="81"/>
      <c r="F539" s="114" t="str">
        <f>VLOOKUP(B539,[2]Sheet8!E:I,5,0)</f>
        <v>PUSHPA</v>
      </c>
      <c r="G539" s="115" t="str">
        <f>VLOOKUP(B539,[2]Sheet8!E:K,7,0)</f>
        <v>UDDURU</v>
      </c>
      <c r="H539" s="58">
        <v>133</v>
      </c>
      <c r="I539" s="58">
        <v>215</v>
      </c>
      <c r="J539" s="57">
        <f t="shared" si="35"/>
        <v>82</v>
      </c>
      <c r="K539" s="58">
        <v>-7526</v>
      </c>
      <c r="L539" s="58">
        <v>2834</v>
      </c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62" t="e">
        <f>L539+M539+N539+#REF!+P539+O539</f>
        <v>#REF!</v>
      </c>
    </row>
    <row r="540" spans="1:25" hidden="1" x14ac:dyDescent="0.25">
      <c r="A540" s="73">
        <v>452</v>
      </c>
      <c r="B540" s="81" t="s">
        <v>163</v>
      </c>
      <c r="C540" s="85" t="str">
        <f>VLOOKUP(B540,[2]Sheet8!E:G,3,0)</f>
        <v>LIVE</v>
      </c>
      <c r="D540" s="86">
        <f>VLOOKUP(B540,[2]Sheet8!E:L,8,0)</f>
        <v>2</v>
      </c>
      <c r="E540" s="81"/>
      <c r="F540" s="114" t="str">
        <f>VLOOKUP(B540,[2]Sheet8!E:I,5,0)</f>
        <v>N M BASAVARAJU</v>
      </c>
      <c r="G540" s="115" t="str">
        <f>VLOOKUP(B540,[2]Sheet8!E:K,7,0)</f>
        <v>BASAVESWARANAGARA</v>
      </c>
      <c r="H540" s="58">
        <v>69</v>
      </c>
      <c r="I540" s="58">
        <v>69</v>
      </c>
      <c r="J540" s="57">
        <f t="shared" si="35"/>
        <v>0</v>
      </c>
      <c r="K540" s="58">
        <v>-7526</v>
      </c>
      <c r="L540" s="58">
        <v>1597</v>
      </c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62" t="e">
        <f>L540+M540+N540+#REF!+P540+O540</f>
        <v>#REF!</v>
      </c>
    </row>
    <row r="541" spans="1:25" hidden="1" x14ac:dyDescent="0.25">
      <c r="A541" s="73">
        <v>453</v>
      </c>
      <c r="B541" s="81" t="s">
        <v>164</v>
      </c>
      <c r="C541" s="85" t="str">
        <f>VLOOKUP(B541,[2]Sheet8!E:G,3,0)</f>
        <v>LIVE</v>
      </c>
      <c r="D541" s="86">
        <f>VLOOKUP(B541,[2]Sheet8!E:L,8,0)</f>
        <v>1</v>
      </c>
      <c r="E541" s="81"/>
      <c r="F541" s="114" t="str">
        <f>VLOOKUP(B541,[2]Sheet8!E:I,5,0)</f>
        <v>PUSHPA</v>
      </c>
      <c r="G541" s="115" t="str">
        <f>VLOOKUP(B541,[2]Sheet8!E:K,7,0)</f>
        <v>MANICHANA HALLI MNL</v>
      </c>
      <c r="H541" s="58">
        <v>94</v>
      </c>
      <c r="I541" s="58">
        <v>134</v>
      </c>
      <c r="J541" s="57">
        <f t="shared" si="35"/>
        <v>40</v>
      </c>
      <c r="K541" s="58">
        <v>-3763</v>
      </c>
      <c r="L541" s="58">
        <v>-455</v>
      </c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62" t="e">
        <f>L541+M541+N541+#REF!+P541+O541</f>
        <v>#REF!</v>
      </c>
    </row>
    <row r="542" spans="1:25" x14ac:dyDescent="0.25">
      <c r="A542" s="97"/>
      <c r="B542" s="98" t="s">
        <v>2436</v>
      </c>
      <c r="C542" s="58" t="s">
        <v>2592</v>
      </c>
      <c r="D542" s="98">
        <v>1</v>
      </c>
      <c r="E542" s="58"/>
      <c r="F542" s="111" t="s">
        <v>995</v>
      </c>
      <c r="G542" s="111" t="s">
        <v>2437</v>
      </c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62"/>
    </row>
    <row r="543" spans="1:25" hidden="1" x14ac:dyDescent="0.25">
      <c r="A543" s="73">
        <v>454</v>
      </c>
      <c r="B543" s="81" t="s">
        <v>165</v>
      </c>
      <c r="C543" s="85" t="str">
        <f>VLOOKUP(B543,[2]Sheet8!E:G,3,0)</f>
        <v>LIVE</v>
      </c>
      <c r="D543" s="86">
        <f>VLOOKUP(B543,[2]Sheet8!E:L,8,0)</f>
        <v>1</v>
      </c>
      <c r="E543" s="81"/>
      <c r="F543" s="114" t="str">
        <f>VLOOKUP(B543,[2]Sheet8!E:I,5,0)</f>
        <v>S LAKSHMI</v>
      </c>
      <c r="G543" s="115" t="str">
        <f>VLOOKUP(B543,[2]Sheet8!E:K,7,0)</f>
        <v>HOSURU</v>
      </c>
      <c r="H543" s="58">
        <v>82</v>
      </c>
      <c r="I543" s="58">
        <v>86</v>
      </c>
      <c r="J543" s="57">
        <f t="shared" ref="J543:J549" si="36">I543-H543</f>
        <v>4</v>
      </c>
      <c r="K543" s="58">
        <v>-3763</v>
      </c>
      <c r="L543" s="58">
        <v>313</v>
      </c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62" t="e">
        <f>L543+M543+N543+#REF!+P543+O543</f>
        <v>#REF!</v>
      </c>
    </row>
    <row r="544" spans="1:25" hidden="1" x14ac:dyDescent="0.25">
      <c r="A544" s="73">
        <v>455</v>
      </c>
      <c r="B544" s="85" t="s">
        <v>166</v>
      </c>
      <c r="C544" s="85" t="s">
        <v>358</v>
      </c>
      <c r="D544" s="86">
        <f>VLOOKUP(B544,[2]Sheet8!E:L,8,0)</f>
        <v>1</v>
      </c>
      <c r="E544" s="87">
        <v>44833</v>
      </c>
      <c r="F544" s="114" t="str">
        <f>VLOOKUP(B544,[2]Sheet8!E:I,5,0)</f>
        <v>GEETHA</v>
      </c>
      <c r="G544" s="115" t="str">
        <f>VLOOKUP(B544,[2]Sheet8!E:K,7,0)</f>
        <v>BASAVESWARANAGARA</v>
      </c>
      <c r="H544" s="58">
        <v>358</v>
      </c>
      <c r="I544" s="58">
        <v>512</v>
      </c>
      <c r="J544" s="57">
        <f t="shared" si="36"/>
        <v>154</v>
      </c>
      <c r="K544" s="58">
        <v>-3763</v>
      </c>
      <c r="L544" s="58">
        <v>6040</v>
      </c>
      <c r="M544" s="58">
        <f>1150+4653</f>
        <v>5803</v>
      </c>
      <c r="N544" s="58">
        <v>155</v>
      </c>
      <c r="O544" s="58">
        <v>82</v>
      </c>
      <c r="P544" s="58"/>
      <c r="Q544" s="58"/>
      <c r="R544" s="58"/>
      <c r="S544" s="58"/>
      <c r="T544" s="58"/>
      <c r="U544" s="58"/>
      <c r="V544" s="58"/>
      <c r="W544" s="58"/>
      <c r="X544" s="62" t="e">
        <f>L544+M544+N544+#REF!+P544+O544</f>
        <v>#REF!</v>
      </c>
    </row>
    <row r="545" spans="1:25" hidden="1" x14ac:dyDescent="0.25">
      <c r="A545" s="73">
        <v>456</v>
      </c>
      <c r="B545" s="85" t="s">
        <v>168</v>
      </c>
      <c r="C545" s="85" t="str">
        <f>VLOOKUP(B545,[2]Sheet8!E:G,3,0)</f>
        <v>LIVE</v>
      </c>
      <c r="D545" s="86">
        <f>VLOOKUP(B545,[2]Sheet8!E:L,8,0)</f>
        <v>2</v>
      </c>
      <c r="E545" s="86" t="s">
        <v>934</v>
      </c>
      <c r="F545" s="114" t="str">
        <f>VLOOKUP(B545,[2]Sheet8!E:I,5,0)</f>
        <v>ACHUTHA H C</v>
      </c>
      <c r="G545" s="115" t="str">
        <f>VLOOKUP(B545,[2]Sheet8!E:K,7,0)</f>
        <v>ASHOKANAGARA</v>
      </c>
      <c r="H545" s="58">
        <v>3801</v>
      </c>
      <c r="I545" s="58">
        <v>3870</v>
      </c>
      <c r="J545" s="57">
        <f t="shared" si="36"/>
        <v>69</v>
      </c>
      <c r="K545" s="58">
        <v>-3763</v>
      </c>
      <c r="L545" s="58">
        <v>563</v>
      </c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62" t="e">
        <f>L545+M545+N545+#REF!+P545+O545</f>
        <v>#REF!</v>
      </c>
    </row>
    <row r="546" spans="1:25" hidden="1" x14ac:dyDescent="0.25">
      <c r="A546" s="73">
        <v>457</v>
      </c>
      <c r="B546" s="85" t="s">
        <v>170</v>
      </c>
      <c r="C546" s="85" t="str">
        <f>VLOOKUP(B546,[2]Sheet8!E:G,3,0)</f>
        <v>LIVE</v>
      </c>
      <c r="D546" s="86">
        <f>VLOOKUP(B546,[2]Sheet8!E:L,8,0)</f>
        <v>3</v>
      </c>
      <c r="E546" s="86" t="s">
        <v>171</v>
      </c>
      <c r="F546" s="114" t="str">
        <f>VLOOKUP(B546,[2]Sheet8!E:I,5,0)</f>
        <v>PRAKASH</v>
      </c>
      <c r="G546" s="115" t="str">
        <f>VLOOKUP(B546,[2]Sheet8!E:K,7,0)</f>
        <v>BASAVESHWARA NAGARA</v>
      </c>
      <c r="H546" s="58">
        <v>19</v>
      </c>
      <c r="I546" s="58">
        <v>29</v>
      </c>
      <c r="J546" s="57">
        <f t="shared" si="36"/>
        <v>10</v>
      </c>
      <c r="K546" s="58">
        <v>-11289</v>
      </c>
      <c r="L546" s="58">
        <v>-121</v>
      </c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62" t="e">
        <f>L546+M546+N546+#REF!+P546+O546</f>
        <v>#REF!</v>
      </c>
    </row>
    <row r="547" spans="1:25" hidden="1" x14ac:dyDescent="0.25">
      <c r="A547" s="73">
        <v>458</v>
      </c>
      <c r="B547" s="85" t="s">
        <v>172</v>
      </c>
      <c r="C547" s="85" t="str">
        <f>VLOOKUP(B547,[2]Sheet8!E:G,3,0)</f>
        <v>LIVE</v>
      </c>
      <c r="D547" s="86">
        <f>VLOOKUP(B547,[2]Sheet8!E:L,8,0)</f>
        <v>1</v>
      </c>
      <c r="E547" s="86" t="s">
        <v>171</v>
      </c>
      <c r="F547" s="114" t="str">
        <f>VLOOKUP(B547,[2]Sheet8!E:I,5,0)</f>
        <v>NAGARAJU</v>
      </c>
      <c r="G547" s="115" t="str">
        <f>VLOOKUP(B547,[2]Sheet8!E:K,7,0)</f>
        <v>CHINNENAHALLI</v>
      </c>
      <c r="H547" s="58">
        <v>0</v>
      </c>
      <c r="I547" s="58">
        <v>8</v>
      </c>
      <c r="J547" s="57">
        <f t="shared" si="36"/>
        <v>8</v>
      </c>
      <c r="K547" s="58">
        <v>-3763</v>
      </c>
      <c r="L547" s="58">
        <v>-16</v>
      </c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62" t="e">
        <f>L547+M547+N547+#REF!+P547+O547</f>
        <v>#REF!</v>
      </c>
    </row>
    <row r="548" spans="1:25" hidden="1" x14ac:dyDescent="0.25">
      <c r="A548" s="73">
        <v>459</v>
      </c>
      <c r="B548" s="85" t="s">
        <v>173</v>
      </c>
      <c r="C548" s="85" t="str">
        <f>VLOOKUP(B548,[2]Sheet8!E:G,3,0)</f>
        <v>LIVE</v>
      </c>
      <c r="D548" s="86">
        <f>VLOOKUP(B548,[2]Sheet8!E:L,8,0)</f>
        <v>2</v>
      </c>
      <c r="E548" s="86" t="s">
        <v>174</v>
      </c>
      <c r="F548" s="114" t="str">
        <f>VLOOKUP(B548,[2]Sheet8!E:I,5,0)</f>
        <v>KANTHARAJU</v>
      </c>
      <c r="G548" s="115" t="str">
        <f>VLOOKUP(B548,[2]Sheet8!E:K,7,0)</f>
        <v>BASAVESWARANAGARA</v>
      </c>
      <c r="H548" s="58">
        <v>0</v>
      </c>
      <c r="I548" s="58">
        <v>26</v>
      </c>
      <c r="J548" s="57">
        <f t="shared" si="36"/>
        <v>26</v>
      </c>
      <c r="K548" s="58">
        <v>-7526</v>
      </c>
      <c r="L548" s="58">
        <v>1650</v>
      </c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62" t="e">
        <f>L548+M548+N548+#REF!+P548+O548</f>
        <v>#REF!</v>
      </c>
    </row>
    <row r="549" spans="1:25" hidden="1" x14ac:dyDescent="0.25">
      <c r="A549" s="73">
        <v>460</v>
      </c>
      <c r="B549" s="85" t="s">
        <v>175</v>
      </c>
      <c r="C549" s="85" t="str">
        <f>VLOOKUP(B549,[2]Sheet8!E:G,3,0)</f>
        <v>LIVE</v>
      </c>
      <c r="D549" s="86">
        <f>VLOOKUP(B549,[2]Sheet8!E:L,8,0)</f>
        <v>1</v>
      </c>
      <c r="E549" s="86" t="s">
        <v>174</v>
      </c>
      <c r="F549" s="114" t="str">
        <f>VLOOKUP(B549,[2]Sheet8!E:I,5,0)</f>
        <v>SACHIN</v>
      </c>
      <c r="G549" s="115" t="str">
        <f>VLOOKUP(B549,[2]Sheet8!E:K,7,0)</f>
        <v>BELUR ROAD L</v>
      </c>
      <c r="H549" s="58">
        <v>0</v>
      </c>
      <c r="I549" s="58">
        <v>38</v>
      </c>
      <c r="J549" s="57">
        <f t="shared" si="36"/>
        <v>38</v>
      </c>
      <c r="K549" s="58">
        <v>-3763</v>
      </c>
      <c r="L549" s="58">
        <v>825</v>
      </c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62" t="e">
        <f>L549+M549+N549+#REF!+P549+O549</f>
        <v>#REF!</v>
      </c>
    </row>
    <row r="550" spans="1:25" x14ac:dyDescent="0.25">
      <c r="A550" s="97"/>
      <c r="B550" s="98" t="s">
        <v>2453</v>
      </c>
      <c r="C550" s="58" t="s">
        <v>2592</v>
      </c>
      <c r="D550" s="98">
        <v>1</v>
      </c>
      <c r="E550" s="58"/>
      <c r="F550" s="111" t="s">
        <v>1010</v>
      </c>
      <c r="G550" s="111" t="s">
        <v>2454</v>
      </c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62"/>
    </row>
    <row r="551" spans="1:25" x14ac:dyDescent="0.25">
      <c r="A551" s="97"/>
      <c r="B551" s="98" t="s">
        <v>2456</v>
      </c>
      <c r="C551" s="58" t="s">
        <v>2592</v>
      </c>
      <c r="D551" s="98">
        <v>1</v>
      </c>
      <c r="E551" s="58"/>
      <c r="F551" s="111" t="s">
        <v>1225</v>
      </c>
      <c r="G551" s="111" t="s">
        <v>2457</v>
      </c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62"/>
    </row>
    <row r="552" spans="1:25" x14ac:dyDescent="0.25">
      <c r="A552" s="97"/>
      <c r="B552" s="98" t="s">
        <v>2459</v>
      </c>
      <c r="C552" s="58" t="s">
        <v>2592</v>
      </c>
      <c r="D552" s="98">
        <v>1</v>
      </c>
      <c r="E552" s="58"/>
      <c r="F552" s="111" t="s">
        <v>2460</v>
      </c>
      <c r="G552" s="111" t="s">
        <v>2461</v>
      </c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62"/>
    </row>
    <row r="553" spans="1:25" x14ac:dyDescent="0.25">
      <c r="A553" s="97"/>
      <c r="B553" s="98" t="s">
        <v>2463</v>
      </c>
      <c r="C553" s="58" t="s">
        <v>2592</v>
      </c>
      <c r="D553" s="98">
        <v>3</v>
      </c>
      <c r="E553" s="58"/>
      <c r="F553" s="111" t="s">
        <v>1196</v>
      </c>
      <c r="G553" s="111" t="s">
        <v>2464</v>
      </c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62"/>
    </row>
    <row r="554" spans="1:25" x14ac:dyDescent="0.25">
      <c r="A554" s="97"/>
      <c r="B554" s="98" t="s">
        <v>2466</v>
      </c>
      <c r="C554" s="58" t="s">
        <v>2592</v>
      </c>
      <c r="D554" s="98">
        <v>1</v>
      </c>
      <c r="E554" s="58"/>
      <c r="F554" s="111" t="s">
        <v>2467</v>
      </c>
      <c r="G554" s="111" t="s">
        <v>2468</v>
      </c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62"/>
    </row>
    <row r="555" spans="1:25" x14ac:dyDescent="0.25">
      <c r="A555" s="97"/>
      <c r="B555" s="98" t="s">
        <v>2470</v>
      </c>
      <c r="C555" s="58" t="s">
        <v>2592</v>
      </c>
      <c r="D555" s="98">
        <v>1</v>
      </c>
      <c r="E555" s="58"/>
      <c r="F555" s="111" t="s">
        <v>2471</v>
      </c>
      <c r="G555" s="111" t="s">
        <v>2472</v>
      </c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62"/>
    </row>
    <row r="556" spans="1:25" x14ac:dyDescent="0.25">
      <c r="A556" s="97"/>
      <c r="B556" s="98" t="s">
        <v>2474</v>
      </c>
      <c r="C556" s="58" t="s">
        <v>2592</v>
      </c>
      <c r="D556" s="98">
        <v>1</v>
      </c>
      <c r="E556" s="58"/>
      <c r="F556" s="111" t="s">
        <v>2475</v>
      </c>
      <c r="G556" s="111" t="s">
        <v>2476</v>
      </c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62"/>
    </row>
    <row r="557" spans="1:25" x14ac:dyDescent="0.25">
      <c r="A557" s="97"/>
      <c r="B557" s="98" t="s">
        <v>2478</v>
      </c>
      <c r="C557" s="58" t="s">
        <v>2592</v>
      </c>
      <c r="D557" s="98">
        <v>6</v>
      </c>
      <c r="E557" s="58"/>
      <c r="F557" s="111" t="s">
        <v>1307</v>
      </c>
      <c r="G557" s="111" t="s">
        <v>2479</v>
      </c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62"/>
    </row>
    <row r="558" spans="1:25" x14ac:dyDescent="0.25">
      <c r="A558" s="97"/>
      <c r="B558" s="98" t="s">
        <v>2481</v>
      </c>
      <c r="C558" s="58" t="s">
        <v>2592</v>
      </c>
      <c r="D558" s="98">
        <v>1.5</v>
      </c>
      <c r="E558" s="58"/>
      <c r="F558" s="111" t="s">
        <v>2482</v>
      </c>
      <c r="G558" s="111" t="s">
        <v>2483</v>
      </c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62"/>
    </row>
    <row r="559" spans="1:25" x14ac:dyDescent="0.25">
      <c r="A559" s="97"/>
      <c r="B559" s="98" t="s">
        <v>2485</v>
      </c>
      <c r="C559" s="58" t="s">
        <v>2592</v>
      </c>
      <c r="D559" s="98">
        <v>1</v>
      </c>
      <c r="E559" s="58"/>
      <c r="F559" s="111" t="s">
        <v>1225</v>
      </c>
      <c r="G559" s="111" t="s">
        <v>2486</v>
      </c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62"/>
    </row>
    <row r="560" spans="1:25" hidden="1" x14ac:dyDescent="0.25">
      <c r="A560" s="73">
        <v>321</v>
      </c>
      <c r="B560" s="74" t="s">
        <v>865</v>
      </c>
      <c r="C560" s="74" t="str">
        <f>VLOOKUP(B560,[2]Sheet8!E:G,3,0)</f>
        <v>LONG DISS</v>
      </c>
      <c r="D560" s="75">
        <f>VLOOKUP(B560,[2]Sheet8!E:L,8,0)</f>
        <v>1</v>
      </c>
      <c r="E560" s="75" t="s">
        <v>866</v>
      </c>
      <c r="F560" s="112" t="str">
        <f>VLOOKUP(B560,[2]Sheet8!E:I,5,0)</f>
        <v>J M GOPALAKIRSHNA</v>
      </c>
      <c r="G560" s="113" t="str">
        <f>VLOOKUP(B560,[2]Sheet8!E:K,7,0)</f>
        <v>MANICHANA HALLI MNL</v>
      </c>
      <c r="H560" s="77"/>
      <c r="I560" s="57">
        <v>0</v>
      </c>
      <c r="J560" s="57">
        <f>I560-H560</f>
        <v>0</v>
      </c>
      <c r="K560" s="77"/>
      <c r="L560" s="77"/>
      <c r="M560" s="77"/>
      <c r="N560" s="77"/>
      <c r="O560" s="77"/>
      <c r="P560" s="77"/>
      <c r="Q560" s="77"/>
      <c r="R560" s="57"/>
      <c r="S560" s="77"/>
      <c r="T560" s="77"/>
      <c r="U560" s="77"/>
      <c r="V560" s="78"/>
      <c r="W560" s="77"/>
      <c r="X560" s="60">
        <v>0</v>
      </c>
      <c r="Y560" s="56"/>
    </row>
    <row r="561" spans="1:25" x14ac:dyDescent="0.25">
      <c r="A561" s="97"/>
      <c r="B561" s="98" t="s">
        <v>2491</v>
      </c>
      <c r="C561" s="58" t="s">
        <v>2592</v>
      </c>
      <c r="D561" s="98">
        <v>1</v>
      </c>
      <c r="E561" s="58"/>
      <c r="F561" s="111" t="s">
        <v>2492</v>
      </c>
      <c r="G561" s="111" t="s">
        <v>2493</v>
      </c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62"/>
    </row>
    <row r="562" spans="1:25" x14ac:dyDescent="0.25">
      <c r="A562" s="97"/>
      <c r="B562" s="98" t="s">
        <v>2495</v>
      </c>
      <c r="C562" s="58" t="s">
        <v>2592</v>
      </c>
      <c r="D562" s="98">
        <v>1</v>
      </c>
      <c r="E562" s="58"/>
      <c r="F562" s="111" t="s">
        <v>2496</v>
      </c>
      <c r="G562" s="111" t="s">
        <v>2497</v>
      </c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62"/>
    </row>
    <row r="563" spans="1:25" hidden="1" x14ac:dyDescent="0.25">
      <c r="A563" s="73">
        <v>322</v>
      </c>
      <c r="B563" s="74" t="s">
        <v>867</v>
      </c>
      <c r="C563" s="74" t="str">
        <f>VLOOKUP(B563,[2]Sheet8!E:G,3,0)</f>
        <v>LONG DISS</v>
      </c>
      <c r="D563" s="75">
        <f>VLOOKUP(B563,[2]Sheet8!E:L,8,0)</f>
        <v>1</v>
      </c>
      <c r="E563" s="75" t="s">
        <v>868</v>
      </c>
      <c r="F563" s="112" t="str">
        <f>VLOOKUP(B563,[2]Sheet8!E:I,5,0)</f>
        <v>GAFFAR</v>
      </c>
      <c r="G563" s="113" t="str">
        <f>VLOOKUP(B563,[2]Sheet8!E:K,7,0)</f>
        <v>AGALA HALLI</v>
      </c>
      <c r="H563" s="77"/>
      <c r="I563" s="57">
        <v>0</v>
      </c>
      <c r="J563" s="57">
        <f>I563-H563</f>
        <v>0</v>
      </c>
      <c r="K563" s="77"/>
      <c r="L563" s="77"/>
      <c r="M563" s="77"/>
      <c r="N563" s="77"/>
      <c r="O563" s="77"/>
      <c r="P563" s="77"/>
      <c r="Q563" s="77"/>
      <c r="R563" s="57"/>
      <c r="S563" s="77"/>
      <c r="T563" s="77"/>
      <c r="U563" s="77"/>
      <c r="V563" s="78"/>
      <c r="W563" s="77"/>
      <c r="X563" s="60">
        <v>0</v>
      </c>
      <c r="Y563" s="56"/>
    </row>
    <row r="564" spans="1:25" ht="30" hidden="1" x14ac:dyDescent="0.25">
      <c r="A564" s="73">
        <v>351</v>
      </c>
      <c r="B564" s="74" t="s">
        <v>914</v>
      </c>
      <c r="C564" s="74" t="str">
        <f>VLOOKUP(B564,[2]Sheet8!E:G,3,0)</f>
        <v>PERMANENT DISS</v>
      </c>
      <c r="D564" s="75">
        <f>VLOOKUP(B564,[2]Sheet8!E:L,8,0)</f>
        <v>1</v>
      </c>
      <c r="E564" s="76">
        <v>42471</v>
      </c>
      <c r="F564" s="112" t="str">
        <f>VLOOKUP(B564,[2]Sheet8!E:I,5,0)</f>
        <v>SHAKUL AHAMADD</v>
      </c>
      <c r="G564" s="113" t="str">
        <f>VLOOKUP(B564,[2]Sheet8!E:K,7,0)</f>
        <v>IDHNI</v>
      </c>
      <c r="H564" s="77"/>
      <c r="I564" s="77"/>
      <c r="J564" s="57">
        <f>I564-H564</f>
        <v>0</v>
      </c>
      <c r="K564" s="77"/>
      <c r="L564" s="77"/>
      <c r="M564" s="77"/>
      <c r="N564" s="77"/>
      <c r="O564" s="77"/>
      <c r="P564" s="77"/>
      <c r="Q564" s="77"/>
      <c r="R564" s="57"/>
      <c r="S564" s="77"/>
      <c r="T564" s="57"/>
      <c r="U564" s="77"/>
      <c r="V564" s="78"/>
      <c r="W564" s="77"/>
      <c r="X564" s="60">
        <v>0</v>
      </c>
      <c r="Y564" s="56"/>
    </row>
    <row r="565" spans="1:25" hidden="1" x14ac:dyDescent="0.25">
      <c r="A565" s="73">
        <v>323</v>
      </c>
      <c r="B565" s="74" t="s">
        <v>869</v>
      </c>
      <c r="C565" s="74" t="str">
        <f>VLOOKUP(B565,[2]Sheet8!E:G,3,0)</f>
        <v>LONG DISS</v>
      </c>
      <c r="D565" s="75">
        <f>VLOOKUP(B565,[2]Sheet8!E:L,8,0)</f>
        <v>1</v>
      </c>
      <c r="E565" s="75" t="s">
        <v>870</v>
      </c>
      <c r="F565" s="112" t="str">
        <f>VLOOKUP(B565,[2]Sheet8!E:I,5,0)</f>
        <v>SUJITHKUMAR</v>
      </c>
      <c r="G565" s="113" t="str">
        <f>VLOOKUP(B565,[2]Sheet8!E:K,7,0)</f>
        <v>MANICHANA HALLI MNL</v>
      </c>
      <c r="H565" s="77"/>
      <c r="I565" s="57">
        <v>0</v>
      </c>
      <c r="J565" s="57">
        <f>I565-H565</f>
        <v>0</v>
      </c>
      <c r="K565" s="77"/>
      <c r="L565" s="77"/>
      <c r="M565" s="77"/>
      <c r="N565" s="77"/>
      <c r="O565" s="77"/>
      <c r="P565" s="77"/>
      <c r="Q565" s="77"/>
      <c r="R565" s="57"/>
      <c r="S565" s="77"/>
      <c r="T565" s="57"/>
      <c r="U565" s="77"/>
      <c r="V565" s="78"/>
      <c r="W565" s="77"/>
      <c r="X565" s="60">
        <v>0</v>
      </c>
      <c r="Y565" s="56"/>
    </row>
    <row r="566" spans="1:25" x14ac:dyDescent="0.25">
      <c r="A566" s="97"/>
      <c r="B566" s="98" t="s">
        <v>2509</v>
      </c>
      <c r="C566" s="58" t="s">
        <v>2592</v>
      </c>
      <c r="D566" s="98">
        <v>1</v>
      </c>
      <c r="E566" s="58"/>
      <c r="F566" s="111" t="s">
        <v>2510</v>
      </c>
      <c r="G566" s="111" t="s">
        <v>2511</v>
      </c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62"/>
    </row>
    <row r="567" spans="1:25" x14ac:dyDescent="0.25">
      <c r="A567" s="97"/>
      <c r="B567" s="98" t="s">
        <v>2513</v>
      </c>
      <c r="C567" s="58" t="s">
        <v>2592</v>
      </c>
      <c r="D567" s="98">
        <v>1</v>
      </c>
      <c r="E567" s="58"/>
      <c r="F567" s="111" t="s">
        <v>2514</v>
      </c>
      <c r="G567" s="111" t="s">
        <v>2515</v>
      </c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62"/>
    </row>
    <row r="568" spans="1:25" x14ac:dyDescent="0.25">
      <c r="A568" s="97"/>
      <c r="B568" s="98" t="s">
        <v>2517</v>
      </c>
      <c r="C568" s="58" t="s">
        <v>2592</v>
      </c>
      <c r="D568" s="98">
        <v>1</v>
      </c>
      <c r="E568" s="58"/>
      <c r="F568" s="111" t="s">
        <v>1010</v>
      </c>
      <c r="G568" s="111" t="s">
        <v>2518</v>
      </c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62"/>
    </row>
    <row r="569" spans="1:25" x14ac:dyDescent="0.25">
      <c r="A569" s="97"/>
      <c r="B569" s="98" t="s">
        <v>2520</v>
      </c>
      <c r="C569" s="58" t="s">
        <v>2592</v>
      </c>
      <c r="D569" s="98">
        <v>1</v>
      </c>
      <c r="E569" s="58"/>
      <c r="F569" s="111" t="s">
        <v>2521</v>
      </c>
      <c r="G569" s="111" t="s">
        <v>2522</v>
      </c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62"/>
    </row>
    <row r="570" spans="1:25" x14ac:dyDescent="0.25">
      <c r="A570" s="97"/>
      <c r="B570" s="98" t="s">
        <v>2524</v>
      </c>
      <c r="C570" s="58" t="s">
        <v>2592</v>
      </c>
      <c r="D570" s="98">
        <v>1</v>
      </c>
      <c r="E570" s="58"/>
      <c r="F570" s="111" t="s">
        <v>1743</v>
      </c>
      <c r="G570" s="111" t="s">
        <v>2525</v>
      </c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62"/>
    </row>
    <row r="571" spans="1:25" x14ac:dyDescent="0.25">
      <c r="A571" s="97"/>
      <c r="B571" s="98" t="s">
        <v>2527</v>
      </c>
      <c r="C571" s="58" t="s">
        <v>2592</v>
      </c>
      <c r="D571" s="98">
        <v>1</v>
      </c>
      <c r="E571" s="58"/>
      <c r="F571" s="111" t="s">
        <v>1036</v>
      </c>
      <c r="G571" s="111" t="s">
        <v>2528</v>
      </c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62"/>
    </row>
    <row r="572" spans="1:25" x14ac:dyDescent="0.25">
      <c r="A572" s="97"/>
      <c r="B572" s="98" t="s">
        <v>2530</v>
      </c>
      <c r="C572" s="58" t="s">
        <v>2592</v>
      </c>
      <c r="D572" s="98">
        <v>1</v>
      </c>
      <c r="E572" s="58"/>
      <c r="F572" s="111" t="s">
        <v>2531</v>
      </c>
      <c r="G572" s="111" t="s">
        <v>2532</v>
      </c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62"/>
    </row>
    <row r="573" spans="1:25" hidden="1" x14ac:dyDescent="0.25">
      <c r="A573" s="73">
        <v>324</v>
      </c>
      <c r="B573" s="74" t="s">
        <v>871</v>
      </c>
      <c r="C573" s="74" t="str">
        <f>VLOOKUP(B573,[2]Sheet8!E:G,3,0)</f>
        <v>LONG DISS</v>
      </c>
      <c r="D573" s="75">
        <f>VLOOKUP(B573,[2]Sheet8!E:L,8,0)</f>
        <v>1</v>
      </c>
      <c r="E573" s="75" t="s">
        <v>872</v>
      </c>
      <c r="F573" s="112" t="str">
        <f>VLOOKUP(B573,[2]Sheet8!E:I,5,0)</f>
        <v>TC DEEPA</v>
      </c>
      <c r="G573" s="113" t="str">
        <f>VLOOKUP(B573,[2]Sheet8!E:K,7,0)</f>
        <v>HOOVINA HALLI KAVALU HKL</v>
      </c>
      <c r="H573" s="77"/>
      <c r="I573" s="57">
        <v>0</v>
      </c>
      <c r="J573" s="57">
        <f>I573-H573</f>
        <v>0</v>
      </c>
      <c r="K573" s="77"/>
      <c r="L573" s="77"/>
      <c r="M573" s="77"/>
      <c r="N573" s="77"/>
      <c r="O573" s="77"/>
      <c r="P573" s="77"/>
      <c r="Q573" s="77"/>
      <c r="R573" s="57"/>
      <c r="S573" s="77"/>
      <c r="T573" s="57"/>
      <c r="U573" s="77"/>
      <c r="V573" s="78"/>
      <c r="W573" s="77"/>
      <c r="X573" s="60">
        <v>0</v>
      </c>
      <c r="Y573" s="56"/>
    </row>
    <row r="574" spans="1:25" x14ac:dyDescent="0.25">
      <c r="A574" s="97"/>
      <c r="B574" s="98" t="s">
        <v>2537</v>
      </c>
      <c r="C574" s="58" t="s">
        <v>2592</v>
      </c>
      <c r="D574" s="98">
        <v>1</v>
      </c>
      <c r="E574" s="58"/>
      <c r="F574" s="111" t="s">
        <v>2538</v>
      </c>
      <c r="G574" s="111" t="s">
        <v>2539</v>
      </c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62"/>
    </row>
    <row r="575" spans="1:25" x14ac:dyDescent="0.25">
      <c r="A575" s="97"/>
      <c r="B575" s="98" t="s">
        <v>2541</v>
      </c>
      <c r="C575" s="58" t="s">
        <v>2592</v>
      </c>
      <c r="D575" s="98">
        <v>1</v>
      </c>
      <c r="E575" s="58"/>
      <c r="F575" s="111" t="s">
        <v>2542</v>
      </c>
      <c r="G575" s="111" t="s">
        <v>2543</v>
      </c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62"/>
    </row>
    <row r="576" spans="1:25" x14ac:dyDescent="0.25">
      <c r="A576" s="97"/>
      <c r="B576" s="98" t="s">
        <v>2545</v>
      </c>
      <c r="C576" s="58" t="s">
        <v>2592</v>
      </c>
      <c r="D576" s="98">
        <v>4</v>
      </c>
      <c r="E576" s="58"/>
      <c r="F576" s="111" t="s">
        <v>1196</v>
      </c>
      <c r="G576" s="111" t="s">
        <v>1197</v>
      </c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62"/>
    </row>
    <row r="577" spans="1:25" x14ac:dyDescent="0.25">
      <c r="A577" s="97"/>
      <c r="B577" s="98" t="s">
        <v>2547</v>
      </c>
      <c r="C577" s="58" t="s">
        <v>2592</v>
      </c>
      <c r="D577" s="98">
        <v>1</v>
      </c>
      <c r="E577" s="58"/>
      <c r="F577" s="111" t="s">
        <v>1137</v>
      </c>
      <c r="G577" s="111" t="s">
        <v>2548</v>
      </c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62"/>
    </row>
    <row r="578" spans="1:25" x14ac:dyDescent="0.25">
      <c r="A578" s="97"/>
      <c r="B578" s="98" t="s">
        <v>2550</v>
      </c>
      <c r="C578" s="58" t="s">
        <v>2592</v>
      </c>
      <c r="D578" s="98">
        <v>1</v>
      </c>
      <c r="E578" s="58"/>
      <c r="F578" s="111" t="s">
        <v>2551</v>
      </c>
      <c r="G578" s="111" t="s">
        <v>2552</v>
      </c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62"/>
    </row>
    <row r="579" spans="1:25" x14ac:dyDescent="0.25">
      <c r="A579" s="97"/>
      <c r="B579" s="98" t="s">
        <v>2554</v>
      </c>
      <c r="C579" s="58" t="s">
        <v>2592</v>
      </c>
      <c r="D579" s="98">
        <v>1</v>
      </c>
      <c r="E579" s="58"/>
      <c r="F579" s="111" t="s">
        <v>2482</v>
      </c>
      <c r="G579" s="111" t="s">
        <v>2555</v>
      </c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62"/>
    </row>
    <row r="580" spans="1:25" hidden="1" x14ac:dyDescent="0.25">
      <c r="A580" s="73">
        <v>325</v>
      </c>
      <c r="B580" s="74" t="s">
        <v>873</v>
      </c>
      <c r="C580" s="74" t="str">
        <f>VLOOKUP(B580,[2]Sheet8!E:G,3,0)</f>
        <v>LONG DISS</v>
      </c>
      <c r="D580" s="75">
        <f>VLOOKUP(B580,[2]Sheet8!E:L,8,0)</f>
        <v>1</v>
      </c>
      <c r="E580" s="75" t="s">
        <v>874</v>
      </c>
      <c r="F580" s="112" t="str">
        <f>VLOOKUP(B580,[2]Sheet8!E:I,5,0)</f>
        <v>K M RAGHU</v>
      </c>
      <c r="G580" s="113" t="str">
        <f>VLOOKUP(B580,[2]Sheet8!E:K,7,0)</f>
        <v>ASHOKNAGARA ,HASSAN</v>
      </c>
      <c r="H580" s="77"/>
      <c r="I580" s="57">
        <v>0</v>
      </c>
      <c r="J580" s="57">
        <f>I580-H580</f>
        <v>0</v>
      </c>
      <c r="K580" s="77"/>
      <c r="L580" s="77"/>
      <c r="M580" s="77"/>
      <c r="N580" s="77"/>
      <c r="O580" s="77"/>
      <c r="P580" s="77"/>
      <c r="Q580" s="77"/>
      <c r="R580" s="57"/>
      <c r="S580" s="77"/>
      <c r="T580" s="57"/>
      <c r="U580" s="77"/>
      <c r="V580" s="78"/>
      <c r="W580" s="77"/>
      <c r="X580" s="60">
        <v>0</v>
      </c>
      <c r="Y580" s="56"/>
    </row>
    <row r="581" spans="1:25" x14ac:dyDescent="0.25">
      <c r="A581" s="97"/>
      <c r="B581" s="98" t="s">
        <v>2560</v>
      </c>
      <c r="C581" s="58" t="s">
        <v>2592</v>
      </c>
      <c r="D581" s="98">
        <v>1</v>
      </c>
      <c r="E581" s="58"/>
      <c r="F581" s="111" t="s">
        <v>2561</v>
      </c>
      <c r="G581" s="111" t="s">
        <v>2562</v>
      </c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62"/>
    </row>
    <row r="582" spans="1:25" x14ac:dyDescent="0.25">
      <c r="A582" s="97"/>
      <c r="B582" s="98" t="s">
        <v>2564</v>
      </c>
      <c r="C582" s="58" t="s">
        <v>2592</v>
      </c>
      <c r="D582" s="98">
        <v>1</v>
      </c>
      <c r="E582" s="58"/>
      <c r="F582" s="111" t="s">
        <v>1166</v>
      </c>
      <c r="G582" s="111" t="s">
        <v>2565</v>
      </c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62"/>
    </row>
    <row r="583" spans="1:25" x14ac:dyDescent="0.25">
      <c r="A583" s="97"/>
      <c r="B583" s="98" t="s">
        <v>2567</v>
      </c>
      <c r="C583" s="58" t="s">
        <v>2592</v>
      </c>
      <c r="D583" s="98">
        <v>1</v>
      </c>
      <c r="E583" s="58"/>
      <c r="F583" s="111" t="s">
        <v>2568</v>
      </c>
      <c r="G583" s="111" t="s">
        <v>2569</v>
      </c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62"/>
    </row>
    <row r="584" spans="1:25" x14ac:dyDescent="0.25">
      <c r="A584" s="97"/>
      <c r="B584" s="98" t="s">
        <v>2571</v>
      </c>
      <c r="C584" s="58" t="s">
        <v>2592</v>
      </c>
      <c r="D584" s="98">
        <v>3</v>
      </c>
      <c r="E584" s="58"/>
      <c r="F584" s="111" t="s">
        <v>2572</v>
      </c>
      <c r="G584" s="111" t="s">
        <v>2573</v>
      </c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62"/>
    </row>
    <row r="585" spans="1:25" x14ac:dyDescent="0.25">
      <c r="A585" s="97"/>
      <c r="B585" s="98" t="s">
        <v>2575</v>
      </c>
      <c r="C585" s="58" t="s">
        <v>2592</v>
      </c>
      <c r="D585" s="98">
        <v>1</v>
      </c>
      <c r="E585" s="58"/>
      <c r="F585" s="111" t="s">
        <v>2576</v>
      </c>
      <c r="G585" s="111" t="s">
        <v>2577</v>
      </c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62"/>
    </row>
    <row r="586" spans="1:25" hidden="1" x14ac:dyDescent="0.25">
      <c r="A586" s="73">
        <v>326</v>
      </c>
      <c r="B586" s="74" t="s">
        <v>875</v>
      </c>
      <c r="C586" s="74" t="str">
        <f>VLOOKUP(B586,[2]Sheet8!E:G,3,0)</f>
        <v>LONG DISS</v>
      </c>
      <c r="D586" s="75">
        <f>VLOOKUP(B586,[2]Sheet8!E:L,8,0)</f>
        <v>1</v>
      </c>
      <c r="E586" s="75" t="s">
        <v>876</v>
      </c>
      <c r="F586" s="112" t="str">
        <f>VLOOKUP(B586,[2]Sheet8!E:I,5,0)</f>
        <v>K H KUMARA</v>
      </c>
      <c r="G586" s="113" t="str">
        <f>VLOOKUP(B586,[2]Sheet8!E:K,7,0)</f>
        <v>BELUR ROAD L</v>
      </c>
      <c r="H586" s="77"/>
      <c r="I586" s="57">
        <v>0</v>
      </c>
      <c r="J586" s="57">
        <f>I586-H586</f>
        <v>0</v>
      </c>
      <c r="K586" s="77"/>
      <c r="L586" s="77"/>
      <c r="M586" s="77"/>
      <c r="N586" s="77"/>
      <c r="O586" s="77"/>
      <c r="P586" s="77"/>
      <c r="Q586" s="77"/>
      <c r="R586" s="57"/>
      <c r="S586" s="77"/>
      <c r="T586" s="57"/>
      <c r="U586" s="77"/>
      <c r="V586" s="78"/>
      <c r="W586" s="77"/>
      <c r="X586" s="60">
        <v>0</v>
      </c>
      <c r="Y586" s="56"/>
    </row>
    <row r="587" spans="1:25" x14ac:dyDescent="0.25">
      <c r="A587" s="97"/>
      <c r="B587" s="98" t="s">
        <v>2582</v>
      </c>
      <c r="C587" s="58" t="s">
        <v>2592</v>
      </c>
      <c r="D587" s="98">
        <v>1</v>
      </c>
      <c r="E587" s="58"/>
      <c r="F587" s="111" t="s">
        <v>2583</v>
      </c>
      <c r="G587" s="111" t="s">
        <v>2584</v>
      </c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62"/>
    </row>
    <row r="588" spans="1:25" hidden="1" x14ac:dyDescent="0.25">
      <c r="A588" s="73">
        <v>327</v>
      </c>
      <c r="B588" s="74" t="s">
        <v>877</v>
      </c>
      <c r="C588" s="74" t="str">
        <f>VLOOKUP(B588,[2]Sheet8!E:G,3,0)</f>
        <v>LONG DISS</v>
      </c>
      <c r="D588" s="75">
        <f>VLOOKUP(B588,[2]Sheet8!E:L,8,0)</f>
        <v>1</v>
      </c>
      <c r="E588" s="75" t="s">
        <v>878</v>
      </c>
      <c r="F588" s="112" t="str">
        <f>VLOOKUP(B588,[2]Sheet8!E:I,5,0)</f>
        <v>SUJATHA NARAYANA</v>
      </c>
      <c r="G588" s="113" t="str">
        <f>VLOOKUP(B588,[2]Sheet8!E:K,7,0)</f>
        <v>CHINNAHALLI</v>
      </c>
      <c r="H588" s="77"/>
      <c r="I588" s="57">
        <v>0</v>
      </c>
      <c r="J588" s="57">
        <f>I588-H588</f>
        <v>0</v>
      </c>
      <c r="K588" s="77"/>
      <c r="L588" s="77"/>
      <c r="M588" s="77"/>
      <c r="N588" s="77"/>
      <c r="O588" s="77"/>
      <c r="P588" s="77"/>
      <c r="Q588" s="77"/>
      <c r="R588" s="57"/>
      <c r="S588" s="77"/>
      <c r="T588" s="77"/>
      <c r="U588" s="77"/>
      <c r="V588" s="78"/>
      <c r="W588" s="77"/>
      <c r="X588" s="60">
        <v>0</v>
      </c>
      <c r="Y588" s="56"/>
    </row>
    <row r="589" spans="1:25" hidden="1" x14ac:dyDescent="0.25">
      <c r="A589" s="73">
        <v>328</v>
      </c>
      <c r="B589" s="74" t="s">
        <v>879</v>
      </c>
      <c r="C589" s="74" t="str">
        <f>VLOOKUP(B589,[2]Sheet8!E:G,3,0)</f>
        <v>LONG DISS</v>
      </c>
      <c r="D589" s="75">
        <f>VLOOKUP(B589,[2]Sheet8!E:L,8,0)</f>
        <v>1</v>
      </c>
      <c r="E589" s="75" t="s">
        <v>880</v>
      </c>
      <c r="F589" s="112" t="str">
        <f>VLOOKUP(B589,[2]Sheet8!E:I,5,0)</f>
        <v>S R LAKSHMANA</v>
      </c>
      <c r="G589" s="113" t="str">
        <f>VLOOKUP(B589,[2]Sheet8!E:K,7,0)</f>
        <v>KORAHALLI</v>
      </c>
      <c r="H589" s="77"/>
      <c r="I589" s="57">
        <v>0</v>
      </c>
      <c r="J589" s="57">
        <f>I589-H589</f>
        <v>0</v>
      </c>
      <c r="K589" s="77"/>
      <c r="L589" s="77"/>
      <c r="M589" s="77"/>
      <c r="N589" s="77"/>
      <c r="O589" s="77"/>
      <c r="P589" s="77"/>
      <c r="Q589" s="77"/>
      <c r="R589" s="57"/>
      <c r="S589" s="77"/>
      <c r="T589" s="77"/>
      <c r="U589" s="77"/>
      <c r="V589" s="78"/>
      <c r="W589" s="77"/>
      <c r="X589" s="60">
        <v>0</v>
      </c>
      <c r="Y589" s="56"/>
    </row>
    <row r="590" spans="1:25" ht="15.75" thickBot="1" x14ac:dyDescent="0.3">
      <c r="A590" s="99"/>
      <c r="B590" s="100" t="s">
        <v>2589</v>
      </c>
      <c r="C590" s="101" t="s">
        <v>2592</v>
      </c>
      <c r="D590" s="100">
        <v>1</v>
      </c>
      <c r="E590" s="101"/>
      <c r="F590" s="116" t="s">
        <v>2590</v>
      </c>
      <c r="G590" s="116" t="s">
        <v>2591</v>
      </c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66"/>
    </row>
    <row r="591" spans="1:25" x14ac:dyDescent="0.25">
      <c r="X591" s="55"/>
    </row>
    <row r="592" spans="1:25" x14ac:dyDescent="0.25">
      <c r="X592" s="55"/>
    </row>
    <row r="593" spans="8:24" x14ac:dyDescent="0.25">
      <c r="X593" s="55"/>
    </row>
    <row r="594" spans="8:24" x14ac:dyDescent="0.25">
      <c r="X594" s="55"/>
    </row>
    <row r="595" spans="8:24" x14ac:dyDescent="0.25">
      <c r="H595" s="55"/>
      <c r="I595" s="55"/>
      <c r="J595" s="55"/>
      <c r="X595" s="55"/>
    </row>
    <row r="596" spans="8:24" x14ac:dyDescent="0.25">
      <c r="H596" s="55"/>
      <c r="I596" s="55"/>
      <c r="J596" s="55"/>
      <c r="X596" s="55"/>
    </row>
    <row r="597" spans="8:24" x14ac:dyDescent="0.25">
      <c r="H597" s="55"/>
      <c r="I597" s="55"/>
      <c r="J597" s="55"/>
      <c r="X597" s="55"/>
    </row>
    <row r="598" spans="8:24" x14ac:dyDescent="0.25">
      <c r="H598" s="55"/>
      <c r="I598" s="55"/>
      <c r="J598" s="55"/>
      <c r="X598" s="55"/>
    </row>
    <row r="599" spans="8:24" x14ac:dyDescent="0.25">
      <c r="H599" s="55"/>
      <c r="I599" s="55"/>
      <c r="J599" s="55"/>
      <c r="X599" s="55"/>
    </row>
    <row r="600" spans="8:24" x14ac:dyDescent="0.25">
      <c r="H600" s="55"/>
      <c r="I600" s="55"/>
      <c r="J600" s="55"/>
      <c r="X600" s="55"/>
    </row>
    <row r="601" spans="8:24" x14ac:dyDescent="0.25">
      <c r="H601" s="55"/>
      <c r="I601" s="55"/>
      <c r="J601" s="55"/>
      <c r="X601" s="55"/>
    </row>
    <row r="602" spans="8:24" x14ac:dyDescent="0.25">
      <c r="H602" s="55"/>
      <c r="I602" s="55"/>
      <c r="J602" s="55"/>
      <c r="X602" s="55"/>
    </row>
    <row r="603" spans="8:24" x14ac:dyDescent="0.25">
      <c r="H603" s="55"/>
      <c r="I603" s="55"/>
      <c r="J603" s="55"/>
      <c r="X603" s="55"/>
    </row>
    <row r="604" spans="8:24" x14ac:dyDescent="0.25">
      <c r="H604" s="55"/>
      <c r="I604" s="55"/>
      <c r="J604" s="55"/>
      <c r="X604" s="55"/>
    </row>
    <row r="605" spans="8:24" x14ac:dyDescent="0.25">
      <c r="H605" s="55"/>
      <c r="I605" s="55"/>
      <c r="J605" s="55"/>
      <c r="X605" s="55"/>
    </row>
    <row r="606" spans="8:24" x14ac:dyDescent="0.25">
      <c r="H606" s="55"/>
      <c r="I606" s="55"/>
      <c r="J606" s="55"/>
      <c r="X606" s="55"/>
    </row>
    <row r="607" spans="8:24" x14ac:dyDescent="0.25">
      <c r="H607" s="55"/>
      <c r="I607" s="55"/>
      <c r="J607" s="55"/>
      <c r="X607" s="55"/>
    </row>
    <row r="608" spans="8:24" x14ac:dyDescent="0.25">
      <c r="H608" s="55"/>
      <c r="I608" s="55"/>
      <c r="J608" s="55"/>
      <c r="X608" s="55"/>
    </row>
    <row r="609" spans="8:24" x14ac:dyDescent="0.25">
      <c r="H609" s="55"/>
      <c r="I609" s="55"/>
      <c r="J609" s="55"/>
      <c r="X609" s="55"/>
    </row>
    <row r="610" spans="8:24" x14ac:dyDescent="0.25">
      <c r="H610" s="55"/>
      <c r="I610" s="55"/>
      <c r="J610" s="55"/>
      <c r="X610" s="55"/>
    </row>
    <row r="611" spans="8:24" x14ac:dyDescent="0.25">
      <c r="H611" s="55"/>
      <c r="I611" s="55"/>
      <c r="J611" s="55"/>
      <c r="X611" s="55"/>
    </row>
    <row r="612" spans="8:24" x14ac:dyDescent="0.25">
      <c r="H612" s="55"/>
      <c r="I612" s="55"/>
      <c r="J612" s="55"/>
      <c r="X612" s="55"/>
    </row>
    <row r="613" spans="8:24" x14ac:dyDescent="0.25">
      <c r="H613" s="55"/>
      <c r="I613" s="55"/>
      <c r="J613" s="55"/>
      <c r="X613" s="55"/>
    </row>
    <row r="614" spans="8:24" x14ac:dyDescent="0.25">
      <c r="H614" s="55"/>
      <c r="I614" s="55"/>
      <c r="J614" s="55"/>
      <c r="X614" s="55"/>
    </row>
    <row r="615" spans="8:24" x14ac:dyDescent="0.25">
      <c r="H615" s="55"/>
      <c r="I615" s="55"/>
      <c r="J615" s="55"/>
      <c r="X615" s="55"/>
    </row>
    <row r="616" spans="8:24" x14ac:dyDescent="0.25">
      <c r="H616" s="55"/>
      <c r="I616" s="55"/>
      <c r="J616" s="55"/>
      <c r="X616" s="55"/>
    </row>
    <row r="617" spans="8:24" x14ac:dyDescent="0.25">
      <c r="H617" s="55"/>
      <c r="I617" s="55"/>
      <c r="J617" s="55"/>
      <c r="X617" s="55"/>
    </row>
    <row r="618" spans="8:24" x14ac:dyDescent="0.25">
      <c r="H618" s="55"/>
      <c r="I618" s="55"/>
      <c r="J618" s="55"/>
      <c r="X618" s="55"/>
    </row>
    <row r="619" spans="8:24" x14ac:dyDescent="0.25">
      <c r="H619" s="55"/>
      <c r="I619" s="55"/>
      <c r="J619" s="55"/>
      <c r="X619" s="55"/>
    </row>
    <row r="620" spans="8:24" x14ac:dyDescent="0.25">
      <c r="H620" s="55"/>
      <c r="I620" s="55"/>
      <c r="J620" s="55"/>
      <c r="X620" s="55"/>
    </row>
    <row r="621" spans="8:24" x14ac:dyDescent="0.25">
      <c r="H621" s="55"/>
      <c r="I621" s="55"/>
      <c r="J621" s="55"/>
      <c r="X621" s="55"/>
    </row>
    <row r="622" spans="8:24" x14ac:dyDescent="0.25">
      <c r="H622" s="55"/>
      <c r="I622" s="55"/>
      <c r="J622" s="55"/>
      <c r="X622" s="55"/>
    </row>
    <row r="623" spans="8:24" x14ac:dyDescent="0.25">
      <c r="H623" s="55"/>
      <c r="I623" s="55"/>
      <c r="J623" s="55"/>
      <c r="X623" s="55"/>
    </row>
    <row r="624" spans="8:24" x14ac:dyDescent="0.25">
      <c r="H624" s="55"/>
      <c r="I624" s="55"/>
      <c r="J624" s="55"/>
      <c r="X624" s="55"/>
    </row>
    <row r="625" spans="8:24" x14ac:dyDescent="0.25">
      <c r="H625" s="55"/>
      <c r="I625" s="55"/>
      <c r="J625" s="55"/>
      <c r="X625" s="55"/>
    </row>
    <row r="626" spans="8:24" x14ac:dyDescent="0.25">
      <c r="H626" s="55"/>
      <c r="I626" s="55"/>
      <c r="J626" s="55"/>
      <c r="X626" s="55"/>
    </row>
    <row r="627" spans="8:24" x14ac:dyDescent="0.25">
      <c r="H627" s="55"/>
      <c r="I627" s="55"/>
      <c r="J627" s="55"/>
      <c r="X627" s="55"/>
    </row>
    <row r="628" spans="8:24" x14ac:dyDescent="0.25">
      <c r="H628" s="55"/>
      <c r="I628" s="55"/>
      <c r="J628" s="55"/>
      <c r="X628" s="55"/>
    </row>
    <row r="629" spans="8:24" x14ac:dyDescent="0.25">
      <c r="H629" s="55"/>
      <c r="I629" s="55"/>
      <c r="J629" s="55"/>
      <c r="X629" s="55"/>
    </row>
    <row r="630" spans="8:24" x14ac:dyDescent="0.25">
      <c r="H630" s="55"/>
      <c r="I630" s="55"/>
      <c r="J630" s="55"/>
      <c r="X630" s="55"/>
    </row>
    <row r="631" spans="8:24" x14ac:dyDescent="0.25">
      <c r="H631" s="55"/>
      <c r="I631" s="55"/>
      <c r="J631" s="55"/>
      <c r="X631" s="55"/>
    </row>
    <row r="632" spans="8:24" x14ac:dyDescent="0.25">
      <c r="H632" s="55"/>
      <c r="I632" s="55"/>
      <c r="J632" s="55"/>
      <c r="X632" s="55"/>
    </row>
    <row r="633" spans="8:24" x14ac:dyDescent="0.25">
      <c r="H633" s="55"/>
      <c r="I633" s="55"/>
      <c r="J633" s="55"/>
      <c r="X633" s="55"/>
    </row>
    <row r="634" spans="8:24" x14ac:dyDescent="0.25">
      <c r="H634" s="55"/>
      <c r="I634" s="55"/>
      <c r="J634" s="55"/>
      <c r="X634" s="55"/>
    </row>
    <row r="635" spans="8:24" x14ac:dyDescent="0.25">
      <c r="H635" s="55"/>
      <c r="I635" s="55"/>
      <c r="J635" s="55"/>
      <c r="X635" s="55"/>
    </row>
    <row r="636" spans="8:24" x14ac:dyDescent="0.25">
      <c r="H636" s="55"/>
      <c r="I636" s="55"/>
      <c r="J636" s="55"/>
      <c r="X636" s="55"/>
    </row>
    <row r="637" spans="8:24" x14ac:dyDescent="0.25">
      <c r="H637" s="55"/>
      <c r="I637" s="55"/>
      <c r="J637" s="55"/>
      <c r="X637" s="55"/>
    </row>
    <row r="638" spans="8:24" x14ac:dyDescent="0.25">
      <c r="H638" s="55"/>
      <c r="I638" s="55"/>
      <c r="J638" s="55"/>
      <c r="X638" s="55"/>
    </row>
    <row r="639" spans="8:24" x14ac:dyDescent="0.25">
      <c r="H639" s="55"/>
      <c r="I639" s="55"/>
      <c r="J639" s="55"/>
      <c r="X639" s="55"/>
    </row>
    <row r="640" spans="8:24" x14ac:dyDescent="0.25">
      <c r="H640" s="55"/>
      <c r="I640" s="55"/>
      <c r="J640" s="55"/>
      <c r="X640" s="55"/>
    </row>
    <row r="641" spans="8:24" x14ac:dyDescent="0.25">
      <c r="H641" s="55"/>
      <c r="I641" s="55"/>
      <c r="J641" s="55"/>
      <c r="X641" s="55"/>
    </row>
    <row r="642" spans="8:24" x14ac:dyDescent="0.25">
      <c r="H642" s="55"/>
      <c r="I642" s="55"/>
      <c r="J642" s="55"/>
      <c r="X642" s="55"/>
    </row>
    <row r="643" spans="8:24" x14ac:dyDescent="0.25">
      <c r="H643" s="55"/>
      <c r="I643" s="55"/>
      <c r="J643" s="55"/>
      <c r="X643" s="55"/>
    </row>
    <row r="644" spans="8:24" x14ac:dyDescent="0.25">
      <c r="H644" s="55"/>
      <c r="I644" s="55"/>
      <c r="J644" s="55"/>
      <c r="X644" s="55"/>
    </row>
    <row r="645" spans="8:24" x14ac:dyDescent="0.25">
      <c r="H645" s="55"/>
      <c r="I645" s="55"/>
      <c r="J645" s="55"/>
      <c r="X645" s="55"/>
    </row>
    <row r="646" spans="8:24" x14ac:dyDescent="0.25">
      <c r="H646" s="55"/>
      <c r="I646" s="55"/>
      <c r="J646" s="55"/>
      <c r="X646" s="55"/>
    </row>
    <row r="647" spans="8:24" x14ac:dyDescent="0.25">
      <c r="H647" s="55"/>
      <c r="I647" s="55"/>
      <c r="J647" s="55"/>
      <c r="X647" s="55"/>
    </row>
    <row r="648" spans="8:24" x14ac:dyDescent="0.25">
      <c r="H648" s="55"/>
      <c r="I648" s="55"/>
      <c r="J648" s="55"/>
      <c r="X648" s="55"/>
    </row>
    <row r="649" spans="8:24" x14ac:dyDescent="0.25">
      <c r="H649" s="55"/>
      <c r="I649" s="55"/>
      <c r="J649" s="55"/>
      <c r="X649" s="55"/>
    </row>
    <row r="650" spans="8:24" x14ac:dyDescent="0.25">
      <c r="H650" s="55"/>
      <c r="I650" s="55"/>
      <c r="J650" s="55"/>
      <c r="X650" s="55"/>
    </row>
    <row r="651" spans="8:24" x14ac:dyDescent="0.25">
      <c r="H651" s="55"/>
      <c r="I651" s="55"/>
      <c r="J651" s="55"/>
      <c r="X651" s="55"/>
    </row>
    <row r="652" spans="8:24" x14ac:dyDescent="0.25">
      <c r="H652" s="55"/>
      <c r="I652" s="55"/>
      <c r="J652" s="55"/>
      <c r="X652" s="55"/>
    </row>
    <row r="653" spans="8:24" x14ac:dyDescent="0.25">
      <c r="H653" s="55"/>
      <c r="I653" s="55"/>
      <c r="J653" s="55"/>
      <c r="X653" s="55"/>
    </row>
    <row r="654" spans="8:24" x14ac:dyDescent="0.25">
      <c r="H654" s="55"/>
      <c r="I654" s="55"/>
      <c r="J654" s="55"/>
      <c r="X654" s="55"/>
    </row>
    <row r="655" spans="8:24" x14ac:dyDescent="0.25">
      <c r="H655" s="55"/>
      <c r="I655" s="55"/>
      <c r="J655" s="55"/>
      <c r="X655" s="55"/>
    </row>
    <row r="656" spans="8:24" x14ac:dyDescent="0.25">
      <c r="H656" s="55"/>
      <c r="I656" s="55"/>
      <c r="J656" s="55"/>
      <c r="X656" s="55"/>
    </row>
    <row r="657" spans="8:24" x14ac:dyDescent="0.25">
      <c r="H657" s="55"/>
      <c r="I657" s="55"/>
      <c r="J657" s="55"/>
      <c r="X657" s="55"/>
    </row>
    <row r="658" spans="8:24" x14ac:dyDescent="0.25">
      <c r="H658" s="55"/>
      <c r="I658" s="55"/>
      <c r="J658" s="55"/>
      <c r="X658" s="55"/>
    </row>
    <row r="659" spans="8:24" x14ac:dyDescent="0.25">
      <c r="H659" s="55"/>
      <c r="I659" s="55"/>
      <c r="J659" s="55"/>
      <c r="X659" s="55"/>
    </row>
    <row r="660" spans="8:24" x14ac:dyDescent="0.25">
      <c r="H660" s="55"/>
      <c r="I660" s="55"/>
      <c r="J660" s="55"/>
      <c r="X660" s="55"/>
    </row>
    <row r="661" spans="8:24" x14ac:dyDescent="0.25">
      <c r="H661" s="55"/>
      <c r="I661" s="55"/>
      <c r="J661" s="55"/>
      <c r="X661" s="55"/>
    </row>
    <row r="662" spans="8:24" x14ac:dyDescent="0.25">
      <c r="H662" s="55"/>
      <c r="I662" s="55"/>
      <c r="J662" s="55"/>
      <c r="X662" s="55"/>
    </row>
    <row r="663" spans="8:24" x14ac:dyDescent="0.25">
      <c r="H663" s="55"/>
      <c r="I663" s="55"/>
      <c r="J663" s="55"/>
      <c r="X663" s="55"/>
    </row>
    <row r="664" spans="8:24" x14ac:dyDescent="0.25">
      <c r="H664" s="55"/>
      <c r="I664" s="55"/>
      <c r="J664" s="55"/>
      <c r="X664" s="55"/>
    </row>
    <row r="665" spans="8:24" x14ac:dyDescent="0.25">
      <c r="H665" s="55"/>
      <c r="I665" s="55"/>
      <c r="J665" s="55"/>
      <c r="X665" s="55"/>
    </row>
    <row r="666" spans="8:24" x14ac:dyDescent="0.25">
      <c r="H666" s="55"/>
      <c r="I666" s="55"/>
      <c r="J666" s="55"/>
      <c r="X666" s="55"/>
    </row>
    <row r="667" spans="8:24" x14ac:dyDescent="0.25">
      <c r="H667" s="55"/>
      <c r="I667" s="55"/>
      <c r="J667" s="55"/>
      <c r="X667" s="55"/>
    </row>
    <row r="668" spans="8:24" x14ac:dyDescent="0.25">
      <c r="H668" s="55"/>
      <c r="I668" s="55"/>
      <c r="J668" s="55"/>
      <c r="X668" s="55"/>
    </row>
    <row r="669" spans="8:24" x14ac:dyDescent="0.25">
      <c r="H669" s="55"/>
      <c r="I669" s="55"/>
      <c r="J669" s="55"/>
      <c r="X669" s="55"/>
    </row>
    <row r="670" spans="8:24" x14ac:dyDescent="0.25">
      <c r="H670" s="55"/>
      <c r="I670" s="55"/>
      <c r="J670" s="55"/>
      <c r="X670" s="55"/>
    </row>
    <row r="671" spans="8:24" x14ac:dyDescent="0.25">
      <c r="H671" s="55"/>
      <c r="I671" s="55"/>
      <c r="J671" s="55"/>
      <c r="X671" s="55"/>
    </row>
    <row r="672" spans="8:24" x14ac:dyDescent="0.25">
      <c r="H672" s="55"/>
      <c r="I672" s="55"/>
      <c r="J672" s="55"/>
      <c r="X672" s="55"/>
    </row>
    <row r="673" spans="8:24" x14ac:dyDescent="0.25">
      <c r="H673" s="55"/>
      <c r="I673" s="55"/>
      <c r="J673" s="55"/>
      <c r="X673" s="55"/>
    </row>
    <row r="674" spans="8:24" x14ac:dyDescent="0.25">
      <c r="H674" s="55"/>
      <c r="I674" s="55"/>
      <c r="J674" s="55"/>
      <c r="X674" s="55"/>
    </row>
    <row r="675" spans="8:24" x14ac:dyDescent="0.25">
      <c r="H675" s="55"/>
      <c r="I675" s="55"/>
      <c r="J675" s="55"/>
      <c r="X675" s="55"/>
    </row>
    <row r="676" spans="8:24" x14ac:dyDescent="0.25">
      <c r="H676" s="55"/>
      <c r="I676" s="55"/>
      <c r="J676" s="55"/>
      <c r="X676" s="55"/>
    </row>
    <row r="677" spans="8:24" x14ac:dyDescent="0.25">
      <c r="H677" s="55"/>
      <c r="I677" s="55"/>
      <c r="J677" s="55"/>
      <c r="X677" s="55"/>
    </row>
    <row r="678" spans="8:24" x14ac:dyDescent="0.25">
      <c r="H678" s="55"/>
      <c r="I678" s="55"/>
      <c r="J678" s="55"/>
      <c r="X678" s="55"/>
    </row>
    <row r="679" spans="8:24" x14ac:dyDescent="0.25">
      <c r="H679" s="55"/>
      <c r="I679" s="55"/>
      <c r="J679" s="55"/>
      <c r="X679" s="55"/>
    </row>
    <row r="680" spans="8:24" x14ac:dyDescent="0.25">
      <c r="H680" s="55"/>
      <c r="I680" s="55"/>
      <c r="J680" s="55"/>
      <c r="X680" s="55"/>
    </row>
    <row r="681" spans="8:24" x14ac:dyDescent="0.25">
      <c r="H681" s="55"/>
      <c r="I681" s="55"/>
      <c r="J681" s="55"/>
      <c r="X681" s="55"/>
    </row>
    <row r="682" spans="8:24" x14ac:dyDescent="0.25">
      <c r="H682" s="55"/>
      <c r="I682" s="55"/>
      <c r="J682" s="55"/>
      <c r="X682" s="55"/>
    </row>
    <row r="683" spans="8:24" x14ac:dyDescent="0.25">
      <c r="H683" s="55"/>
      <c r="I683" s="55"/>
      <c r="J683" s="55"/>
      <c r="X683" s="55"/>
    </row>
    <row r="684" spans="8:24" x14ac:dyDescent="0.25">
      <c r="H684" s="55"/>
      <c r="I684" s="55"/>
      <c r="J684" s="55"/>
      <c r="X684" s="55"/>
    </row>
    <row r="685" spans="8:24" x14ac:dyDescent="0.25">
      <c r="H685" s="55"/>
      <c r="I685" s="55"/>
      <c r="J685" s="55"/>
      <c r="X685" s="55"/>
    </row>
    <row r="686" spans="8:24" x14ac:dyDescent="0.25">
      <c r="H686" s="55"/>
      <c r="I686" s="55"/>
      <c r="J686" s="55"/>
      <c r="X686" s="55"/>
    </row>
    <row r="687" spans="8:24" x14ac:dyDescent="0.25">
      <c r="H687" s="55"/>
      <c r="I687" s="55"/>
      <c r="J687" s="55"/>
      <c r="X687" s="55"/>
    </row>
    <row r="688" spans="8:24" x14ac:dyDescent="0.25">
      <c r="H688" s="55"/>
      <c r="I688" s="55"/>
      <c r="J688" s="55"/>
      <c r="X688" s="55"/>
    </row>
    <row r="689" spans="8:24" x14ac:dyDescent="0.25">
      <c r="H689" s="55"/>
      <c r="I689" s="55"/>
      <c r="J689" s="55"/>
      <c r="X689" s="55"/>
    </row>
    <row r="690" spans="8:24" x14ac:dyDescent="0.25">
      <c r="H690" s="55"/>
      <c r="I690" s="55"/>
      <c r="J690" s="55"/>
      <c r="X690" s="55"/>
    </row>
    <row r="691" spans="8:24" x14ac:dyDescent="0.25">
      <c r="H691" s="55"/>
      <c r="I691" s="55"/>
      <c r="J691" s="55"/>
      <c r="X691" s="55"/>
    </row>
    <row r="692" spans="8:24" x14ac:dyDescent="0.25">
      <c r="H692" s="55"/>
      <c r="I692" s="55"/>
      <c r="J692" s="55"/>
      <c r="X692" s="55"/>
    </row>
    <row r="693" spans="8:24" x14ac:dyDescent="0.25">
      <c r="H693" s="55"/>
      <c r="I693" s="55"/>
      <c r="J693" s="55"/>
      <c r="X693" s="55"/>
    </row>
    <row r="694" spans="8:24" x14ac:dyDescent="0.25">
      <c r="H694" s="55"/>
      <c r="I694" s="55"/>
      <c r="J694" s="55"/>
      <c r="X694" s="55"/>
    </row>
    <row r="695" spans="8:24" x14ac:dyDescent="0.25">
      <c r="H695" s="55"/>
      <c r="I695" s="55"/>
      <c r="J695" s="55"/>
      <c r="X695" s="55"/>
    </row>
    <row r="696" spans="8:24" x14ac:dyDescent="0.25">
      <c r="H696" s="55"/>
      <c r="I696" s="55"/>
      <c r="J696" s="55"/>
      <c r="X696" s="55"/>
    </row>
    <row r="697" spans="8:24" x14ac:dyDescent="0.25">
      <c r="H697" s="55"/>
      <c r="I697" s="55"/>
      <c r="J697" s="55"/>
      <c r="X697" s="55"/>
    </row>
    <row r="698" spans="8:24" x14ac:dyDescent="0.25">
      <c r="H698" s="55"/>
      <c r="I698" s="55"/>
      <c r="J698" s="55"/>
      <c r="X698" s="55"/>
    </row>
    <row r="699" spans="8:24" x14ac:dyDescent="0.25">
      <c r="H699" s="55"/>
      <c r="I699" s="55"/>
      <c r="J699" s="55"/>
      <c r="X699" s="55"/>
    </row>
    <row r="700" spans="8:24" x14ac:dyDescent="0.25">
      <c r="H700" s="55"/>
      <c r="I700" s="55"/>
      <c r="J700" s="55"/>
      <c r="X700" s="55"/>
    </row>
    <row r="701" spans="8:24" x14ac:dyDescent="0.25">
      <c r="H701" s="55"/>
      <c r="I701" s="55"/>
      <c r="J701" s="55"/>
      <c r="X701" s="55"/>
    </row>
    <row r="702" spans="8:24" x14ac:dyDescent="0.25">
      <c r="H702" s="55"/>
      <c r="I702" s="55"/>
      <c r="J702" s="55"/>
      <c r="X702" s="55"/>
    </row>
    <row r="703" spans="8:24" x14ac:dyDescent="0.25">
      <c r="H703" s="55"/>
      <c r="I703" s="55"/>
      <c r="J703" s="55"/>
      <c r="X703" s="55"/>
    </row>
    <row r="704" spans="8:24" x14ac:dyDescent="0.25">
      <c r="H704" s="55"/>
      <c r="I704" s="55"/>
      <c r="J704" s="55"/>
      <c r="X704" s="55"/>
    </row>
    <row r="705" spans="8:24" x14ac:dyDescent="0.25">
      <c r="H705" s="55"/>
      <c r="I705" s="55"/>
      <c r="J705" s="55"/>
      <c r="X705" s="55"/>
    </row>
    <row r="706" spans="8:24" x14ac:dyDescent="0.25">
      <c r="H706" s="55"/>
      <c r="I706" s="55"/>
      <c r="J706" s="55"/>
      <c r="X706" s="55"/>
    </row>
    <row r="707" spans="8:24" x14ac:dyDescent="0.25">
      <c r="H707" s="55"/>
      <c r="I707" s="55"/>
      <c r="J707" s="55"/>
      <c r="X707" s="55"/>
    </row>
    <row r="708" spans="8:24" x14ac:dyDescent="0.25">
      <c r="H708" s="55"/>
      <c r="I708" s="55"/>
      <c r="J708" s="55"/>
      <c r="X708" s="55"/>
    </row>
    <row r="709" spans="8:24" x14ac:dyDescent="0.25">
      <c r="H709" s="55"/>
      <c r="I709" s="55"/>
      <c r="J709" s="55"/>
      <c r="X709" s="55"/>
    </row>
    <row r="710" spans="8:24" x14ac:dyDescent="0.25">
      <c r="H710" s="55"/>
      <c r="I710" s="55"/>
      <c r="J710" s="55"/>
      <c r="X710" s="55"/>
    </row>
    <row r="711" spans="8:24" x14ac:dyDescent="0.25">
      <c r="H711" s="55"/>
      <c r="I711" s="55"/>
      <c r="J711" s="55"/>
      <c r="X711" s="55"/>
    </row>
    <row r="712" spans="8:24" x14ac:dyDescent="0.25">
      <c r="H712" s="55"/>
      <c r="I712" s="55"/>
      <c r="J712" s="55"/>
      <c r="X712" s="55"/>
    </row>
    <row r="713" spans="8:24" x14ac:dyDescent="0.25">
      <c r="H713" s="55"/>
      <c r="I713" s="55"/>
      <c r="J713" s="55"/>
      <c r="X713" s="55"/>
    </row>
    <row r="714" spans="8:24" x14ac:dyDescent="0.25">
      <c r="H714" s="55"/>
      <c r="I714" s="55"/>
      <c r="J714" s="55"/>
      <c r="X714" s="55"/>
    </row>
    <row r="715" spans="8:24" x14ac:dyDescent="0.25">
      <c r="H715" s="55"/>
      <c r="I715" s="55"/>
      <c r="J715" s="55"/>
      <c r="X715" s="55"/>
    </row>
    <row r="716" spans="8:24" x14ac:dyDescent="0.25">
      <c r="H716" s="55"/>
      <c r="I716" s="55"/>
      <c r="J716" s="55"/>
      <c r="X716" s="55"/>
    </row>
    <row r="717" spans="8:24" x14ac:dyDescent="0.25">
      <c r="H717" s="55"/>
      <c r="I717" s="55"/>
      <c r="J717" s="55"/>
      <c r="X717" s="55"/>
    </row>
    <row r="718" spans="8:24" x14ac:dyDescent="0.25">
      <c r="H718" s="55"/>
      <c r="I718" s="55"/>
      <c r="J718" s="55"/>
      <c r="X718" s="55"/>
    </row>
    <row r="719" spans="8:24" x14ac:dyDescent="0.25">
      <c r="H719" s="55"/>
      <c r="I719" s="55"/>
      <c r="J719" s="55"/>
      <c r="X719" s="55"/>
    </row>
    <row r="720" spans="8:24" x14ac:dyDescent="0.25">
      <c r="H720" s="55"/>
      <c r="I720" s="55"/>
      <c r="J720" s="55"/>
      <c r="X720" s="55"/>
    </row>
    <row r="721" spans="8:24" x14ac:dyDescent="0.25">
      <c r="H721" s="55"/>
      <c r="I721" s="55"/>
      <c r="J721" s="55"/>
      <c r="X721" s="55"/>
    </row>
    <row r="722" spans="8:24" x14ac:dyDescent="0.25">
      <c r="H722" s="55"/>
      <c r="I722" s="55"/>
      <c r="J722" s="55"/>
      <c r="X722" s="55"/>
    </row>
    <row r="723" spans="8:24" x14ac:dyDescent="0.25">
      <c r="H723" s="55"/>
      <c r="I723" s="55"/>
      <c r="J723" s="55"/>
      <c r="X723" s="55"/>
    </row>
    <row r="724" spans="8:24" x14ac:dyDescent="0.25">
      <c r="H724" s="55"/>
      <c r="I724" s="55"/>
      <c r="J724" s="55"/>
      <c r="X724" s="55"/>
    </row>
    <row r="725" spans="8:24" x14ac:dyDescent="0.25">
      <c r="H725" s="55"/>
      <c r="I725" s="55"/>
      <c r="J725" s="55"/>
      <c r="X725" s="55"/>
    </row>
    <row r="726" spans="8:24" x14ac:dyDescent="0.25">
      <c r="H726" s="55"/>
      <c r="I726" s="55"/>
      <c r="J726" s="55"/>
      <c r="X726" s="55"/>
    </row>
    <row r="727" spans="8:24" x14ac:dyDescent="0.25">
      <c r="H727" s="55"/>
      <c r="I727" s="55"/>
      <c r="J727" s="55"/>
      <c r="X727" s="55"/>
    </row>
    <row r="728" spans="8:24" x14ac:dyDescent="0.25">
      <c r="H728" s="55"/>
      <c r="I728" s="55"/>
      <c r="J728" s="55"/>
      <c r="X728" s="55"/>
    </row>
    <row r="729" spans="8:24" x14ac:dyDescent="0.25">
      <c r="H729" s="55"/>
      <c r="I729" s="55"/>
      <c r="J729" s="55"/>
      <c r="X729" s="55"/>
    </row>
    <row r="730" spans="8:24" x14ac:dyDescent="0.25">
      <c r="H730" s="55"/>
      <c r="I730" s="55"/>
      <c r="J730" s="55"/>
      <c r="X730" s="55"/>
    </row>
    <row r="731" spans="8:24" x14ac:dyDescent="0.25">
      <c r="H731" s="55"/>
      <c r="I731" s="55"/>
      <c r="J731" s="55"/>
      <c r="X731" s="55"/>
    </row>
    <row r="732" spans="8:24" x14ac:dyDescent="0.25">
      <c r="H732" s="55"/>
      <c r="I732" s="55"/>
      <c r="J732" s="55"/>
      <c r="X732" s="55"/>
    </row>
    <row r="733" spans="8:24" x14ac:dyDescent="0.25">
      <c r="H733" s="55"/>
      <c r="I733" s="55"/>
      <c r="J733" s="55"/>
      <c r="X733" s="55"/>
    </row>
    <row r="734" spans="8:24" x14ac:dyDescent="0.25">
      <c r="H734" s="55"/>
      <c r="I734" s="55"/>
      <c r="J734" s="55"/>
      <c r="X734" s="55"/>
    </row>
    <row r="735" spans="8:24" x14ac:dyDescent="0.25">
      <c r="H735" s="55"/>
      <c r="I735" s="55"/>
      <c r="J735" s="55"/>
      <c r="X735" s="55"/>
    </row>
    <row r="736" spans="8:24" x14ac:dyDescent="0.25">
      <c r="H736" s="55"/>
      <c r="I736" s="55"/>
      <c r="J736" s="55"/>
      <c r="X736" s="55"/>
    </row>
    <row r="737" spans="8:24" x14ac:dyDescent="0.25">
      <c r="H737" s="55"/>
      <c r="I737" s="55"/>
      <c r="J737" s="55"/>
      <c r="X737" s="55"/>
    </row>
    <row r="738" spans="8:24" x14ac:dyDescent="0.25">
      <c r="H738" s="55"/>
      <c r="I738" s="55"/>
      <c r="J738" s="55"/>
      <c r="X738" s="55"/>
    </row>
    <row r="739" spans="8:24" x14ac:dyDescent="0.25">
      <c r="H739" s="55"/>
      <c r="I739" s="55"/>
      <c r="J739" s="55"/>
      <c r="X739" s="55"/>
    </row>
    <row r="740" spans="8:24" x14ac:dyDescent="0.25">
      <c r="H740" s="55"/>
      <c r="I740" s="55"/>
      <c r="J740" s="55"/>
      <c r="X740" s="55"/>
    </row>
    <row r="741" spans="8:24" x14ac:dyDescent="0.25">
      <c r="H741" s="55"/>
      <c r="I741" s="55"/>
      <c r="J741" s="55"/>
      <c r="X741" s="55"/>
    </row>
    <row r="742" spans="8:24" x14ac:dyDescent="0.25">
      <c r="H742" s="55"/>
      <c r="I742" s="55"/>
      <c r="J742" s="55"/>
      <c r="X742" s="55"/>
    </row>
    <row r="743" spans="8:24" x14ac:dyDescent="0.25">
      <c r="H743" s="55"/>
      <c r="I743" s="55"/>
      <c r="J743" s="55"/>
      <c r="X743" s="55"/>
    </row>
    <row r="744" spans="8:24" x14ac:dyDescent="0.25">
      <c r="H744" s="55"/>
      <c r="I744" s="55"/>
      <c r="J744" s="55"/>
      <c r="X744" s="55"/>
    </row>
    <row r="745" spans="8:24" x14ac:dyDescent="0.25">
      <c r="H745" s="55"/>
      <c r="I745" s="55"/>
      <c r="J745" s="55"/>
      <c r="X745" s="55"/>
    </row>
    <row r="746" spans="8:24" x14ac:dyDescent="0.25">
      <c r="H746" s="55"/>
      <c r="I746" s="55"/>
      <c r="J746" s="55"/>
      <c r="X746" s="55"/>
    </row>
    <row r="747" spans="8:24" x14ac:dyDescent="0.25">
      <c r="H747" s="55"/>
      <c r="I747" s="55"/>
      <c r="J747" s="55"/>
      <c r="X747" s="55"/>
    </row>
    <row r="748" spans="8:24" x14ac:dyDescent="0.25">
      <c r="H748" s="55"/>
      <c r="I748" s="55"/>
      <c r="J748" s="55"/>
      <c r="X748" s="55"/>
    </row>
    <row r="749" spans="8:24" x14ac:dyDescent="0.25">
      <c r="H749" s="55"/>
      <c r="I749" s="55"/>
      <c r="J749" s="55"/>
      <c r="X749" s="55"/>
    </row>
    <row r="750" spans="8:24" x14ac:dyDescent="0.25">
      <c r="H750" s="55"/>
      <c r="I750" s="55"/>
      <c r="J750" s="55"/>
      <c r="X750" s="55"/>
    </row>
    <row r="751" spans="8:24" x14ac:dyDescent="0.25">
      <c r="H751" s="55"/>
      <c r="I751" s="55"/>
      <c r="J751" s="55"/>
      <c r="X751" s="55"/>
    </row>
    <row r="752" spans="8:24" x14ac:dyDescent="0.25">
      <c r="H752" s="55"/>
      <c r="I752" s="55"/>
      <c r="J752" s="55"/>
      <c r="X752" s="55"/>
    </row>
    <row r="753" spans="8:24" x14ac:dyDescent="0.25">
      <c r="H753" s="55"/>
      <c r="I753" s="55"/>
      <c r="J753" s="55"/>
      <c r="X753" s="55"/>
    </row>
    <row r="754" spans="8:24" x14ac:dyDescent="0.25">
      <c r="H754" s="55"/>
      <c r="I754" s="55"/>
      <c r="J754" s="55"/>
      <c r="X754" s="55"/>
    </row>
    <row r="755" spans="8:24" x14ac:dyDescent="0.25">
      <c r="H755" s="55"/>
      <c r="I755" s="55"/>
      <c r="J755" s="55"/>
      <c r="X755" s="55"/>
    </row>
    <row r="756" spans="8:24" x14ac:dyDescent="0.25">
      <c r="H756" s="55"/>
      <c r="I756" s="55"/>
      <c r="J756" s="55"/>
      <c r="X756" s="55"/>
    </row>
    <row r="757" spans="8:24" x14ac:dyDescent="0.25">
      <c r="H757" s="55"/>
      <c r="I757" s="55"/>
      <c r="J757" s="55"/>
      <c r="X757" s="55"/>
    </row>
    <row r="758" spans="8:24" x14ac:dyDescent="0.25">
      <c r="H758" s="55"/>
      <c r="I758" s="55"/>
      <c r="J758" s="55"/>
      <c r="X758" s="55"/>
    </row>
    <row r="759" spans="8:24" x14ac:dyDescent="0.25">
      <c r="H759" s="55"/>
      <c r="I759" s="55"/>
      <c r="J759" s="55"/>
      <c r="X759" s="55"/>
    </row>
    <row r="760" spans="8:24" x14ac:dyDescent="0.25">
      <c r="H760" s="55"/>
      <c r="I760" s="55"/>
      <c r="J760" s="55"/>
      <c r="X760" s="55"/>
    </row>
    <row r="761" spans="8:24" x14ac:dyDescent="0.25">
      <c r="H761" s="55"/>
      <c r="I761" s="55"/>
      <c r="J761" s="55"/>
      <c r="X761" s="55"/>
    </row>
    <row r="762" spans="8:24" x14ac:dyDescent="0.25">
      <c r="H762" s="55"/>
      <c r="I762" s="55"/>
      <c r="J762" s="55"/>
      <c r="X762" s="55"/>
    </row>
    <row r="763" spans="8:24" x14ac:dyDescent="0.25">
      <c r="H763" s="55"/>
      <c r="I763" s="55"/>
      <c r="J763" s="55"/>
      <c r="X763" s="55"/>
    </row>
    <row r="764" spans="8:24" x14ac:dyDescent="0.25">
      <c r="H764" s="55"/>
      <c r="I764" s="55"/>
      <c r="J764" s="55"/>
      <c r="X764" s="55"/>
    </row>
    <row r="765" spans="8:24" x14ac:dyDescent="0.25">
      <c r="H765" s="55"/>
      <c r="I765" s="55"/>
      <c r="J765" s="55"/>
      <c r="X765" s="55"/>
    </row>
    <row r="766" spans="8:24" x14ac:dyDescent="0.25">
      <c r="H766" s="55"/>
      <c r="I766" s="55"/>
      <c r="J766" s="55"/>
      <c r="X766" s="55"/>
    </row>
    <row r="767" spans="8:24" x14ac:dyDescent="0.25">
      <c r="H767" s="55"/>
      <c r="I767" s="55"/>
      <c r="J767" s="55"/>
      <c r="X767" s="55"/>
    </row>
    <row r="768" spans="8:24" x14ac:dyDescent="0.25">
      <c r="H768" s="55"/>
      <c r="I768" s="55"/>
      <c r="J768" s="55"/>
      <c r="X768" s="55"/>
    </row>
    <row r="769" spans="8:24" x14ac:dyDescent="0.25">
      <c r="H769" s="55"/>
      <c r="I769" s="55"/>
      <c r="J769" s="55"/>
      <c r="X769" s="55"/>
    </row>
    <row r="770" spans="8:24" x14ac:dyDescent="0.25">
      <c r="H770" s="55"/>
      <c r="I770" s="55"/>
      <c r="J770" s="55"/>
      <c r="X770" s="55"/>
    </row>
    <row r="771" spans="8:24" x14ac:dyDescent="0.25">
      <c r="H771" s="55"/>
      <c r="I771" s="55"/>
      <c r="J771" s="55"/>
      <c r="X771" s="55"/>
    </row>
    <row r="772" spans="8:24" x14ac:dyDescent="0.25">
      <c r="H772" s="55"/>
      <c r="I772" s="55"/>
      <c r="J772" s="55"/>
      <c r="X772" s="55"/>
    </row>
    <row r="773" spans="8:24" x14ac:dyDescent="0.25">
      <c r="H773" s="55"/>
      <c r="I773" s="55"/>
      <c r="J773" s="55"/>
      <c r="X773" s="55"/>
    </row>
    <row r="774" spans="8:24" x14ac:dyDescent="0.25">
      <c r="H774" s="55"/>
      <c r="I774" s="55"/>
      <c r="J774" s="55"/>
      <c r="X774" s="55"/>
    </row>
    <row r="775" spans="8:24" x14ac:dyDescent="0.25">
      <c r="H775" s="55"/>
      <c r="I775" s="55"/>
      <c r="J775" s="55"/>
      <c r="X775" s="55"/>
    </row>
    <row r="776" spans="8:24" x14ac:dyDescent="0.25">
      <c r="H776" s="55"/>
      <c r="I776" s="55"/>
      <c r="J776" s="55"/>
      <c r="X776" s="55"/>
    </row>
    <row r="777" spans="8:24" x14ac:dyDescent="0.25">
      <c r="H777" s="55"/>
      <c r="I777" s="55"/>
      <c r="J777" s="55"/>
      <c r="X777" s="55"/>
    </row>
    <row r="778" spans="8:24" x14ac:dyDescent="0.25">
      <c r="H778" s="55"/>
      <c r="I778" s="55"/>
      <c r="J778" s="55"/>
      <c r="X778" s="55"/>
    </row>
    <row r="779" spans="8:24" x14ac:dyDescent="0.25">
      <c r="H779" s="55"/>
      <c r="I779" s="55"/>
      <c r="J779" s="55"/>
      <c r="X779" s="55"/>
    </row>
    <row r="780" spans="8:24" x14ac:dyDescent="0.25">
      <c r="H780" s="55"/>
      <c r="I780" s="55"/>
      <c r="J780" s="55"/>
      <c r="X780" s="55"/>
    </row>
    <row r="781" spans="8:24" x14ac:dyDescent="0.25">
      <c r="H781" s="55"/>
      <c r="I781" s="55"/>
      <c r="J781" s="55"/>
      <c r="X781" s="55"/>
    </row>
    <row r="782" spans="8:24" x14ac:dyDescent="0.25">
      <c r="H782" s="55"/>
      <c r="I782" s="55"/>
      <c r="J782" s="55"/>
      <c r="X782" s="55"/>
    </row>
    <row r="783" spans="8:24" x14ac:dyDescent="0.25">
      <c r="H783" s="55"/>
      <c r="I783" s="55"/>
      <c r="J783" s="55"/>
      <c r="X783" s="55"/>
    </row>
    <row r="784" spans="8:24" x14ac:dyDescent="0.25">
      <c r="H784" s="55"/>
      <c r="I784" s="55"/>
      <c r="J784" s="55"/>
      <c r="X784" s="55"/>
    </row>
    <row r="785" spans="8:24" x14ac:dyDescent="0.25">
      <c r="H785" s="55"/>
      <c r="I785" s="55"/>
      <c r="J785" s="55"/>
      <c r="X785" s="55"/>
    </row>
    <row r="786" spans="8:24" x14ac:dyDescent="0.25">
      <c r="H786" s="55"/>
      <c r="I786" s="55"/>
      <c r="J786" s="55"/>
      <c r="X786" s="55"/>
    </row>
    <row r="787" spans="8:24" x14ac:dyDescent="0.25">
      <c r="H787" s="55"/>
      <c r="I787" s="55"/>
      <c r="J787" s="55"/>
      <c r="X787" s="55"/>
    </row>
    <row r="788" spans="8:24" x14ac:dyDescent="0.25">
      <c r="H788" s="55"/>
      <c r="I788" s="55"/>
      <c r="J788" s="55"/>
      <c r="X788" s="55"/>
    </row>
    <row r="789" spans="8:24" x14ac:dyDescent="0.25">
      <c r="H789" s="55"/>
      <c r="I789" s="55"/>
      <c r="J789" s="55"/>
      <c r="X789" s="55"/>
    </row>
    <row r="790" spans="8:24" x14ac:dyDescent="0.25">
      <c r="H790" s="55"/>
      <c r="I790" s="55"/>
      <c r="J790" s="55"/>
      <c r="X790" s="55"/>
    </row>
    <row r="791" spans="8:24" x14ac:dyDescent="0.25">
      <c r="H791" s="55"/>
      <c r="I791" s="55"/>
      <c r="J791" s="55"/>
      <c r="X791" s="55"/>
    </row>
    <row r="792" spans="8:24" x14ac:dyDescent="0.25">
      <c r="H792" s="55"/>
      <c r="I792" s="55"/>
      <c r="J792" s="55"/>
      <c r="X792" s="55"/>
    </row>
    <row r="793" spans="8:24" x14ac:dyDescent="0.25">
      <c r="H793" s="55"/>
      <c r="I793" s="55"/>
      <c r="J793" s="55"/>
      <c r="X793" s="55"/>
    </row>
    <row r="794" spans="8:24" x14ac:dyDescent="0.25">
      <c r="H794" s="55"/>
      <c r="I794" s="55"/>
      <c r="J794" s="55"/>
      <c r="X794" s="55"/>
    </row>
    <row r="795" spans="8:24" x14ac:dyDescent="0.25">
      <c r="H795" s="55"/>
      <c r="I795" s="55"/>
      <c r="J795" s="55"/>
      <c r="X795" s="55"/>
    </row>
    <row r="796" spans="8:24" x14ac:dyDescent="0.25">
      <c r="H796" s="55"/>
      <c r="I796" s="55"/>
      <c r="J796" s="55"/>
      <c r="X796" s="55"/>
    </row>
    <row r="797" spans="8:24" x14ac:dyDescent="0.25">
      <c r="H797" s="55"/>
      <c r="I797" s="55"/>
      <c r="J797" s="55"/>
      <c r="X797" s="55"/>
    </row>
    <row r="798" spans="8:24" x14ac:dyDescent="0.25">
      <c r="H798" s="55"/>
      <c r="I798" s="55"/>
      <c r="J798" s="55"/>
      <c r="X798" s="55"/>
    </row>
    <row r="799" spans="8:24" x14ac:dyDescent="0.25">
      <c r="H799" s="55"/>
      <c r="I799" s="55"/>
      <c r="J799" s="55"/>
      <c r="X799" s="55"/>
    </row>
    <row r="800" spans="8:24" x14ac:dyDescent="0.25">
      <c r="H800" s="55"/>
      <c r="I800" s="55"/>
      <c r="J800" s="55"/>
      <c r="X800" s="55"/>
    </row>
    <row r="801" spans="8:24" x14ac:dyDescent="0.25">
      <c r="H801" s="55"/>
      <c r="I801" s="55"/>
      <c r="J801" s="55"/>
      <c r="X801" s="55"/>
    </row>
    <row r="802" spans="8:24" x14ac:dyDescent="0.25">
      <c r="H802" s="55"/>
      <c r="I802" s="55"/>
      <c r="J802" s="55"/>
      <c r="X802" s="55"/>
    </row>
    <row r="803" spans="8:24" x14ac:dyDescent="0.25">
      <c r="H803" s="55"/>
      <c r="I803" s="55"/>
      <c r="J803" s="55"/>
      <c r="X803" s="55"/>
    </row>
    <row r="804" spans="8:24" x14ac:dyDescent="0.25">
      <c r="H804" s="55"/>
      <c r="I804" s="55"/>
      <c r="J804" s="55"/>
      <c r="X804" s="55"/>
    </row>
    <row r="805" spans="8:24" x14ac:dyDescent="0.25">
      <c r="H805" s="55"/>
      <c r="I805" s="55"/>
      <c r="J805" s="55"/>
      <c r="X805" s="55"/>
    </row>
    <row r="806" spans="8:24" x14ac:dyDescent="0.25">
      <c r="H806" s="55"/>
      <c r="I806" s="55"/>
      <c r="J806" s="55"/>
      <c r="X806" s="55"/>
    </row>
    <row r="807" spans="8:24" x14ac:dyDescent="0.25">
      <c r="H807" s="55"/>
      <c r="I807" s="55"/>
      <c r="J807" s="55"/>
      <c r="X807" s="55"/>
    </row>
    <row r="808" spans="8:24" x14ac:dyDescent="0.25">
      <c r="H808" s="55"/>
      <c r="I808" s="55"/>
      <c r="J808" s="55"/>
      <c r="X808" s="55"/>
    </row>
    <row r="809" spans="8:24" x14ac:dyDescent="0.25">
      <c r="H809" s="55"/>
      <c r="I809" s="55"/>
      <c r="J809" s="55"/>
      <c r="X809" s="55"/>
    </row>
    <row r="810" spans="8:24" x14ac:dyDescent="0.25">
      <c r="H810" s="55"/>
      <c r="I810" s="55"/>
      <c r="J810" s="55"/>
      <c r="X810" s="55"/>
    </row>
    <row r="811" spans="8:24" x14ac:dyDescent="0.25">
      <c r="H811" s="55"/>
      <c r="I811" s="55"/>
      <c r="J811" s="55"/>
      <c r="X811" s="55"/>
    </row>
    <row r="812" spans="8:24" x14ac:dyDescent="0.25">
      <c r="H812" s="55"/>
      <c r="I812" s="55"/>
      <c r="J812" s="55"/>
      <c r="X812" s="55"/>
    </row>
    <row r="813" spans="8:24" x14ac:dyDescent="0.25">
      <c r="H813" s="55"/>
      <c r="I813" s="55"/>
      <c r="J813" s="55"/>
      <c r="X813" s="55"/>
    </row>
    <row r="814" spans="8:24" x14ac:dyDescent="0.25">
      <c r="H814" s="55"/>
      <c r="I814" s="55"/>
      <c r="J814" s="55"/>
      <c r="X814" s="55"/>
    </row>
    <row r="815" spans="8:24" x14ac:dyDescent="0.25">
      <c r="H815" s="55"/>
      <c r="I815" s="55"/>
      <c r="J815" s="55"/>
      <c r="X815" s="55"/>
    </row>
    <row r="816" spans="8:24" x14ac:dyDescent="0.25">
      <c r="H816" s="55"/>
      <c r="I816" s="55"/>
      <c r="J816" s="55"/>
      <c r="X816" s="55"/>
    </row>
    <row r="817" spans="8:24" x14ac:dyDescent="0.25">
      <c r="H817" s="55"/>
      <c r="I817" s="55"/>
      <c r="J817" s="55"/>
      <c r="X817" s="55"/>
    </row>
    <row r="818" spans="8:24" x14ac:dyDescent="0.25">
      <c r="H818" s="55"/>
      <c r="I818" s="55"/>
      <c r="J818" s="55"/>
      <c r="X818" s="55"/>
    </row>
    <row r="819" spans="8:24" x14ac:dyDescent="0.25">
      <c r="H819" s="55"/>
      <c r="I819" s="55"/>
      <c r="J819" s="55"/>
      <c r="X819" s="55"/>
    </row>
    <row r="820" spans="8:24" x14ac:dyDescent="0.25">
      <c r="H820" s="55"/>
      <c r="I820" s="55"/>
      <c r="J820" s="55"/>
      <c r="X820" s="55"/>
    </row>
    <row r="821" spans="8:24" x14ac:dyDescent="0.25">
      <c r="H821" s="55"/>
      <c r="I821" s="55"/>
      <c r="J821" s="55"/>
      <c r="X821" s="55"/>
    </row>
    <row r="822" spans="8:24" x14ac:dyDescent="0.25">
      <c r="H822" s="55"/>
      <c r="I822" s="55"/>
      <c r="J822" s="55"/>
      <c r="X822" s="55"/>
    </row>
    <row r="823" spans="8:24" x14ac:dyDescent="0.25">
      <c r="H823" s="55"/>
      <c r="I823" s="55"/>
      <c r="J823" s="55"/>
      <c r="X823" s="55"/>
    </row>
    <row r="824" spans="8:24" x14ac:dyDescent="0.25">
      <c r="H824" s="55"/>
      <c r="I824" s="55"/>
      <c r="J824" s="55"/>
      <c r="X824" s="55"/>
    </row>
    <row r="825" spans="8:24" x14ac:dyDescent="0.25">
      <c r="H825" s="55"/>
      <c r="I825" s="55"/>
      <c r="J825" s="55"/>
      <c r="X825" s="55"/>
    </row>
    <row r="826" spans="8:24" x14ac:dyDescent="0.25">
      <c r="H826" s="55"/>
      <c r="I826" s="55"/>
      <c r="J826" s="55"/>
      <c r="X826" s="55"/>
    </row>
    <row r="827" spans="8:24" x14ac:dyDescent="0.25">
      <c r="H827" s="55"/>
      <c r="I827" s="55"/>
      <c r="J827" s="55"/>
      <c r="X827" s="55"/>
    </row>
    <row r="828" spans="8:24" x14ac:dyDescent="0.25">
      <c r="H828" s="55"/>
      <c r="I828" s="55"/>
      <c r="J828" s="55"/>
      <c r="X828" s="55"/>
    </row>
    <row r="829" spans="8:24" x14ac:dyDescent="0.25">
      <c r="H829" s="55"/>
      <c r="I829" s="55"/>
      <c r="J829" s="55"/>
      <c r="X829" s="55"/>
    </row>
    <row r="830" spans="8:24" x14ac:dyDescent="0.25">
      <c r="H830" s="55"/>
      <c r="I830" s="55"/>
      <c r="J830" s="55"/>
      <c r="X830" s="55"/>
    </row>
    <row r="831" spans="8:24" x14ac:dyDescent="0.25">
      <c r="H831" s="55"/>
      <c r="I831" s="55"/>
      <c r="J831" s="55"/>
      <c r="X831" s="55"/>
    </row>
    <row r="832" spans="8:24" x14ac:dyDescent="0.25">
      <c r="H832" s="55"/>
      <c r="I832" s="55"/>
      <c r="J832" s="55"/>
      <c r="X832" s="55"/>
    </row>
    <row r="833" spans="8:24" x14ac:dyDescent="0.25">
      <c r="H833" s="55"/>
      <c r="I833" s="55"/>
      <c r="J833" s="55"/>
      <c r="X833" s="55"/>
    </row>
    <row r="834" spans="8:24" x14ac:dyDescent="0.25">
      <c r="H834" s="55"/>
      <c r="I834" s="55"/>
      <c r="J834" s="55"/>
      <c r="X834" s="55"/>
    </row>
    <row r="835" spans="8:24" x14ac:dyDescent="0.25">
      <c r="H835" s="55"/>
      <c r="I835" s="55"/>
      <c r="J835" s="55"/>
      <c r="X835" s="55"/>
    </row>
    <row r="836" spans="8:24" x14ac:dyDescent="0.25">
      <c r="H836" s="55"/>
      <c r="I836" s="55"/>
      <c r="J836" s="55"/>
      <c r="X836" s="55"/>
    </row>
    <row r="837" spans="8:24" x14ac:dyDescent="0.25">
      <c r="H837" s="55"/>
      <c r="I837" s="55"/>
      <c r="J837" s="55"/>
      <c r="X837" s="55"/>
    </row>
    <row r="838" spans="8:24" x14ac:dyDescent="0.25">
      <c r="H838" s="55"/>
      <c r="I838" s="55"/>
      <c r="J838" s="55"/>
      <c r="X838" s="55"/>
    </row>
    <row r="839" spans="8:24" x14ac:dyDescent="0.25">
      <c r="H839" s="55"/>
      <c r="I839" s="55"/>
      <c r="J839" s="55"/>
      <c r="X839" s="55"/>
    </row>
    <row r="840" spans="8:24" x14ac:dyDescent="0.25">
      <c r="H840" s="55"/>
      <c r="I840" s="55"/>
      <c r="J840" s="55"/>
      <c r="X840" s="55"/>
    </row>
    <row r="841" spans="8:24" x14ac:dyDescent="0.25">
      <c r="H841" s="55"/>
      <c r="I841" s="55"/>
      <c r="J841" s="55"/>
      <c r="X841" s="55"/>
    </row>
    <row r="842" spans="8:24" x14ac:dyDescent="0.25">
      <c r="H842" s="55"/>
      <c r="I842" s="55"/>
      <c r="J842" s="55"/>
      <c r="X842" s="55"/>
    </row>
    <row r="843" spans="8:24" x14ac:dyDescent="0.25">
      <c r="H843" s="55"/>
      <c r="I843" s="55"/>
      <c r="J843" s="55"/>
      <c r="X843" s="55"/>
    </row>
    <row r="844" spans="8:24" x14ac:dyDescent="0.25">
      <c r="H844" s="55"/>
      <c r="I844" s="55"/>
      <c r="J844" s="55"/>
      <c r="X844" s="55"/>
    </row>
    <row r="845" spans="8:24" x14ac:dyDescent="0.25">
      <c r="H845" s="55"/>
      <c r="I845" s="55"/>
      <c r="J845" s="55"/>
      <c r="X845" s="55"/>
    </row>
    <row r="846" spans="8:24" x14ac:dyDescent="0.25">
      <c r="H846" s="55"/>
      <c r="I846" s="55"/>
      <c r="J846" s="55"/>
      <c r="X846" s="55"/>
    </row>
    <row r="847" spans="8:24" x14ac:dyDescent="0.25">
      <c r="H847" s="55"/>
      <c r="I847" s="55"/>
      <c r="J847" s="55"/>
      <c r="X847" s="55"/>
    </row>
    <row r="848" spans="8:24" x14ac:dyDescent="0.25">
      <c r="H848" s="55"/>
      <c r="I848" s="55"/>
      <c r="J848" s="55"/>
      <c r="X848" s="55"/>
    </row>
    <row r="849" spans="8:24" x14ac:dyDescent="0.25">
      <c r="H849" s="55"/>
      <c r="I849" s="55"/>
      <c r="J849" s="55"/>
      <c r="X849" s="55"/>
    </row>
    <row r="850" spans="8:24" x14ac:dyDescent="0.25">
      <c r="H850" s="55"/>
      <c r="I850" s="55"/>
      <c r="J850" s="55"/>
      <c r="X850" s="55"/>
    </row>
    <row r="851" spans="8:24" x14ac:dyDescent="0.25">
      <c r="H851" s="55"/>
      <c r="I851" s="55"/>
      <c r="J851" s="55"/>
      <c r="X851" s="55"/>
    </row>
    <row r="852" spans="8:24" x14ac:dyDescent="0.25">
      <c r="H852" s="55"/>
      <c r="I852" s="55"/>
      <c r="J852" s="55"/>
      <c r="X852" s="55"/>
    </row>
    <row r="853" spans="8:24" x14ac:dyDescent="0.25">
      <c r="H853" s="55"/>
      <c r="I853" s="55"/>
      <c r="J853" s="55"/>
      <c r="X853" s="55"/>
    </row>
    <row r="854" spans="8:24" x14ac:dyDescent="0.25">
      <c r="H854" s="55"/>
      <c r="I854" s="55"/>
      <c r="J854" s="55"/>
      <c r="X854" s="55"/>
    </row>
    <row r="855" spans="8:24" x14ac:dyDescent="0.25">
      <c r="H855" s="55"/>
      <c r="I855" s="55"/>
      <c r="J855" s="55"/>
      <c r="X855" s="55"/>
    </row>
    <row r="856" spans="8:24" x14ac:dyDescent="0.25">
      <c r="H856" s="55"/>
      <c r="I856" s="55"/>
      <c r="J856" s="55"/>
      <c r="X856" s="55"/>
    </row>
    <row r="857" spans="8:24" x14ac:dyDescent="0.25">
      <c r="H857" s="55"/>
      <c r="I857" s="55"/>
      <c r="J857" s="55"/>
      <c r="X857" s="55"/>
    </row>
    <row r="858" spans="8:24" x14ac:dyDescent="0.25">
      <c r="H858" s="55"/>
      <c r="I858" s="55"/>
      <c r="J858" s="55"/>
      <c r="X858" s="55"/>
    </row>
    <row r="859" spans="8:24" x14ac:dyDescent="0.25">
      <c r="H859" s="55"/>
      <c r="I859" s="55"/>
      <c r="J859" s="55"/>
      <c r="X859" s="55"/>
    </row>
    <row r="860" spans="8:24" x14ac:dyDescent="0.25">
      <c r="H860" s="55"/>
      <c r="I860" s="55"/>
      <c r="J860" s="55"/>
      <c r="X860" s="55"/>
    </row>
    <row r="861" spans="8:24" x14ac:dyDescent="0.25">
      <c r="H861" s="55"/>
      <c r="I861" s="55"/>
      <c r="J861" s="55"/>
      <c r="X861" s="55"/>
    </row>
    <row r="862" spans="8:24" x14ac:dyDescent="0.25">
      <c r="H862" s="55"/>
      <c r="I862" s="55"/>
      <c r="J862" s="55"/>
      <c r="X862" s="55"/>
    </row>
    <row r="863" spans="8:24" x14ac:dyDescent="0.25">
      <c r="H863" s="55"/>
      <c r="I863" s="55"/>
      <c r="J863" s="55"/>
      <c r="X863" s="55"/>
    </row>
    <row r="864" spans="8:24" x14ac:dyDescent="0.25">
      <c r="H864" s="55"/>
      <c r="I864" s="55"/>
      <c r="J864" s="55"/>
      <c r="X864" s="55"/>
    </row>
    <row r="865" spans="8:24" x14ac:dyDescent="0.25">
      <c r="H865" s="55"/>
      <c r="I865" s="55"/>
      <c r="J865" s="55"/>
      <c r="X865" s="55"/>
    </row>
    <row r="866" spans="8:24" x14ac:dyDescent="0.25">
      <c r="H866" s="55"/>
      <c r="I866" s="55"/>
      <c r="J866" s="55"/>
      <c r="X866" s="55"/>
    </row>
    <row r="867" spans="8:24" x14ac:dyDescent="0.25">
      <c r="H867" s="55"/>
      <c r="I867" s="55"/>
      <c r="J867" s="55"/>
      <c r="X867" s="55"/>
    </row>
    <row r="868" spans="8:24" x14ac:dyDescent="0.25">
      <c r="H868" s="55"/>
      <c r="I868" s="55"/>
      <c r="J868" s="55"/>
      <c r="X868" s="55"/>
    </row>
    <row r="869" spans="8:24" x14ac:dyDescent="0.25">
      <c r="H869" s="55"/>
      <c r="I869" s="55"/>
      <c r="J869" s="55"/>
      <c r="X869" s="55"/>
    </row>
    <row r="870" spans="8:24" x14ac:dyDescent="0.25">
      <c r="H870" s="55"/>
      <c r="I870" s="55"/>
      <c r="J870" s="55"/>
      <c r="X870" s="55"/>
    </row>
    <row r="871" spans="8:24" x14ac:dyDescent="0.25">
      <c r="H871" s="55"/>
      <c r="I871" s="55"/>
      <c r="J871" s="55"/>
      <c r="X871" s="55"/>
    </row>
    <row r="872" spans="8:24" x14ac:dyDescent="0.25">
      <c r="H872" s="55"/>
      <c r="I872" s="55"/>
      <c r="J872" s="55"/>
      <c r="X872" s="55"/>
    </row>
    <row r="873" spans="8:24" x14ac:dyDescent="0.25">
      <c r="H873" s="55"/>
      <c r="I873" s="55"/>
      <c r="J873" s="55"/>
      <c r="X873" s="55"/>
    </row>
    <row r="874" spans="8:24" x14ac:dyDescent="0.25">
      <c r="H874" s="55"/>
      <c r="I874" s="55"/>
      <c r="J874" s="55"/>
      <c r="X874" s="55"/>
    </row>
    <row r="875" spans="8:24" x14ac:dyDescent="0.25">
      <c r="H875" s="55"/>
      <c r="I875" s="55"/>
      <c r="J875" s="55"/>
      <c r="X875" s="55"/>
    </row>
    <row r="876" spans="8:24" x14ac:dyDescent="0.25">
      <c r="H876" s="55"/>
      <c r="I876" s="55"/>
      <c r="J876" s="55"/>
      <c r="X876" s="55"/>
    </row>
    <row r="877" spans="8:24" x14ac:dyDescent="0.25">
      <c r="H877" s="55"/>
      <c r="I877" s="55"/>
      <c r="J877" s="55"/>
      <c r="X877" s="55"/>
    </row>
    <row r="878" spans="8:24" x14ac:dyDescent="0.25">
      <c r="H878" s="55"/>
      <c r="I878" s="55"/>
      <c r="J878" s="55"/>
      <c r="X878" s="55"/>
    </row>
    <row r="879" spans="8:24" x14ac:dyDescent="0.25">
      <c r="H879" s="55"/>
      <c r="I879" s="55"/>
      <c r="J879" s="55"/>
      <c r="X879" s="55"/>
    </row>
    <row r="880" spans="8:24" x14ac:dyDescent="0.25">
      <c r="H880" s="55"/>
      <c r="I880" s="55"/>
      <c r="J880" s="55"/>
      <c r="X880" s="55"/>
    </row>
    <row r="881" spans="8:24" x14ac:dyDescent="0.25">
      <c r="H881" s="55"/>
      <c r="I881" s="55"/>
      <c r="J881" s="55"/>
      <c r="X881" s="55"/>
    </row>
    <row r="882" spans="8:24" x14ac:dyDescent="0.25">
      <c r="H882" s="55"/>
      <c r="I882" s="55"/>
      <c r="J882" s="55"/>
      <c r="X882" s="55"/>
    </row>
    <row r="883" spans="8:24" x14ac:dyDescent="0.25">
      <c r="H883" s="55"/>
      <c r="I883" s="55"/>
      <c r="J883" s="55"/>
      <c r="X883" s="55"/>
    </row>
    <row r="884" spans="8:24" x14ac:dyDescent="0.25">
      <c r="H884" s="55"/>
      <c r="I884" s="55"/>
      <c r="J884" s="55"/>
      <c r="X884" s="55"/>
    </row>
    <row r="885" spans="8:24" x14ac:dyDescent="0.25">
      <c r="H885" s="55"/>
      <c r="I885" s="55"/>
      <c r="J885" s="55"/>
      <c r="X885" s="55"/>
    </row>
    <row r="886" spans="8:24" x14ac:dyDescent="0.25">
      <c r="H886" s="55"/>
      <c r="I886" s="55"/>
      <c r="J886" s="55"/>
      <c r="X886" s="55"/>
    </row>
    <row r="887" spans="8:24" x14ac:dyDescent="0.25">
      <c r="H887" s="55"/>
      <c r="I887" s="55"/>
      <c r="J887" s="55"/>
      <c r="X887" s="55"/>
    </row>
    <row r="888" spans="8:24" x14ac:dyDescent="0.25">
      <c r="H888" s="55"/>
      <c r="I888" s="55"/>
      <c r="J888" s="55"/>
      <c r="X888" s="55"/>
    </row>
    <row r="889" spans="8:24" x14ac:dyDescent="0.25">
      <c r="H889" s="55"/>
      <c r="I889" s="55"/>
      <c r="J889" s="55"/>
      <c r="X889" s="55"/>
    </row>
    <row r="890" spans="8:24" x14ac:dyDescent="0.25">
      <c r="H890" s="55"/>
      <c r="I890" s="55"/>
      <c r="J890" s="55"/>
      <c r="X890" s="55"/>
    </row>
    <row r="891" spans="8:24" x14ac:dyDescent="0.25">
      <c r="H891" s="55"/>
      <c r="I891" s="55"/>
      <c r="J891" s="55"/>
      <c r="X891" s="55"/>
    </row>
    <row r="892" spans="8:24" x14ac:dyDescent="0.25">
      <c r="H892" s="55"/>
      <c r="I892" s="55"/>
      <c r="J892" s="55"/>
      <c r="X892" s="55"/>
    </row>
    <row r="893" spans="8:24" x14ac:dyDescent="0.25">
      <c r="H893" s="55"/>
      <c r="I893" s="55"/>
      <c r="J893" s="55"/>
      <c r="X893" s="55"/>
    </row>
    <row r="894" spans="8:24" x14ac:dyDescent="0.25">
      <c r="H894" s="55"/>
      <c r="I894" s="55"/>
      <c r="J894" s="55"/>
      <c r="X894" s="55"/>
    </row>
    <row r="895" spans="8:24" x14ac:dyDescent="0.25">
      <c r="H895" s="55"/>
      <c r="I895" s="55"/>
      <c r="J895" s="55"/>
      <c r="X895" s="55"/>
    </row>
    <row r="896" spans="8:24" x14ac:dyDescent="0.25">
      <c r="H896" s="55"/>
      <c r="I896" s="55"/>
      <c r="J896" s="55"/>
      <c r="X896" s="55"/>
    </row>
    <row r="897" spans="8:24" x14ac:dyDescent="0.25">
      <c r="H897" s="55"/>
      <c r="I897" s="55"/>
      <c r="J897" s="55"/>
      <c r="X897" s="55"/>
    </row>
    <row r="898" spans="8:24" x14ac:dyDescent="0.25">
      <c r="H898" s="55"/>
      <c r="I898" s="55"/>
      <c r="J898" s="55"/>
      <c r="X898" s="55"/>
    </row>
    <row r="899" spans="8:24" x14ac:dyDescent="0.25">
      <c r="H899" s="55"/>
      <c r="I899" s="55"/>
      <c r="J899" s="55"/>
      <c r="X899" s="55"/>
    </row>
    <row r="900" spans="8:24" x14ac:dyDescent="0.25">
      <c r="H900" s="55"/>
      <c r="I900" s="55"/>
      <c r="J900" s="55"/>
      <c r="X900" s="55"/>
    </row>
    <row r="901" spans="8:24" x14ac:dyDescent="0.25">
      <c r="H901" s="55"/>
      <c r="I901" s="55"/>
      <c r="J901" s="55"/>
      <c r="X901" s="55"/>
    </row>
    <row r="902" spans="8:24" x14ac:dyDescent="0.25">
      <c r="H902" s="55"/>
      <c r="I902" s="55"/>
      <c r="J902" s="55"/>
      <c r="X902" s="55"/>
    </row>
    <row r="903" spans="8:24" x14ac:dyDescent="0.25">
      <c r="H903" s="55"/>
      <c r="I903" s="55"/>
      <c r="J903" s="55"/>
      <c r="X903" s="55"/>
    </row>
    <row r="904" spans="8:24" x14ac:dyDescent="0.25">
      <c r="H904" s="55"/>
      <c r="I904" s="55"/>
      <c r="J904" s="55"/>
      <c r="X904" s="55"/>
    </row>
    <row r="905" spans="8:24" x14ac:dyDescent="0.25">
      <c r="H905" s="55"/>
      <c r="I905" s="55"/>
      <c r="J905" s="55"/>
      <c r="X905" s="55"/>
    </row>
    <row r="906" spans="8:24" x14ac:dyDescent="0.25">
      <c r="H906" s="55"/>
      <c r="I906" s="55"/>
      <c r="J906" s="55"/>
      <c r="X906" s="55"/>
    </row>
    <row r="907" spans="8:24" x14ac:dyDescent="0.25">
      <c r="H907" s="55"/>
      <c r="I907" s="55"/>
      <c r="J907" s="55"/>
      <c r="X907" s="55"/>
    </row>
    <row r="908" spans="8:24" x14ac:dyDescent="0.25">
      <c r="H908" s="55"/>
      <c r="I908" s="55"/>
      <c r="J908" s="55"/>
      <c r="X908" s="55"/>
    </row>
    <row r="909" spans="8:24" x14ac:dyDescent="0.25">
      <c r="H909" s="55"/>
      <c r="I909" s="55"/>
      <c r="J909" s="55"/>
      <c r="X909" s="55"/>
    </row>
    <row r="910" spans="8:24" x14ac:dyDescent="0.25">
      <c r="H910" s="55"/>
      <c r="I910" s="55"/>
      <c r="J910" s="55"/>
      <c r="X910" s="55"/>
    </row>
    <row r="911" spans="8:24" x14ac:dyDescent="0.25">
      <c r="H911" s="55"/>
      <c r="I911" s="55"/>
      <c r="J911" s="55"/>
      <c r="X911" s="55"/>
    </row>
    <row r="912" spans="8:24" x14ac:dyDescent="0.25">
      <c r="H912" s="55"/>
      <c r="I912" s="55"/>
      <c r="J912" s="55"/>
      <c r="X912" s="55"/>
    </row>
    <row r="913" spans="8:24" x14ac:dyDescent="0.25">
      <c r="H913" s="55"/>
      <c r="I913" s="55"/>
      <c r="J913" s="55"/>
      <c r="X913" s="55"/>
    </row>
    <row r="914" spans="8:24" x14ac:dyDescent="0.25">
      <c r="H914" s="55"/>
      <c r="I914" s="55"/>
      <c r="J914" s="55"/>
      <c r="X914" s="55"/>
    </row>
    <row r="915" spans="8:24" x14ac:dyDescent="0.25">
      <c r="H915" s="55"/>
      <c r="I915" s="55"/>
      <c r="J915" s="55"/>
      <c r="X915" s="55"/>
    </row>
    <row r="916" spans="8:24" x14ac:dyDescent="0.25">
      <c r="H916" s="55"/>
      <c r="I916" s="55"/>
      <c r="J916" s="55"/>
      <c r="X916" s="55"/>
    </row>
    <row r="917" spans="8:24" x14ac:dyDescent="0.25">
      <c r="H917" s="55"/>
      <c r="I917" s="55"/>
      <c r="J917" s="55"/>
      <c r="X917" s="55"/>
    </row>
    <row r="918" spans="8:24" x14ac:dyDescent="0.25">
      <c r="H918" s="55"/>
      <c r="I918" s="55"/>
      <c r="J918" s="55"/>
      <c r="X918" s="55"/>
    </row>
    <row r="919" spans="8:24" x14ac:dyDescent="0.25">
      <c r="H919" s="55"/>
      <c r="I919" s="55"/>
      <c r="J919" s="55"/>
      <c r="X919" s="55"/>
    </row>
    <row r="920" spans="8:24" x14ac:dyDescent="0.25">
      <c r="H920" s="55"/>
      <c r="I920" s="55"/>
      <c r="J920" s="55"/>
      <c r="X920" s="55"/>
    </row>
    <row r="921" spans="8:24" x14ac:dyDescent="0.25">
      <c r="H921" s="55"/>
      <c r="I921" s="55"/>
      <c r="J921" s="55"/>
      <c r="X921" s="55"/>
    </row>
    <row r="922" spans="8:24" x14ac:dyDescent="0.25">
      <c r="H922" s="55"/>
      <c r="I922" s="55"/>
      <c r="J922" s="55"/>
      <c r="X922" s="55"/>
    </row>
    <row r="923" spans="8:24" x14ac:dyDescent="0.25">
      <c r="H923" s="55"/>
      <c r="I923" s="55"/>
      <c r="J923" s="55"/>
      <c r="X923" s="55"/>
    </row>
    <row r="924" spans="8:24" x14ac:dyDescent="0.25">
      <c r="H924" s="55"/>
      <c r="I924" s="55"/>
      <c r="J924" s="55"/>
      <c r="X924" s="55"/>
    </row>
    <row r="925" spans="8:24" x14ac:dyDescent="0.25">
      <c r="H925" s="55"/>
      <c r="I925" s="55"/>
      <c r="J925" s="55"/>
      <c r="X925" s="55"/>
    </row>
    <row r="926" spans="8:24" x14ac:dyDescent="0.25">
      <c r="H926" s="55"/>
      <c r="I926" s="55"/>
      <c r="J926" s="55"/>
      <c r="X926" s="55"/>
    </row>
    <row r="927" spans="8:24" x14ac:dyDescent="0.25">
      <c r="H927" s="55"/>
      <c r="I927" s="55"/>
      <c r="J927" s="55"/>
      <c r="X927" s="55"/>
    </row>
    <row r="928" spans="8:24" x14ac:dyDescent="0.25">
      <c r="H928" s="55"/>
      <c r="I928" s="55"/>
      <c r="J928" s="55"/>
      <c r="X928" s="55"/>
    </row>
    <row r="929" spans="8:24" x14ac:dyDescent="0.25">
      <c r="H929" s="55"/>
      <c r="I929" s="55"/>
      <c r="J929" s="55"/>
      <c r="X929" s="55"/>
    </row>
    <row r="930" spans="8:24" x14ac:dyDescent="0.25">
      <c r="H930" s="55"/>
      <c r="I930" s="55"/>
      <c r="J930" s="55"/>
      <c r="X930" s="55"/>
    </row>
    <row r="931" spans="8:24" x14ac:dyDescent="0.25">
      <c r="H931" s="55"/>
      <c r="I931" s="55"/>
      <c r="J931" s="55"/>
      <c r="X931" s="55"/>
    </row>
    <row r="932" spans="8:24" x14ac:dyDescent="0.25">
      <c r="H932" s="55"/>
      <c r="I932" s="55"/>
      <c r="J932" s="55"/>
      <c r="X932" s="55"/>
    </row>
    <row r="933" spans="8:24" x14ac:dyDescent="0.25">
      <c r="H933" s="55"/>
      <c r="I933" s="55"/>
      <c r="J933" s="55"/>
      <c r="X933" s="55"/>
    </row>
    <row r="934" spans="8:24" x14ac:dyDescent="0.25">
      <c r="H934" s="55"/>
      <c r="I934" s="55"/>
      <c r="J934" s="55"/>
      <c r="X934" s="55"/>
    </row>
    <row r="935" spans="8:24" x14ac:dyDescent="0.25">
      <c r="H935" s="55"/>
      <c r="I935" s="55"/>
      <c r="J935" s="55"/>
      <c r="X935" s="55"/>
    </row>
    <row r="936" spans="8:24" x14ac:dyDescent="0.25">
      <c r="H936" s="55"/>
      <c r="I936" s="55"/>
      <c r="J936" s="55"/>
      <c r="X936" s="55"/>
    </row>
    <row r="937" spans="8:24" x14ac:dyDescent="0.25">
      <c r="H937" s="55"/>
      <c r="I937" s="55"/>
      <c r="J937" s="55"/>
      <c r="X937" s="55"/>
    </row>
    <row r="938" spans="8:24" x14ac:dyDescent="0.25">
      <c r="H938" s="55"/>
      <c r="I938" s="55"/>
      <c r="J938" s="55"/>
      <c r="X938" s="55"/>
    </row>
    <row r="939" spans="8:24" x14ac:dyDescent="0.25">
      <c r="H939" s="55"/>
      <c r="I939" s="55"/>
      <c r="J939" s="55"/>
      <c r="X939" s="55"/>
    </row>
    <row r="940" spans="8:24" x14ac:dyDescent="0.25">
      <c r="H940" s="55"/>
      <c r="I940" s="55"/>
      <c r="J940" s="55"/>
      <c r="X940" s="55"/>
    </row>
    <row r="941" spans="8:24" x14ac:dyDescent="0.25">
      <c r="H941" s="55"/>
      <c r="I941" s="55"/>
      <c r="J941" s="55"/>
      <c r="X941" s="55"/>
    </row>
    <row r="942" spans="8:24" x14ac:dyDescent="0.25">
      <c r="H942" s="55"/>
      <c r="I942" s="55"/>
      <c r="J942" s="55"/>
      <c r="X942" s="55"/>
    </row>
    <row r="943" spans="8:24" x14ac:dyDescent="0.25">
      <c r="H943" s="55"/>
      <c r="I943" s="55"/>
      <c r="J943" s="55"/>
      <c r="X943" s="55"/>
    </row>
    <row r="944" spans="8:24" x14ac:dyDescent="0.25">
      <c r="H944" s="55"/>
      <c r="I944" s="55"/>
      <c r="J944" s="55"/>
      <c r="X944" s="55"/>
    </row>
    <row r="945" spans="8:24" x14ac:dyDescent="0.25">
      <c r="H945" s="55"/>
      <c r="I945" s="55"/>
      <c r="J945" s="55"/>
      <c r="X945" s="55"/>
    </row>
    <row r="946" spans="8:24" x14ac:dyDescent="0.25">
      <c r="H946" s="55"/>
      <c r="I946" s="55"/>
      <c r="J946" s="55"/>
      <c r="X946" s="55"/>
    </row>
    <row r="947" spans="8:24" x14ac:dyDescent="0.25">
      <c r="H947" s="55"/>
      <c r="I947" s="55"/>
      <c r="J947" s="55"/>
      <c r="X947" s="55"/>
    </row>
    <row r="948" spans="8:24" x14ac:dyDescent="0.25">
      <c r="H948" s="55"/>
      <c r="I948" s="55"/>
      <c r="J948" s="55"/>
      <c r="X948" s="55"/>
    </row>
    <row r="949" spans="8:24" x14ac:dyDescent="0.25">
      <c r="H949" s="55"/>
      <c r="I949" s="55"/>
      <c r="J949" s="55"/>
      <c r="X949" s="55"/>
    </row>
    <row r="950" spans="8:24" x14ac:dyDescent="0.25">
      <c r="H950" s="55"/>
      <c r="I950" s="55"/>
      <c r="J950" s="55"/>
      <c r="X950" s="55"/>
    </row>
    <row r="951" spans="8:24" x14ac:dyDescent="0.25">
      <c r="H951" s="55"/>
      <c r="I951" s="55"/>
      <c r="J951" s="55"/>
      <c r="X951" s="55"/>
    </row>
    <row r="952" spans="8:24" x14ac:dyDescent="0.25">
      <c r="H952" s="55"/>
      <c r="I952" s="55"/>
      <c r="J952" s="55"/>
      <c r="X952" s="55"/>
    </row>
    <row r="953" spans="8:24" x14ac:dyDescent="0.25">
      <c r="H953" s="55"/>
      <c r="I953" s="55"/>
      <c r="J953" s="55"/>
      <c r="X953" s="55"/>
    </row>
    <row r="954" spans="8:24" x14ac:dyDescent="0.25">
      <c r="H954" s="55"/>
      <c r="I954" s="55"/>
      <c r="J954" s="55"/>
      <c r="X954" s="55"/>
    </row>
    <row r="955" spans="8:24" x14ac:dyDescent="0.25">
      <c r="H955" s="55"/>
      <c r="I955" s="55"/>
      <c r="J955" s="55"/>
      <c r="X955" s="55"/>
    </row>
    <row r="956" spans="8:24" x14ac:dyDescent="0.25">
      <c r="H956" s="55"/>
      <c r="I956" s="55"/>
      <c r="J956" s="55"/>
      <c r="X956" s="55"/>
    </row>
    <row r="957" spans="8:24" x14ac:dyDescent="0.25">
      <c r="H957" s="55"/>
      <c r="I957" s="55"/>
      <c r="J957" s="55"/>
      <c r="X957" s="55"/>
    </row>
    <row r="958" spans="8:24" x14ac:dyDescent="0.25">
      <c r="H958" s="55"/>
      <c r="I958" s="55"/>
      <c r="J958" s="55"/>
      <c r="X958" s="55"/>
    </row>
    <row r="959" spans="8:24" x14ac:dyDescent="0.25">
      <c r="H959" s="55"/>
      <c r="I959" s="55"/>
      <c r="J959" s="55"/>
      <c r="X959" s="55"/>
    </row>
    <row r="960" spans="8:24" x14ac:dyDescent="0.25">
      <c r="H960" s="55"/>
      <c r="I960" s="55"/>
      <c r="J960" s="55"/>
      <c r="X960" s="55"/>
    </row>
    <row r="961" spans="8:24" x14ac:dyDescent="0.25">
      <c r="H961" s="55"/>
      <c r="I961" s="55"/>
      <c r="J961" s="55"/>
      <c r="X961" s="55"/>
    </row>
    <row r="962" spans="8:24" x14ac:dyDescent="0.25">
      <c r="H962" s="55"/>
      <c r="I962" s="55"/>
      <c r="J962" s="55"/>
      <c r="X962" s="55"/>
    </row>
    <row r="963" spans="8:24" x14ac:dyDescent="0.25">
      <c r="H963" s="55"/>
      <c r="I963" s="55"/>
      <c r="J963" s="55"/>
      <c r="X963" s="55"/>
    </row>
    <row r="964" spans="8:24" x14ac:dyDescent="0.25">
      <c r="H964" s="55"/>
      <c r="I964" s="55"/>
      <c r="J964" s="55"/>
      <c r="X964" s="55"/>
    </row>
    <row r="965" spans="8:24" x14ac:dyDescent="0.25">
      <c r="H965" s="55"/>
      <c r="I965" s="55"/>
      <c r="J965" s="55"/>
      <c r="X965" s="55"/>
    </row>
    <row r="966" spans="8:24" x14ac:dyDescent="0.25">
      <c r="H966" s="55"/>
      <c r="I966" s="55"/>
      <c r="J966" s="55"/>
      <c r="X966" s="55"/>
    </row>
    <row r="967" spans="8:24" x14ac:dyDescent="0.25">
      <c r="H967" s="55"/>
      <c r="I967" s="55"/>
      <c r="J967" s="55"/>
      <c r="X967" s="55"/>
    </row>
    <row r="968" spans="8:24" x14ac:dyDescent="0.25">
      <c r="H968" s="55"/>
      <c r="I968" s="55"/>
      <c r="J968" s="55"/>
      <c r="X968" s="55"/>
    </row>
    <row r="969" spans="8:24" x14ac:dyDescent="0.25">
      <c r="H969" s="55"/>
      <c r="I969" s="55"/>
      <c r="J969" s="55"/>
      <c r="X969" s="55"/>
    </row>
    <row r="970" spans="8:24" x14ac:dyDescent="0.25">
      <c r="H970" s="55"/>
      <c r="I970" s="55"/>
      <c r="J970" s="55"/>
      <c r="X970" s="55"/>
    </row>
    <row r="971" spans="8:24" x14ac:dyDescent="0.25">
      <c r="H971" s="55"/>
      <c r="I971" s="55"/>
      <c r="J971" s="55"/>
      <c r="X971" s="55"/>
    </row>
    <row r="972" spans="8:24" x14ac:dyDescent="0.25">
      <c r="H972" s="55"/>
      <c r="I972" s="55"/>
      <c r="J972" s="55"/>
      <c r="X972" s="55"/>
    </row>
    <row r="973" spans="8:24" x14ac:dyDescent="0.25">
      <c r="H973" s="55"/>
      <c r="I973" s="55"/>
      <c r="J973" s="55"/>
      <c r="X973" s="55"/>
    </row>
    <row r="974" spans="8:24" x14ac:dyDescent="0.25">
      <c r="H974" s="55"/>
      <c r="I974" s="55"/>
      <c r="J974" s="55"/>
      <c r="X974" s="55"/>
    </row>
    <row r="975" spans="8:24" x14ac:dyDescent="0.25">
      <c r="H975" s="55"/>
      <c r="I975" s="55"/>
      <c r="J975" s="55"/>
      <c r="X975" s="55"/>
    </row>
    <row r="976" spans="8:24" x14ac:dyDescent="0.25">
      <c r="H976" s="55"/>
      <c r="I976" s="55"/>
      <c r="J976" s="55"/>
      <c r="X976" s="55"/>
    </row>
    <row r="977" spans="8:24" x14ac:dyDescent="0.25">
      <c r="H977" s="55"/>
      <c r="I977" s="55"/>
      <c r="J977" s="55"/>
      <c r="X977" s="55"/>
    </row>
    <row r="978" spans="8:24" x14ac:dyDescent="0.25">
      <c r="H978" s="55"/>
      <c r="I978" s="55"/>
      <c r="J978" s="55"/>
      <c r="X978" s="55"/>
    </row>
    <row r="979" spans="8:24" x14ac:dyDescent="0.25">
      <c r="H979" s="55"/>
      <c r="I979" s="55"/>
      <c r="J979" s="55"/>
      <c r="X979" s="55"/>
    </row>
    <row r="980" spans="8:24" x14ac:dyDescent="0.25">
      <c r="H980" s="55"/>
      <c r="I980" s="55"/>
      <c r="J980" s="55"/>
      <c r="X980" s="55"/>
    </row>
    <row r="981" spans="8:24" x14ac:dyDescent="0.25">
      <c r="H981" s="55"/>
      <c r="I981" s="55"/>
      <c r="J981" s="55"/>
      <c r="X981" s="55"/>
    </row>
    <row r="982" spans="8:24" x14ac:dyDescent="0.25">
      <c r="H982" s="55"/>
      <c r="I982" s="55"/>
      <c r="J982" s="55"/>
      <c r="X982" s="55"/>
    </row>
    <row r="983" spans="8:24" x14ac:dyDescent="0.25">
      <c r="H983" s="55"/>
      <c r="I983" s="55"/>
      <c r="J983" s="55"/>
      <c r="X983" s="55"/>
    </row>
    <row r="984" spans="8:24" x14ac:dyDescent="0.25">
      <c r="H984" s="55"/>
      <c r="I984" s="55"/>
      <c r="J984" s="55"/>
      <c r="X984" s="55"/>
    </row>
    <row r="985" spans="8:24" x14ac:dyDescent="0.25">
      <c r="H985" s="55"/>
      <c r="I985" s="55"/>
      <c r="J985" s="55"/>
      <c r="X985" s="55"/>
    </row>
    <row r="986" spans="8:24" x14ac:dyDescent="0.25">
      <c r="H986" s="55"/>
      <c r="I986" s="55"/>
      <c r="J986" s="55"/>
      <c r="X986" s="55"/>
    </row>
    <row r="987" spans="8:24" x14ac:dyDescent="0.25">
      <c r="H987" s="55"/>
      <c r="I987" s="55"/>
      <c r="J987" s="55"/>
      <c r="X987" s="55"/>
    </row>
    <row r="988" spans="8:24" x14ac:dyDescent="0.25">
      <c r="H988" s="55"/>
      <c r="I988" s="55"/>
      <c r="J988" s="55"/>
      <c r="X988" s="55"/>
    </row>
    <row r="989" spans="8:24" x14ac:dyDescent="0.25">
      <c r="H989" s="55"/>
      <c r="I989" s="55"/>
      <c r="J989" s="55"/>
      <c r="X989" s="55"/>
    </row>
    <row r="990" spans="8:24" x14ac:dyDescent="0.25">
      <c r="H990" s="55"/>
      <c r="I990" s="55"/>
      <c r="J990" s="55"/>
      <c r="X990" s="55"/>
    </row>
    <row r="991" spans="8:24" x14ac:dyDescent="0.25">
      <c r="H991" s="55"/>
      <c r="I991" s="55"/>
      <c r="J991" s="55"/>
      <c r="X991" s="55"/>
    </row>
    <row r="992" spans="8:24" x14ac:dyDescent="0.25">
      <c r="H992" s="55"/>
      <c r="I992" s="55"/>
      <c r="J992" s="55"/>
      <c r="X992" s="55"/>
    </row>
    <row r="993" spans="8:24" x14ac:dyDescent="0.25">
      <c r="H993" s="55"/>
      <c r="I993" s="55"/>
      <c r="J993" s="55"/>
      <c r="X993" s="55"/>
    </row>
    <row r="994" spans="8:24" x14ac:dyDescent="0.25">
      <c r="H994" s="55"/>
      <c r="I994" s="55"/>
      <c r="J994" s="55"/>
      <c r="X994" s="55"/>
    </row>
    <row r="995" spans="8:24" x14ac:dyDescent="0.25">
      <c r="H995" s="55"/>
      <c r="I995" s="55"/>
      <c r="J995" s="55"/>
      <c r="X995" s="55"/>
    </row>
    <row r="996" spans="8:24" x14ac:dyDescent="0.25">
      <c r="H996" s="55"/>
      <c r="I996" s="55"/>
      <c r="J996" s="55"/>
      <c r="X996" s="55"/>
    </row>
    <row r="997" spans="8:24" x14ac:dyDescent="0.25">
      <c r="H997" s="55"/>
      <c r="I997" s="55"/>
      <c r="J997" s="55"/>
      <c r="X997" s="55"/>
    </row>
    <row r="998" spans="8:24" x14ac:dyDescent="0.25">
      <c r="H998" s="55"/>
      <c r="I998" s="55"/>
      <c r="J998" s="55"/>
      <c r="X998" s="55"/>
    </row>
    <row r="999" spans="8:24" x14ac:dyDescent="0.25">
      <c r="H999" s="55"/>
      <c r="I999" s="55"/>
      <c r="J999" s="55"/>
      <c r="X999" s="55"/>
    </row>
    <row r="1000" spans="8:24" x14ac:dyDescent="0.25">
      <c r="H1000" s="55"/>
      <c r="I1000" s="55"/>
      <c r="J1000" s="55"/>
      <c r="X1000" s="55"/>
    </row>
    <row r="1001" spans="8:24" x14ac:dyDescent="0.25">
      <c r="H1001" s="55"/>
      <c r="I1001" s="55"/>
      <c r="J1001" s="55"/>
      <c r="X1001" s="55"/>
    </row>
    <row r="1002" spans="8:24" x14ac:dyDescent="0.25">
      <c r="H1002" s="55"/>
      <c r="I1002" s="55"/>
      <c r="J1002" s="55"/>
      <c r="X1002" s="55"/>
    </row>
    <row r="1003" spans="8:24" x14ac:dyDescent="0.25">
      <c r="H1003" s="55"/>
      <c r="I1003" s="55"/>
      <c r="J1003" s="55"/>
      <c r="X1003" s="55"/>
    </row>
    <row r="1004" spans="8:24" x14ac:dyDescent="0.25">
      <c r="H1004" s="55"/>
      <c r="I1004" s="55"/>
      <c r="J1004" s="55"/>
      <c r="X1004" s="55"/>
    </row>
    <row r="1005" spans="8:24" x14ac:dyDescent="0.25">
      <c r="H1005" s="55"/>
      <c r="I1005" s="55"/>
      <c r="J1005" s="55"/>
      <c r="X1005" s="55"/>
    </row>
    <row r="1006" spans="8:24" x14ac:dyDescent="0.25">
      <c r="H1006" s="55"/>
      <c r="I1006" s="55"/>
      <c r="J1006" s="55"/>
      <c r="X1006" s="55"/>
    </row>
    <row r="1007" spans="8:24" x14ac:dyDescent="0.25">
      <c r="H1007" s="55"/>
      <c r="I1007" s="55"/>
      <c r="J1007" s="55"/>
      <c r="X1007" s="55"/>
    </row>
    <row r="1008" spans="8:24" x14ac:dyDescent="0.25">
      <c r="H1008" s="55"/>
      <c r="I1008" s="55"/>
      <c r="J1008" s="55"/>
      <c r="X1008" s="55"/>
    </row>
    <row r="1009" spans="8:24" x14ac:dyDescent="0.25">
      <c r="H1009" s="55"/>
      <c r="I1009" s="55"/>
      <c r="J1009" s="55"/>
      <c r="X1009" s="55"/>
    </row>
    <row r="1010" spans="8:24" x14ac:dyDescent="0.25">
      <c r="H1010" s="55"/>
      <c r="I1010" s="55"/>
      <c r="J1010" s="55"/>
      <c r="X1010" s="55"/>
    </row>
    <row r="1011" spans="8:24" x14ac:dyDescent="0.25">
      <c r="H1011" s="55"/>
      <c r="I1011" s="55"/>
      <c r="J1011" s="55"/>
      <c r="X1011" s="55"/>
    </row>
    <row r="1012" spans="8:24" x14ac:dyDescent="0.25">
      <c r="H1012" s="55"/>
      <c r="I1012" s="55"/>
      <c r="J1012" s="55"/>
      <c r="X1012" s="55"/>
    </row>
    <row r="1013" spans="8:24" x14ac:dyDescent="0.25">
      <c r="H1013" s="55"/>
      <c r="I1013" s="55"/>
      <c r="J1013" s="55"/>
      <c r="X1013" s="55"/>
    </row>
    <row r="1014" spans="8:24" x14ac:dyDescent="0.25">
      <c r="H1014" s="55"/>
      <c r="I1014" s="55"/>
      <c r="J1014" s="55"/>
      <c r="X1014" s="55"/>
    </row>
  </sheetData>
  <autoFilter ref="A2:Y590">
    <filterColumn colId="2">
      <filters>
        <filter val="OLD"/>
      </filters>
    </filterColumn>
    <filterColumn colId="5" showButton="0"/>
    <sortState ref="A3:Y133">
      <sortCondition ref="C2:C133"/>
    </sortState>
  </autoFilter>
  <mergeCells count="1">
    <mergeCell ref="F2:G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6"/>
  <sheetViews>
    <sheetView workbookViewId="0">
      <selection activeCell="H189" sqref="H189"/>
    </sheetView>
  </sheetViews>
  <sheetFormatPr defaultRowHeight="15" x14ac:dyDescent="0.25"/>
  <cols>
    <col min="1" max="1" width="5.85546875" customWidth="1"/>
    <col min="2" max="2" width="9.5703125" customWidth="1"/>
    <col min="3" max="3" width="19.5703125" customWidth="1"/>
    <col min="5" max="5" width="7.85546875" customWidth="1"/>
    <col min="6" max="6" width="21.42578125" style="132" customWidth="1"/>
    <col min="7" max="7" width="22.140625" customWidth="1"/>
  </cols>
  <sheetData>
    <row r="1" spans="1:25" s="55" customFormat="1" ht="38.25" customHeight="1" x14ac:dyDescent="0.25">
      <c r="A1" s="67" t="s">
        <v>335</v>
      </c>
      <c r="B1" s="68" t="s">
        <v>360</v>
      </c>
      <c r="C1" s="130"/>
      <c r="D1" s="69" t="s">
        <v>361</v>
      </c>
      <c r="E1" s="52" t="s">
        <v>362</v>
      </c>
      <c r="F1" s="131"/>
      <c r="G1" s="51" t="s">
        <v>363</v>
      </c>
      <c r="H1" s="70" t="s">
        <v>341</v>
      </c>
      <c r="I1" s="71" t="s">
        <v>6</v>
      </c>
      <c r="J1" s="71" t="s">
        <v>342</v>
      </c>
      <c r="K1" s="71" t="s">
        <v>346</v>
      </c>
      <c r="L1" s="72" t="s">
        <v>365</v>
      </c>
      <c r="M1" s="64" t="s">
        <v>366</v>
      </c>
      <c r="N1" s="53" t="s">
        <v>367</v>
      </c>
      <c r="O1" s="53" t="s">
        <v>350</v>
      </c>
      <c r="P1" s="53" t="s">
        <v>368</v>
      </c>
      <c r="Q1" s="53" t="s">
        <v>369</v>
      </c>
      <c r="R1" s="53" t="s">
        <v>370</v>
      </c>
      <c r="S1" s="53" t="s">
        <v>371</v>
      </c>
      <c r="T1" s="53" t="s">
        <v>372</v>
      </c>
      <c r="U1" s="53" t="s">
        <v>373</v>
      </c>
      <c r="V1" s="53" t="s">
        <v>374</v>
      </c>
      <c r="W1" s="53" t="s">
        <v>375</v>
      </c>
      <c r="X1" s="54" t="s">
        <v>376</v>
      </c>
    </row>
    <row r="2" spans="1:25" s="56" customFormat="1" x14ac:dyDescent="0.25">
      <c r="A2" s="97"/>
      <c r="B2" s="98" t="s">
        <v>980</v>
      </c>
      <c r="C2" s="98" t="str">
        <f>VLOOKUP(B2,ALL!E:H,4,0)</f>
        <v>PERMANENT DISS</v>
      </c>
      <c r="D2" s="58" t="s">
        <v>2592</v>
      </c>
      <c r="E2" s="98">
        <f>VLOOKUP(B2,ALL!E:M,9,0)</f>
        <v>4</v>
      </c>
      <c r="F2" s="133" t="str">
        <f>VLOOKUP(B2,ALL!F:J,5,0)</f>
        <v>B R LOKESHA</v>
      </c>
      <c r="G2" s="58" t="e">
        <v>#N/A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62"/>
      <c r="Y2" s="55"/>
    </row>
    <row r="3" spans="1:25" s="56" customFormat="1" x14ac:dyDescent="0.25">
      <c r="A3" s="97"/>
      <c r="B3" s="98" t="s">
        <v>1376</v>
      </c>
      <c r="C3" s="98" t="str">
        <f>VLOOKUP(B3,ALL!E:H,4,0)</f>
        <v>PERMANENT DISS</v>
      </c>
      <c r="D3" s="58" t="s">
        <v>2592</v>
      </c>
      <c r="E3" s="98">
        <f>VLOOKUP(B3,ALL!E:M,9,0)</f>
        <v>1</v>
      </c>
      <c r="F3" s="133" t="str">
        <f>VLOOKUP(B3,ALL!F:J,5,0)</f>
        <v>SURENDRA KUMAR</v>
      </c>
      <c r="G3" s="58" t="e">
        <v>#N/A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62"/>
      <c r="Y3" s="55"/>
    </row>
    <row r="4" spans="1:25" s="56" customFormat="1" x14ac:dyDescent="0.25">
      <c r="A4" s="97"/>
      <c r="B4" s="98" t="s">
        <v>1708</v>
      </c>
      <c r="C4" s="98" t="str">
        <f>VLOOKUP(B4,ALL!E:H,4,0)</f>
        <v>PERMANENT DISS</v>
      </c>
      <c r="D4" s="58" t="s">
        <v>2592</v>
      </c>
      <c r="E4" s="98">
        <f>VLOOKUP(B4,ALL!E:M,9,0)</f>
        <v>2</v>
      </c>
      <c r="F4" s="133" t="str">
        <f>VLOOKUP(B4,ALL!F:J,5,0)</f>
        <v>PROJECT MANGER</v>
      </c>
      <c r="G4" s="58" t="e">
        <v>#N/A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62"/>
      <c r="Y4" s="55"/>
    </row>
    <row r="5" spans="1:25" s="56" customFormat="1" ht="30" x14ac:dyDescent="0.25">
      <c r="A5" s="97"/>
      <c r="B5" s="98" t="s">
        <v>2017</v>
      </c>
      <c r="C5" s="98" t="str">
        <f>VLOOKUP(B5,ALL!E:H,4,0)</f>
        <v>PERMANENT DISS</v>
      </c>
      <c r="D5" s="58" t="s">
        <v>2592</v>
      </c>
      <c r="E5" s="98">
        <f>VLOOKUP(B5,ALL!E:M,9,0)</f>
        <v>1</v>
      </c>
      <c r="F5" s="133" t="str">
        <f>VLOOKUP(B5,ALL!F:J,5,0)</f>
        <v>SECRTARY EMPLOYES UNION (659)</v>
      </c>
      <c r="G5" s="58" t="e">
        <v>#N/A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62"/>
      <c r="Y5" s="55"/>
    </row>
    <row r="6" spans="1:25" s="56" customFormat="1" x14ac:dyDescent="0.25">
      <c r="A6" s="97"/>
      <c r="B6" s="98" t="s">
        <v>2289</v>
      </c>
      <c r="C6" s="98" t="str">
        <f>VLOOKUP(B6,ALL!E:H,4,0)</f>
        <v>PERMANENT DISS</v>
      </c>
      <c r="D6" s="58" t="s">
        <v>2592</v>
      </c>
      <c r="E6" s="98">
        <f>VLOOKUP(B6,ALL!E:M,9,0)</f>
        <v>2</v>
      </c>
      <c r="F6" s="133" t="str">
        <f>VLOOKUP(B6,ALL!F:J,5,0)</f>
        <v>KUBRA SAMAD</v>
      </c>
      <c r="G6" s="58" t="e">
        <v>#N/A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62"/>
      <c r="Y6" s="55"/>
    </row>
    <row r="7" spans="1:25" s="55" customFormat="1" ht="45" x14ac:dyDescent="0.25">
      <c r="A7" s="97"/>
      <c r="B7" s="98" t="s">
        <v>960</v>
      </c>
      <c r="C7" s="98" t="str">
        <f>VLOOKUP(B7,ALL!E:H,4,0)</f>
        <v>PERMANENT DISS</v>
      </c>
      <c r="D7" s="58" t="s">
        <v>2592</v>
      </c>
      <c r="E7" s="98">
        <f>VLOOKUP(B7,ALL!E:M,9,0)</f>
        <v>1</v>
      </c>
      <c r="F7" s="133" t="str">
        <f>VLOOKUP(B7,ALL!F:J,5,0)</f>
        <v>S R CONSTRUCTION MURRAJE DESAI PU COLLEGE</v>
      </c>
      <c r="G7" s="58" t="e">
        <v>#N/A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62"/>
    </row>
    <row r="8" spans="1:25" s="55" customFormat="1" ht="30" x14ac:dyDescent="0.25">
      <c r="A8" s="97"/>
      <c r="B8" s="98" t="s">
        <v>965</v>
      </c>
      <c r="C8" s="98" t="str">
        <f>VLOOKUP(B8,ALL!E:H,4,0)</f>
        <v>LONG DISS</v>
      </c>
      <c r="D8" s="58" t="s">
        <v>2592</v>
      </c>
      <c r="E8" s="98">
        <f>VLOOKUP(B8,ALL!E:M,9,0)</f>
        <v>1</v>
      </c>
      <c r="F8" s="133" t="str">
        <f>VLOOKUP(B8,ALL!F:J,5,0)</f>
        <v>DR MURLIDHAR POOJAR</v>
      </c>
      <c r="G8" s="58" t="s">
        <v>2598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62"/>
    </row>
    <row r="9" spans="1:25" s="55" customFormat="1" ht="30" x14ac:dyDescent="0.25">
      <c r="A9" s="97"/>
      <c r="B9" s="98" t="s">
        <v>970</v>
      </c>
      <c r="C9" s="98" t="str">
        <f>VLOOKUP(B9,ALL!E:H,4,0)</f>
        <v>PERMANENT DISS</v>
      </c>
      <c r="D9" s="58" t="s">
        <v>2592</v>
      </c>
      <c r="E9" s="98">
        <f>VLOOKUP(B9,ALL!E:M,9,0)</f>
        <v>5</v>
      </c>
      <c r="F9" s="133" t="str">
        <f>VLOOKUP(B9,ALL!F:J,5,0)</f>
        <v>M/S GREEN SQUARE PROPERTIES</v>
      </c>
      <c r="G9" s="58" t="e">
        <v>#N/A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62"/>
    </row>
    <row r="10" spans="1:25" s="55" customFormat="1" x14ac:dyDescent="0.25">
      <c r="A10" s="97"/>
      <c r="B10" s="98" t="s">
        <v>975</v>
      </c>
      <c r="C10" s="98" t="str">
        <f>VLOOKUP(B10,ALL!E:H,4,0)</f>
        <v>LONG DISS</v>
      </c>
      <c r="D10" s="58" t="s">
        <v>2592</v>
      </c>
      <c r="E10" s="98">
        <f>VLOOKUP(B10,ALL!E:M,9,0)</f>
        <v>6</v>
      </c>
      <c r="F10" s="133" t="str">
        <f>VLOOKUP(B10,ALL!F:J,5,0)</f>
        <v>PROJECT MANGER</v>
      </c>
      <c r="G10" s="58" t="s">
        <v>2599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62"/>
    </row>
    <row r="11" spans="1:25" s="56" customFormat="1" x14ac:dyDescent="0.25">
      <c r="A11" s="97"/>
      <c r="B11" s="98" t="s">
        <v>984</v>
      </c>
      <c r="C11" s="98" t="str">
        <f>VLOOKUP(B11,ALL!E:H,4,0)</f>
        <v>PERMANENT DISS</v>
      </c>
      <c r="D11" s="58" t="s">
        <v>2592</v>
      </c>
      <c r="E11" s="98">
        <f>VLOOKUP(B11,ALL!E:M,9,0)</f>
        <v>1</v>
      </c>
      <c r="F11" s="133" t="str">
        <f>VLOOKUP(B11,ALL!F:J,5,0)</f>
        <v>M E ANUSUYA</v>
      </c>
      <c r="G11" s="58" t="e">
        <v>#N/A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62"/>
      <c r="Y11" s="55"/>
    </row>
    <row r="12" spans="1:25" s="56" customFormat="1" x14ac:dyDescent="0.25">
      <c r="A12" s="97"/>
      <c r="B12" s="98" t="s">
        <v>1028</v>
      </c>
      <c r="C12" s="98" t="str">
        <f>VLOOKUP(B12,ALL!E:H,4,0)</f>
        <v>LONG DISS</v>
      </c>
      <c r="D12" s="58" t="s">
        <v>2592</v>
      </c>
      <c r="E12" s="98">
        <f>VLOOKUP(B12,ALL!E:M,9,0)</f>
        <v>1</v>
      </c>
      <c r="F12" s="133" t="str">
        <f>VLOOKUP(B12,ALL!F:J,5,0)</f>
        <v>Y R SOMASHEKARA</v>
      </c>
      <c r="G12" s="58" t="s">
        <v>2600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62"/>
      <c r="Y12" s="55"/>
    </row>
    <row r="13" spans="1:25" s="56" customFormat="1" x14ac:dyDescent="0.25">
      <c r="A13" s="97"/>
      <c r="B13" s="98" t="s">
        <v>1071</v>
      </c>
      <c r="C13" s="98" t="str">
        <f>VLOOKUP(B13,ALL!E:H,4,0)</f>
        <v>PERMANENT DISS</v>
      </c>
      <c r="D13" s="58" t="s">
        <v>2592</v>
      </c>
      <c r="E13" s="98">
        <f>VLOOKUP(B13,ALL!E:M,9,0)</f>
        <v>1</v>
      </c>
      <c r="F13" s="133" t="str">
        <f>VLOOKUP(B13,ALL!F:J,5,0)</f>
        <v>Y K LAKSHMANA</v>
      </c>
      <c r="G13" s="58" t="e">
        <v>#N/A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62"/>
      <c r="Y13" s="55"/>
    </row>
    <row r="14" spans="1:25" s="56" customFormat="1" x14ac:dyDescent="0.25">
      <c r="A14" s="97"/>
      <c r="B14" s="98" t="s">
        <v>1111</v>
      </c>
      <c r="C14" s="98" t="str">
        <f>VLOOKUP(B14,ALL!E:H,4,0)</f>
        <v>LONG DISS</v>
      </c>
      <c r="D14" s="58" t="s">
        <v>2592</v>
      </c>
      <c r="E14" s="98">
        <f>VLOOKUP(B14,ALL!E:M,9,0)</f>
        <v>1</v>
      </c>
      <c r="F14" s="133" t="str">
        <f>VLOOKUP(B14,ALL!F:J,5,0)</f>
        <v>H R GOPINATH</v>
      </c>
      <c r="G14" s="58" t="s">
        <v>2601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62"/>
      <c r="Y14" s="55"/>
    </row>
    <row r="15" spans="1:25" s="56" customFormat="1" x14ac:dyDescent="0.25">
      <c r="A15" s="97"/>
      <c r="B15" s="98" t="s">
        <v>1152</v>
      </c>
      <c r="C15" s="98" t="str">
        <f>VLOOKUP(B15,ALL!E:H,4,0)</f>
        <v>PERMANENT DISS</v>
      </c>
      <c r="D15" s="58" t="s">
        <v>2592</v>
      </c>
      <c r="E15" s="98">
        <f>VLOOKUP(B15,ALL!E:M,9,0)</f>
        <v>1</v>
      </c>
      <c r="F15" s="133" t="str">
        <f>VLOOKUP(B15,ALL!F:J,5,0)</f>
        <v>D C HARISH</v>
      </c>
      <c r="G15" s="58" t="e">
        <v>#N/A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62"/>
      <c r="Y15" s="55"/>
    </row>
    <row r="16" spans="1:25" s="56" customFormat="1" x14ac:dyDescent="0.25">
      <c r="A16" s="97"/>
      <c r="B16" s="98" t="s">
        <v>1195</v>
      </c>
      <c r="C16" s="98" t="str">
        <f>VLOOKUP(B16,ALL!E:H,4,0)</f>
        <v>PERMANENT DISS</v>
      </c>
      <c r="D16" s="58" t="s">
        <v>2592</v>
      </c>
      <c r="E16" s="98">
        <f>VLOOKUP(B16,ALL!E:M,9,0)</f>
        <v>2</v>
      </c>
      <c r="F16" s="133" t="str">
        <f>VLOOKUP(B16,ALL!F:J,5,0)</f>
        <v>KENCHEGOWDA</v>
      </c>
      <c r="G16" s="58" t="e">
        <v>#N/A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62"/>
      <c r="Y16" s="55"/>
    </row>
    <row r="17" spans="1:25" s="56" customFormat="1" x14ac:dyDescent="0.25">
      <c r="A17" s="97"/>
      <c r="B17" s="98" t="s">
        <v>1235</v>
      </c>
      <c r="C17" s="98" t="str">
        <f>VLOOKUP(B17,ALL!E:H,4,0)</f>
        <v>PERMANENT DISS</v>
      </c>
      <c r="D17" s="58" t="s">
        <v>2592</v>
      </c>
      <c r="E17" s="98">
        <f>VLOOKUP(B17,ALL!E:M,9,0)</f>
        <v>1</v>
      </c>
      <c r="F17" s="133" t="str">
        <f>VLOOKUP(B17,ALL!F:J,5,0)</f>
        <v>DHARANI KUMAR</v>
      </c>
      <c r="G17" s="58" t="e">
        <v>#N/A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62"/>
      <c r="Y17" s="55"/>
    </row>
    <row r="18" spans="1:25" s="56" customFormat="1" x14ac:dyDescent="0.25">
      <c r="A18" s="97"/>
      <c r="B18" s="98" t="s">
        <v>1269</v>
      </c>
      <c r="C18" s="98" t="str">
        <f>VLOOKUP(B18,ALL!E:H,4,0)</f>
        <v>PERMANENT DISS</v>
      </c>
      <c r="D18" s="58" t="s">
        <v>2592</v>
      </c>
      <c r="E18" s="98">
        <f>VLOOKUP(B18,ALL!E:M,9,0)</f>
        <v>1</v>
      </c>
      <c r="F18" s="133" t="str">
        <f>VLOOKUP(B18,ALL!F:J,5,0)</f>
        <v>R RAMA REDDI</v>
      </c>
      <c r="G18" s="58" t="e">
        <v>#N/A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62"/>
      <c r="Y18" s="55"/>
    </row>
    <row r="19" spans="1:25" s="56" customFormat="1" x14ac:dyDescent="0.25">
      <c r="A19" s="97"/>
      <c r="B19" s="98" t="s">
        <v>1306</v>
      </c>
      <c r="C19" s="98" t="str">
        <f>VLOOKUP(B19,ALL!E:H,4,0)</f>
        <v>PERMANENT DISS</v>
      </c>
      <c r="D19" s="58" t="s">
        <v>2592</v>
      </c>
      <c r="E19" s="98">
        <f>VLOOKUP(B19,ALL!E:M,9,0)</f>
        <v>2</v>
      </c>
      <c r="F19" s="133" t="str">
        <f>VLOOKUP(B19,ALL!F:J,5,0)</f>
        <v>PRESIDENT</v>
      </c>
      <c r="G19" s="58" t="e">
        <v>#N/A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62"/>
      <c r="Y19" s="55"/>
    </row>
    <row r="20" spans="1:25" s="56" customFormat="1" x14ac:dyDescent="0.25">
      <c r="A20" s="97"/>
      <c r="B20" s="98" t="s">
        <v>1342</v>
      </c>
      <c r="C20" s="98" t="str">
        <f>VLOOKUP(B20,ALL!E:H,4,0)</f>
        <v>PERMANENT DISS</v>
      </c>
      <c r="D20" s="58" t="s">
        <v>2592</v>
      </c>
      <c r="E20" s="98">
        <f>VLOOKUP(B20,ALL!E:M,9,0)</f>
        <v>1</v>
      </c>
      <c r="F20" s="133" t="str">
        <f>VLOOKUP(B20,ALL!F:J,5,0)</f>
        <v>Y/B KALAVATHI</v>
      </c>
      <c r="G20" s="58" t="e">
        <v>#N/A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62"/>
      <c r="Y20" s="55"/>
    </row>
    <row r="21" spans="1:25" s="56" customFormat="1" ht="30" x14ac:dyDescent="0.25">
      <c r="A21" s="97"/>
      <c r="B21" s="98" t="s">
        <v>1380</v>
      </c>
      <c r="C21" s="98" t="str">
        <f>VLOOKUP(B21,ALL!E:H,4,0)</f>
        <v>PERMANENT DISS</v>
      </c>
      <c r="D21" s="58" t="s">
        <v>2592</v>
      </c>
      <c r="E21" s="98">
        <f>VLOOKUP(B21,ALL!E:M,9,0)</f>
        <v>1</v>
      </c>
      <c r="F21" s="133" t="str">
        <f>VLOOKUP(B21,ALL!F:J,5,0)</f>
        <v>RAVIKUMAR S/O LT KRISHNEGOWDA</v>
      </c>
      <c r="G21" s="58" t="e">
        <v>#N/A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62"/>
      <c r="Y21" s="55"/>
    </row>
    <row r="22" spans="1:25" s="56" customFormat="1" x14ac:dyDescent="0.25">
      <c r="A22" s="97"/>
      <c r="B22" s="98" t="s">
        <v>1412</v>
      </c>
      <c r="C22" s="98" t="str">
        <f>VLOOKUP(B22,ALL!E:H,4,0)</f>
        <v>PERMANENT DISS</v>
      </c>
      <c r="D22" s="58" t="s">
        <v>2592</v>
      </c>
      <c r="E22" s="98">
        <f>VLOOKUP(B22,ALL!E:M,9,0)</f>
        <v>3</v>
      </c>
      <c r="F22" s="133" t="str">
        <f>VLOOKUP(B22,ALL!F:J,5,0)</f>
        <v>PRASANNA</v>
      </c>
      <c r="G22" s="58" t="e">
        <v>#N/A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62"/>
      <c r="Y22" s="55"/>
    </row>
    <row r="23" spans="1:25" s="56" customFormat="1" x14ac:dyDescent="0.25">
      <c r="A23" s="97"/>
      <c r="B23" s="98" t="s">
        <v>1442</v>
      </c>
      <c r="C23" s="98" t="str">
        <f>VLOOKUP(B23,ALL!E:H,4,0)</f>
        <v>PERMANENT DISS</v>
      </c>
      <c r="D23" s="58" t="s">
        <v>2592</v>
      </c>
      <c r="E23" s="98">
        <f>VLOOKUP(B23,ALL!E:M,9,0)</f>
        <v>1</v>
      </c>
      <c r="F23" s="133" t="str">
        <f>VLOOKUP(B23,ALL!F:J,5,0)</f>
        <v>P V LAKSHMANA</v>
      </c>
      <c r="G23" s="58" t="e">
        <v>#N/A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62"/>
      <c r="Y23" s="55"/>
    </row>
    <row r="24" spans="1:25" s="56" customFormat="1" x14ac:dyDescent="0.25">
      <c r="A24" s="97"/>
      <c r="B24" s="98" t="s">
        <v>1480</v>
      </c>
      <c r="C24" s="98" t="str">
        <f>VLOOKUP(B24,ALL!E:H,4,0)</f>
        <v>PERMANENT DISS</v>
      </c>
      <c r="D24" s="58" t="s">
        <v>2592</v>
      </c>
      <c r="E24" s="98">
        <f>VLOOKUP(B24,ALL!E:M,9,0)</f>
        <v>1</v>
      </c>
      <c r="F24" s="133" t="str">
        <f>VLOOKUP(B24,ALL!F:J,5,0)</f>
        <v>K R RAMACHANDRU</v>
      </c>
      <c r="G24" s="58" t="e">
        <v>#N/A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62"/>
      <c r="Y24" s="55"/>
    </row>
    <row r="25" spans="1:25" s="56" customFormat="1" ht="45" x14ac:dyDescent="0.25">
      <c r="A25" s="97"/>
      <c r="B25" s="98" t="s">
        <v>1513</v>
      </c>
      <c r="C25" s="98" t="str">
        <f>VLOOKUP(B25,ALL!E:H,4,0)</f>
        <v>PERMANENT DISS</v>
      </c>
      <c r="D25" s="58" t="s">
        <v>2592</v>
      </c>
      <c r="E25" s="98">
        <f>VLOOKUP(B25,ALL!E:M,9,0)</f>
        <v>1</v>
      </c>
      <c r="F25" s="133" t="str">
        <f>VLOOKUP(B25,ALL!F:J,5,0)</f>
        <v>U R LAKSHMINARAYANA S/O  RAMAAYYANGAR</v>
      </c>
      <c r="G25" s="58" t="e">
        <v>#N/A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62"/>
      <c r="Y25" s="55"/>
    </row>
    <row r="26" spans="1:25" s="56" customFormat="1" x14ac:dyDescent="0.25">
      <c r="A26" s="97"/>
      <c r="B26" s="98" t="s">
        <v>1546</v>
      </c>
      <c r="C26" s="98" t="str">
        <f>VLOOKUP(B26,ALL!E:H,4,0)</f>
        <v>PERMANENT DISS</v>
      </c>
      <c r="D26" s="58" t="s">
        <v>2592</v>
      </c>
      <c r="E26" s="98">
        <f>VLOOKUP(B26,ALL!E:M,9,0)</f>
        <v>1</v>
      </c>
      <c r="F26" s="133" t="str">
        <f>VLOOKUP(B26,ALL!F:J,5,0)</f>
        <v>VISHWANTHA</v>
      </c>
      <c r="G26" s="58" t="e">
        <v>#N/A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62"/>
      <c r="Y26" s="55"/>
    </row>
    <row r="27" spans="1:25" s="56" customFormat="1" x14ac:dyDescent="0.25">
      <c r="A27" s="97"/>
      <c r="B27" s="98" t="s">
        <v>1578</v>
      </c>
      <c r="C27" s="98" t="str">
        <f>VLOOKUP(B27,ALL!E:H,4,0)</f>
        <v>PERMANENT DISS</v>
      </c>
      <c r="D27" s="58" t="s">
        <v>2592</v>
      </c>
      <c r="E27" s="98">
        <f>VLOOKUP(B27,ALL!E:M,9,0)</f>
        <v>1</v>
      </c>
      <c r="F27" s="133" t="str">
        <f>VLOOKUP(B27,ALL!F:J,5,0)</f>
        <v>CHANDRAMATHI</v>
      </c>
      <c r="G27" s="58" t="e">
        <v>#N/A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62"/>
      <c r="Y27" s="55"/>
    </row>
    <row r="28" spans="1:25" s="56" customFormat="1" x14ac:dyDescent="0.25">
      <c r="A28" s="97"/>
      <c r="B28" s="98" t="s">
        <v>1643</v>
      </c>
      <c r="C28" s="98" t="str">
        <f>VLOOKUP(B28,ALL!E:H,4,0)</f>
        <v>PERMANENT DISS</v>
      </c>
      <c r="D28" s="58" t="s">
        <v>2592</v>
      </c>
      <c r="E28" s="98">
        <f>VLOOKUP(B28,ALL!E:M,9,0)</f>
        <v>1</v>
      </c>
      <c r="F28" s="133" t="str">
        <f>VLOOKUP(B28,ALL!F:J,5,0)</f>
        <v>PUSHPA</v>
      </c>
      <c r="G28" s="58" t="e">
        <v>#N/A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62"/>
      <c r="Y28" s="55"/>
    </row>
    <row r="29" spans="1:25" s="56" customFormat="1" x14ac:dyDescent="0.25">
      <c r="A29" s="97"/>
      <c r="B29" s="98" t="s">
        <v>1676</v>
      </c>
      <c r="C29" s="98" t="str">
        <f>VLOOKUP(B29,ALL!E:H,4,0)</f>
        <v>LONG DISS</v>
      </c>
      <c r="D29" s="58" t="s">
        <v>2592</v>
      </c>
      <c r="E29" s="98">
        <f>VLOOKUP(B29,ALL!E:M,9,0)</f>
        <v>1</v>
      </c>
      <c r="F29" s="133" t="str">
        <f>VLOOKUP(B29,ALL!F:J,5,0)</f>
        <v>POORNIMA</v>
      </c>
      <c r="G29" s="58" t="s">
        <v>2602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62"/>
      <c r="Y29" s="55"/>
    </row>
    <row r="30" spans="1:25" s="56" customFormat="1" x14ac:dyDescent="0.25">
      <c r="A30" s="97"/>
      <c r="B30" s="98" t="s">
        <v>1711</v>
      </c>
      <c r="C30" s="98" t="str">
        <f>VLOOKUP(B30,ALL!E:H,4,0)</f>
        <v>PERMANENT DISS</v>
      </c>
      <c r="D30" s="58" t="s">
        <v>2592</v>
      </c>
      <c r="E30" s="98">
        <f>VLOOKUP(B30,ALL!E:M,9,0)</f>
        <v>1</v>
      </c>
      <c r="F30" s="133" t="str">
        <f>VLOOKUP(B30,ALL!F:J,5,0)</f>
        <v>H L PANKAJA</v>
      </c>
      <c r="G30" s="58" t="e">
        <v>#N/A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62"/>
      <c r="Y30" s="55"/>
    </row>
    <row r="31" spans="1:25" s="56" customFormat="1" x14ac:dyDescent="0.25">
      <c r="A31" s="97"/>
      <c r="B31" s="98" t="s">
        <v>1742</v>
      </c>
      <c r="C31" s="98" t="str">
        <f>VLOOKUP(B31,ALL!E:H,4,0)</f>
        <v>PERMANENT DISS</v>
      </c>
      <c r="D31" s="58" t="s">
        <v>2592</v>
      </c>
      <c r="E31" s="98">
        <f>VLOOKUP(B31,ALL!E:M,9,0)</f>
        <v>1</v>
      </c>
      <c r="F31" s="133" t="str">
        <f>VLOOKUP(B31,ALL!F:J,5,0)</f>
        <v>THIMME GOWDA</v>
      </c>
      <c r="G31" s="58" t="e">
        <v>#N/A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62"/>
      <c r="Y31" s="55"/>
    </row>
    <row r="32" spans="1:25" s="56" customFormat="1" x14ac:dyDescent="0.25">
      <c r="A32" s="97"/>
      <c r="B32" s="98" t="s">
        <v>1777</v>
      </c>
      <c r="C32" s="98" t="str">
        <f>VLOOKUP(B32,ALL!E:H,4,0)</f>
        <v>PERMANENT DISS</v>
      </c>
      <c r="D32" s="58" t="s">
        <v>2592</v>
      </c>
      <c r="E32" s="98">
        <f>VLOOKUP(B32,ALL!E:M,9,0)</f>
        <v>1</v>
      </c>
      <c r="F32" s="133" t="str">
        <f>VLOOKUP(B32,ALL!F:J,5,0)</f>
        <v>NAGESH</v>
      </c>
      <c r="G32" s="58" t="e">
        <v>#N/A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62"/>
      <c r="Y32" s="55"/>
    </row>
    <row r="33" spans="1:25" s="55" customFormat="1" ht="30" x14ac:dyDescent="0.25">
      <c r="A33" s="97"/>
      <c r="B33" s="98" t="s">
        <v>1812</v>
      </c>
      <c r="C33" s="98" t="str">
        <f>VLOOKUP(B33,ALL!E:H,4,0)</f>
        <v>PERMANENT DISS</v>
      </c>
      <c r="D33" s="58" t="s">
        <v>2592</v>
      </c>
      <c r="E33" s="98">
        <f>VLOOKUP(B33,ALL!E:M,9,0)</f>
        <v>1</v>
      </c>
      <c r="F33" s="133" t="str">
        <f>VLOOKUP(B33,ALL!F:J,5,0)</f>
        <v>THIRUMALLAMMA W/O GOVINDEGOWDA</v>
      </c>
      <c r="G33" s="58" t="e">
        <v>#N/A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62"/>
    </row>
    <row r="34" spans="1:25" s="55" customFormat="1" x14ac:dyDescent="0.25">
      <c r="A34" s="97"/>
      <c r="B34" s="98" t="s">
        <v>1844</v>
      </c>
      <c r="C34" s="98" t="str">
        <f>VLOOKUP(B34,ALL!E:H,4,0)</f>
        <v>LONG DISS</v>
      </c>
      <c r="D34" s="58" t="s">
        <v>2592</v>
      </c>
      <c r="E34" s="98">
        <f>VLOOKUP(B34,ALL!E:M,9,0)</f>
        <v>1</v>
      </c>
      <c r="F34" s="133" t="str">
        <f>VLOOKUP(B34,ALL!F:J,5,0)</f>
        <v>P S DHARMAPPA</v>
      </c>
      <c r="G34" s="58" t="s">
        <v>2603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62"/>
    </row>
    <row r="35" spans="1:25" s="56" customFormat="1" x14ac:dyDescent="0.25">
      <c r="A35" s="97"/>
      <c r="B35" s="98" t="s">
        <v>1876</v>
      </c>
      <c r="C35" s="98" t="str">
        <f>VLOOKUP(B35,ALL!E:H,4,0)</f>
        <v>PERMANENT DISS</v>
      </c>
      <c r="D35" s="58" t="s">
        <v>2592</v>
      </c>
      <c r="E35" s="98">
        <f>VLOOKUP(B35,ALL!E:M,9,0)</f>
        <v>1</v>
      </c>
      <c r="F35" s="133" t="str">
        <f>VLOOKUP(B35,ALL!F:J,5,0)</f>
        <v>DINESH K R</v>
      </c>
      <c r="G35" s="58" t="e">
        <v>#N/A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62"/>
      <c r="Y35" s="55"/>
    </row>
    <row r="36" spans="1:25" s="55" customFormat="1" x14ac:dyDescent="0.25">
      <c r="A36" s="97"/>
      <c r="B36" s="98" t="s">
        <v>1909</v>
      </c>
      <c r="C36" s="98" t="str">
        <f>VLOOKUP(B36,ALL!E:H,4,0)</f>
        <v>LONG DISS</v>
      </c>
      <c r="D36" s="58" t="s">
        <v>2592</v>
      </c>
      <c r="E36" s="98">
        <f>VLOOKUP(B36,ALL!E:M,9,0)</f>
        <v>1</v>
      </c>
      <c r="F36" s="133" t="str">
        <f>VLOOKUP(B36,ALL!F:J,5,0)</f>
        <v>H Y BHARATHI</v>
      </c>
      <c r="G36" s="58" t="s">
        <v>2604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62"/>
    </row>
    <row r="37" spans="1:25" s="55" customFormat="1" x14ac:dyDescent="0.25">
      <c r="A37" s="97"/>
      <c r="B37" s="98" t="s">
        <v>1937</v>
      </c>
      <c r="C37" s="98" t="str">
        <f>VLOOKUP(B37,ALL!E:H,4,0)</f>
        <v>PERMANENT DISS</v>
      </c>
      <c r="D37" s="58" t="s">
        <v>2592</v>
      </c>
      <c r="E37" s="98">
        <f>VLOOKUP(B37,ALL!E:M,9,0)</f>
        <v>1</v>
      </c>
      <c r="F37" s="133" t="str">
        <f>VLOOKUP(B37,ALL!F:J,5,0)</f>
        <v>MANGALAGOWRI</v>
      </c>
      <c r="G37" s="58" t="e">
        <v>#N/A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62"/>
    </row>
    <row r="38" spans="1:25" s="55" customFormat="1" x14ac:dyDescent="0.25">
      <c r="A38" s="97"/>
      <c r="B38" s="98" t="s">
        <v>1963</v>
      </c>
      <c r="C38" s="98" t="str">
        <f>VLOOKUP(B38,ALL!E:H,4,0)</f>
        <v>LONG DISS</v>
      </c>
      <c r="D38" s="58" t="s">
        <v>2592</v>
      </c>
      <c r="E38" s="98">
        <f>VLOOKUP(B38,ALL!E:M,9,0)</f>
        <v>1</v>
      </c>
      <c r="F38" s="133" t="str">
        <f>VLOOKUP(B38,ALL!F:J,5,0)</f>
        <v>G C  MANJE GOWDA</v>
      </c>
      <c r="G38" s="58" t="s">
        <v>2605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62"/>
    </row>
    <row r="39" spans="1:25" s="55" customFormat="1" x14ac:dyDescent="0.25">
      <c r="A39" s="97"/>
      <c r="B39" s="98" t="s">
        <v>1992</v>
      </c>
      <c r="C39" s="98" t="str">
        <f>VLOOKUP(B39,ALL!E:H,4,0)</f>
        <v>PERMANENT DISS</v>
      </c>
      <c r="D39" s="58" t="s">
        <v>2592</v>
      </c>
      <c r="E39" s="98">
        <f>VLOOKUP(B39,ALL!E:M,9,0)</f>
        <v>6</v>
      </c>
      <c r="F39" s="133" t="str">
        <f>VLOOKUP(B39,ALL!F:J,5,0)</f>
        <v>SECERATORY</v>
      </c>
      <c r="G39" s="58" t="e">
        <v>#N/A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62"/>
    </row>
    <row r="40" spans="1:25" s="55" customFormat="1" x14ac:dyDescent="0.25">
      <c r="A40" s="97"/>
      <c r="B40" s="98" t="s">
        <v>2021</v>
      </c>
      <c r="C40" s="98" t="str">
        <f>VLOOKUP(B40,ALL!E:H,4,0)</f>
        <v>PERMANENT DISS</v>
      </c>
      <c r="D40" s="58" t="s">
        <v>2592</v>
      </c>
      <c r="E40" s="98">
        <f>VLOOKUP(B40,ALL!E:M,9,0)</f>
        <v>1</v>
      </c>
      <c r="F40" s="133" t="str">
        <f>VLOOKUP(B40,ALL!F:J,5,0)</f>
        <v>SHIVANNA</v>
      </c>
      <c r="G40" s="58" t="e">
        <v>#N/A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62"/>
    </row>
    <row r="41" spans="1:25" s="55" customFormat="1" ht="20.25" customHeight="1" x14ac:dyDescent="0.25">
      <c r="A41" s="97"/>
      <c r="B41" s="98" t="s">
        <v>2054</v>
      </c>
      <c r="C41" s="98" t="str">
        <f>VLOOKUP(B41,ALL!E:H,4,0)</f>
        <v>PERMANENT DISS</v>
      </c>
      <c r="D41" s="58" t="s">
        <v>2592</v>
      </c>
      <c r="E41" s="98">
        <f>VLOOKUP(B41,ALL!E:M,9,0)</f>
        <v>1</v>
      </c>
      <c r="F41" s="133" t="str">
        <f>VLOOKUP(B41,ALL!F:J,5,0)</f>
        <v>SHNAKARA LINGEGOWDA</v>
      </c>
      <c r="G41" s="58" t="e">
        <v>#N/A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62"/>
    </row>
    <row r="42" spans="1:25" s="55" customFormat="1" x14ac:dyDescent="0.25">
      <c r="A42" s="97"/>
      <c r="B42" s="98" t="s">
        <v>2088</v>
      </c>
      <c r="C42" s="98" t="str">
        <f>VLOOKUP(B42,ALL!E:H,4,0)</f>
        <v>PERMANENT DISS</v>
      </c>
      <c r="D42" s="58" t="s">
        <v>2592</v>
      </c>
      <c r="E42" s="98">
        <f>VLOOKUP(B42,ALL!E:M,9,0)</f>
        <v>1</v>
      </c>
      <c r="F42" s="133" t="str">
        <f>VLOOKUP(B42,ALL!F:J,5,0)</f>
        <v>M.R MANOJ KUMAR</v>
      </c>
      <c r="G42" s="58" t="e">
        <v>#N/A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62"/>
    </row>
    <row r="43" spans="1:25" s="56" customFormat="1" x14ac:dyDescent="0.25">
      <c r="A43" s="97"/>
      <c r="B43" s="98" t="s">
        <v>2120</v>
      </c>
      <c r="C43" s="98" t="str">
        <f>VLOOKUP(B43,ALL!E:H,4,0)</f>
        <v>PERMANENT DISS</v>
      </c>
      <c r="D43" s="58" t="s">
        <v>2592</v>
      </c>
      <c r="E43" s="98">
        <f>VLOOKUP(B43,ALL!E:M,9,0)</f>
        <v>1</v>
      </c>
      <c r="F43" s="133" t="str">
        <f>VLOOKUP(B43,ALL!F:J,5,0)</f>
        <v>H N SATHISH</v>
      </c>
      <c r="G43" s="58" t="e">
        <v>#N/A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62"/>
      <c r="Y43" s="55"/>
    </row>
    <row r="44" spans="1:25" s="56" customFormat="1" x14ac:dyDescent="0.25">
      <c r="A44" s="97"/>
      <c r="B44" s="98" t="s">
        <v>2150</v>
      </c>
      <c r="C44" s="98" t="str">
        <f>VLOOKUP(B44,ALL!E:H,4,0)</f>
        <v>PERMANENT DISS</v>
      </c>
      <c r="D44" s="58" t="s">
        <v>2592</v>
      </c>
      <c r="E44" s="98">
        <f>VLOOKUP(B44,ALL!E:M,9,0)</f>
        <v>1</v>
      </c>
      <c r="F44" s="133" t="str">
        <f>VLOOKUP(B44,ALL!F:J,5,0)</f>
        <v>NAGARATHNA</v>
      </c>
      <c r="G44" s="58" t="e">
        <v>#N/A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62"/>
      <c r="Y44" s="55"/>
    </row>
    <row r="45" spans="1:25" s="55" customFormat="1" x14ac:dyDescent="0.25">
      <c r="A45" s="97"/>
      <c r="B45" s="98" t="s">
        <v>2180</v>
      </c>
      <c r="C45" s="98" t="str">
        <f>VLOOKUP(B45,ALL!E:H,4,0)</f>
        <v>LONG DISS</v>
      </c>
      <c r="D45" s="58" t="s">
        <v>2592</v>
      </c>
      <c r="E45" s="98">
        <f>VLOOKUP(B45,ALL!E:M,9,0)</f>
        <v>1</v>
      </c>
      <c r="F45" s="133" t="str">
        <f>VLOOKUP(B45,ALL!F:J,5,0)</f>
        <v>LALITHA</v>
      </c>
      <c r="G45" s="58" t="s">
        <v>2606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62"/>
    </row>
    <row r="46" spans="1:25" s="56" customFormat="1" x14ac:dyDescent="0.25">
      <c r="A46" s="97"/>
      <c r="B46" s="98" t="s">
        <v>2208</v>
      </c>
      <c r="C46" s="98" t="str">
        <f>VLOOKUP(B46,ALL!E:H,4,0)</f>
        <v>LONG DISS</v>
      </c>
      <c r="D46" s="58" t="s">
        <v>2592</v>
      </c>
      <c r="E46" s="98">
        <f>VLOOKUP(B46,ALL!E:M,9,0)</f>
        <v>1</v>
      </c>
      <c r="F46" s="133" t="str">
        <f>VLOOKUP(B46,ALL!F:J,5,0)</f>
        <v>MAMATHA</v>
      </c>
      <c r="G46" s="58" t="s">
        <v>2607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62"/>
      <c r="Y46" s="55"/>
    </row>
    <row r="47" spans="1:25" s="56" customFormat="1" x14ac:dyDescent="0.25">
      <c r="A47" s="97"/>
      <c r="B47" s="98" t="s">
        <v>2228</v>
      </c>
      <c r="C47" s="98" t="str">
        <f>VLOOKUP(B47,ALL!E:H,4,0)</f>
        <v>PERMANENT DISS</v>
      </c>
      <c r="D47" s="58" t="s">
        <v>2592</v>
      </c>
      <c r="E47" s="98">
        <f>VLOOKUP(B47,ALL!E:M,9,0)</f>
        <v>1</v>
      </c>
      <c r="F47" s="133" t="str">
        <f>VLOOKUP(B47,ALL!F:J,5,0)</f>
        <v>RAMESH</v>
      </c>
      <c r="G47" s="58" t="e">
        <v>#N/A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62"/>
      <c r="Y47" s="55"/>
    </row>
    <row r="48" spans="1:25" s="56" customFormat="1" x14ac:dyDescent="0.25">
      <c r="A48" s="97"/>
      <c r="B48" s="98" t="s">
        <v>2247</v>
      </c>
      <c r="C48" s="98" t="str">
        <f>VLOOKUP(B48,ALL!E:H,4,0)</f>
        <v>PERMANENT DISS</v>
      </c>
      <c r="D48" s="58" t="s">
        <v>2592</v>
      </c>
      <c r="E48" s="98">
        <f>VLOOKUP(B48,ALL!E:M,9,0)</f>
        <v>1</v>
      </c>
      <c r="F48" s="133" t="str">
        <f>VLOOKUP(B48,ALL!F:J,5,0)</f>
        <v>H K HEMALATHA</v>
      </c>
      <c r="G48" s="58" t="e">
        <v>#N/A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62"/>
      <c r="Y48" s="55"/>
    </row>
    <row r="49" spans="1:25" s="56" customFormat="1" x14ac:dyDescent="0.25">
      <c r="A49" s="97"/>
      <c r="B49" s="98" t="s">
        <v>2269</v>
      </c>
      <c r="C49" s="98" t="str">
        <f>VLOOKUP(B49,ALL!E:H,4,0)</f>
        <v>PERMANENT DISS</v>
      </c>
      <c r="D49" s="58" t="s">
        <v>2592</v>
      </c>
      <c r="E49" s="98">
        <f>VLOOKUP(B49,ALL!E:M,9,0)</f>
        <v>2</v>
      </c>
      <c r="F49" s="133" t="str">
        <f>VLOOKUP(B49,ALL!F:J,5,0)</f>
        <v>B R LOKESH</v>
      </c>
      <c r="G49" s="58" t="e">
        <v>#N/A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62"/>
      <c r="Y49" s="55"/>
    </row>
    <row r="50" spans="1:25" s="56" customFormat="1" x14ac:dyDescent="0.25">
      <c r="A50" s="97"/>
      <c r="B50" s="98" t="s">
        <v>2294</v>
      </c>
      <c r="C50" s="98" t="str">
        <f>VLOOKUP(B50,ALL!E:H,4,0)</f>
        <v>PERMANENT DISS</v>
      </c>
      <c r="D50" s="58" t="s">
        <v>2592</v>
      </c>
      <c r="E50" s="98">
        <f>VLOOKUP(B50,ALL!E:M,9,0)</f>
        <v>1</v>
      </c>
      <c r="F50" s="133" t="str">
        <f>VLOOKUP(B50,ALL!F:J,5,0)</f>
        <v>DHARMESH</v>
      </c>
      <c r="G50" s="58" t="e">
        <v>#N/A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62"/>
      <c r="Y50" s="55"/>
    </row>
    <row r="51" spans="1:25" s="56" customFormat="1" x14ac:dyDescent="0.25">
      <c r="A51" s="97"/>
      <c r="B51" s="98" t="s">
        <v>861</v>
      </c>
      <c r="C51" s="98" t="str">
        <f>VLOOKUP(B51,ALL!E:H,4,0)</f>
        <v>LONG DISS</v>
      </c>
      <c r="D51" s="58"/>
      <c r="E51" s="98">
        <f>VLOOKUP(B51,ALL!E:M,9,0)</f>
        <v>1</v>
      </c>
      <c r="F51" s="133" t="str">
        <f>VLOOKUP(B51,ALL!F:J,5,0)</f>
        <v>SANNASWAMY</v>
      </c>
      <c r="G51" s="58" t="s">
        <v>2608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62"/>
      <c r="Y51" s="55"/>
    </row>
    <row r="52" spans="1:25" s="55" customFormat="1" x14ac:dyDescent="0.25">
      <c r="A52" s="97"/>
      <c r="B52" s="98" t="s">
        <v>2336</v>
      </c>
      <c r="C52" s="98" t="str">
        <f>VLOOKUP(B52,ALL!E:H,4,0)</f>
        <v>PERMANENT DISS</v>
      </c>
      <c r="D52" s="58" t="s">
        <v>2592</v>
      </c>
      <c r="E52" s="98">
        <f>VLOOKUP(B52,ALL!E:M,9,0)</f>
        <v>1</v>
      </c>
      <c r="F52" s="133" t="str">
        <f>VLOOKUP(B52,ALL!F:J,5,0)</f>
        <v>G A DHARMENDRA</v>
      </c>
      <c r="G52" s="58" t="e">
        <v>#N/A</v>
      </c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62"/>
    </row>
    <row r="53" spans="1:25" s="56" customFormat="1" x14ac:dyDescent="0.25">
      <c r="A53" s="97"/>
      <c r="B53" s="98" t="s">
        <v>2350</v>
      </c>
      <c r="C53" s="98" t="str">
        <f>VLOOKUP(B53,ALL!E:H,4,0)</f>
        <v>LONG DISS</v>
      </c>
      <c r="D53" s="58" t="s">
        <v>2592</v>
      </c>
      <c r="E53" s="98">
        <f>VLOOKUP(B53,ALL!E:M,9,0)</f>
        <v>1</v>
      </c>
      <c r="F53" s="133" t="str">
        <f>VLOOKUP(B53,ALL!F:J,5,0)</f>
        <v>SURESH</v>
      </c>
      <c r="G53" s="58" t="s">
        <v>2609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62"/>
      <c r="Y53" s="55"/>
    </row>
    <row r="54" spans="1:25" s="56" customFormat="1" x14ac:dyDescent="0.25">
      <c r="A54" s="97"/>
      <c r="B54" s="98" t="s">
        <v>2368</v>
      </c>
      <c r="C54" s="98" t="str">
        <f>VLOOKUP(B54,ALL!E:H,4,0)</f>
        <v>PERMANENT DISS</v>
      </c>
      <c r="D54" s="58" t="s">
        <v>2592</v>
      </c>
      <c r="E54" s="98">
        <f>VLOOKUP(B54,ALL!E:M,9,0)</f>
        <v>2</v>
      </c>
      <c r="F54" s="133" t="str">
        <f>VLOOKUP(B54,ALL!F:J,5,0)</f>
        <v>KENCHEGOWDA</v>
      </c>
      <c r="G54" s="58" t="e">
        <v>#N/A</v>
      </c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62"/>
      <c r="Y54" s="55"/>
    </row>
    <row r="55" spans="1:25" s="56" customFormat="1" x14ac:dyDescent="0.25">
      <c r="A55" s="97"/>
      <c r="B55" s="98" t="s">
        <v>2597</v>
      </c>
      <c r="C55" s="98" t="e">
        <f>VLOOKUP(B55,ALL!E:H,4,0)</f>
        <v>#N/A</v>
      </c>
      <c r="D55" s="58"/>
      <c r="E55" s="98" t="e">
        <f>VLOOKUP(B55,ALL!E:M,9,0)</f>
        <v>#N/A</v>
      </c>
      <c r="F55" s="133" t="e">
        <f>VLOOKUP(B55,ALL!F:J,5,0)</f>
        <v>#N/A</v>
      </c>
      <c r="G55" s="58" t="e">
        <v>#N/A</v>
      </c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62"/>
      <c r="Y55" s="55"/>
    </row>
    <row r="56" spans="1:25" s="56" customFormat="1" x14ac:dyDescent="0.25">
      <c r="A56" s="97"/>
      <c r="B56" s="98" t="s">
        <v>2398</v>
      </c>
      <c r="C56" s="98" t="str">
        <f>VLOOKUP(B56,ALL!E:H,4,0)</f>
        <v>LONG DISS</v>
      </c>
      <c r="D56" s="58" t="s">
        <v>2592</v>
      </c>
      <c r="E56" s="98">
        <f>VLOOKUP(B56,ALL!E:M,9,0)</f>
        <v>1</v>
      </c>
      <c r="F56" s="133" t="str">
        <f>VLOOKUP(B56,ALL!F:J,5,0)</f>
        <v>SURESH</v>
      </c>
      <c r="G56" s="58" t="s">
        <v>2610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62"/>
      <c r="Y56" s="55"/>
    </row>
    <row r="57" spans="1:25" s="56" customFormat="1" ht="30" x14ac:dyDescent="0.25">
      <c r="A57" s="97"/>
      <c r="B57" s="98" t="s">
        <v>863</v>
      </c>
      <c r="C57" s="98" t="str">
        <f>VLOOKUP(B57,ALL!E:H,4,0)</f>
        <v>LONG DISS</v>
      </c>
      <c r="D57" s="58"/>
      <c r="E57" s="98">
        <f>VLOOKUP(B57,ALL!E:M,9,0)</f>
        <v>3</v>
      </c>
      <c r="F57" s="133" t="str">
        <f>VLOOKUP(B57,ALL!F:J,5,0)</f>
        <v>PROPOSED 66/11 KV  SUB STATION  MUSS</v>
      </c>
      <c r="G57" s="58" t="s">
        <v>2611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62"/>
      <c r="Y57" s="55"/>
    </row>
    <row r="58" spans="1:25" s="55" customFormat="1" x14ac:dyDescent="0.25">
      <c r="A58" s="97"/>
      <c r="B58" s="98" t="s">
        <v>2436</v>
      </c>
      <c r="C58" s="98" t="str">
        <f>VLOOKUP(B58,ALL!E:H,4,0)</f>
        <v>LONG DISS</v>
      </c>
      <c r="D58" s="58" t="s">
        <v>2592</v>
      </c>
      <c r="E58" s="98">
        <f>VLOOKUP(B58,ALL!E:M,9,0)</f>
        <v>1</v>
      </c>
      <c r="F58" s="133" t="str">
        <f>VLOOKUP(B58,ALL!F:J,5,0)</f>
        <v>PRADEEP</v>
      </c>
      <c r="G58" s="58" t="s">
        <v>2612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62"/>
    </row>
    <row r="59" spans="1:25" s="55" customFormat="1" x14ac:dyDescent="0.25">
      <c r="A59" s="97"/>
      <c r="B59" s="98" t="s">
        <v>2453</v>
      </c>
      <c r="C59" s="98" t="str">
        <f>VLOOKUP(B59,ALL!E:H,4,0)</f>
        <v>LONG DISS</v>
      </c>
      <c r="D59" s="58" t="s">
        <v>2592</v>
      </c>
      <c r="E59" s="98">
        <f>VLOOKUP(B59,ALL!E:M,9,0)</f>
        <v>1</v>
      </c>
      <c r="F59" s="133" t="str">
        <f>VLOOKUP(B59,ALL!F:J,5,0)</f>
        <v>PRAKASH</v>
      </c>
      <c r="G59" s="58" t="s">
        <v>2613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62"/>
    </row>
    <row r="60" spans="1:25" s="55" customFormat="1" x14ac:dyDescent="0.25">
      <c r="A60" s="97"/>
      <c r="B60" s="98" t="s">
        <v>2456</v>
      </c>
      <c r="C60" s="98" t="str">
        <f>VLOOKUP(B60,ALL!E:H,4,0)</f>
        <v>PERMANENT DISS</v>
      </c>
      <c r="D60" s="58" t="s">
        <v>2592</v>
      </c>
      <c r="E60" s="98">
        <f>VLOOKUP(B60,ALL!E:M,9,0)</f>
        <v>1</v>
      </c>
      <c r="F60" s="133" t="str">
        <f>VLOOKUP(B60,ALL!F:J,5,0)</f>
        <v>R KUMAR</v>
      </c>
      <c r="G60" s="58" t="e">
        <v>#N/A</v>
      </c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62"/>
    </row>
    <row r="61" spans="1:25" s="55" customFormat="1" x14ac:dyDescent="0.25">
      <c r="A61" s="97"/>
      <c r="B61" s="98" t="s">
        <v>2459</v>
      </c>
      <c r="C61" s="98" t="str">
        <f>VLOOKUP(B61,ALL!E:H,4,0)</f>
        <v>PERMANENT DISS</v>
      </c>
      <c r="D61" s="58" t="s">
        <v>2592</v>
      </c>
      <c r="E61" s="98">
        <f>VLOOKUP(B61,ALL!E:M,9,0)</f>
        <v>1</v>
      </c>
      <c r="F61" s="133" t="str">
        <f>VLOOKUP(B61,ALL!F:J,5,0)</f>
        <v>BR MANJUNATH</v>
      </c>
      <c r="G61" s="58" t="e">
        <v>#N/A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62"/>
    </row>
    <row r="62" spans="1:25" s="55" customFormat="1" x14ac:dyDescent="0.25">
      <c r="A62" s="97"/>
      <c r="B62" s="98" t="s">
        <v>2463</v>
      </c>
      <c r="C62" s="98" t="str">
        <f>VLOOKUP(B62,ALL!E:H,4,0)</f>
        <v>LONG DISS</v>
      </c>
      <c r="D62" s="58" t="s">
        <v>2592</v>
      </c>
      <c r="E62" s="98">
        <f>VLOOKUP(B62,ALL!E:M,9,0)</f>
        <v>3</v>
      </c>
      <c r="F62" s="133" t="str">
        <f>VLOOKUP(B62,ALL!F:J,5,0)</f>
        <v>KENCHEGOWDA</v>
      </c>
      <c r="G62" s="58" t="s">
        <v>2614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62"/>
    </row>
    <row r="63" spans="1:25" s="55" customFormat="1" x14ac:dyDescent="0.25">
      <c r="A63" s="97"/>
      <c r="B63" s="98" t="s">
        <v>2466</v>
      </c>
      <c r="C63" s="98" t="str">
        <f>VLOOKUP(B63,ALL!E:H,4,0)</f>
        <v>PERMANENT DISS</v>
      </c>
      <c r="D63" s="58" t="s">
        <v>2592</v>
      </c>
      <c r="E63" s="98">
        <f>VLOOKUP(B63,ALL!E:M,9,0)</f>
        <v>1</v>
      </c>
      <c r="F63" s="133" t="str">
        <f>VLOOKUP(B63,ALL!F:J,5,0)</f>
        <v>N G NALINAKSHI</v>
      </c>
      <c r="G63" s="58" t="e">
        <v>#N/A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62"/>
    </row>
    <row r="64" spans="1:25" s="55" customFormat="1" x14ac:dyDescent="0.25">
      <c r="A64" s="97"/>
      <c r="B64" s="98" t="s">
        <v>2470</v>
      </c>
      <c r="C64" s="98" t="str">
        <f>VLOOKUP(B64,ALL!E:H,4,0)</f>
        <v>PERMANENT DISS</v>
      </c>
      <c r="D64" s="58" t="s">
        <v>2592</v>
      </c>
      <c r="E64" s="98">
        <f>VLOOKUP(B64,ALL!E:M,9,0)</f>
        <v>1</v>
      </c>
      <c r="F64" s="133" t="str">
        <f>VLOOKUP(B64,ALL!F:J,5,0)</f>
        <v>JAYESH</v>
      </c>
      <c r="G64" s="58" t="e">
        <v>#N/A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62"/>
    </row>
    <row r="65" spans="1:24" s="55" customFormat="1" x14ac:dyDescent="0.25">
      <c r="A65" s="97"/>
      <c r="B65" s="98" t="s">
        <v>2474</v>
      </c>
      <c r="C65" s="98" t="str">
        <f>VLOOKUP(B65,ALL!E:H,4,0)</f>
        <v>LONG DISS</v>
      </c>
      <c r="D65" s="58" t="s">
        <v>2592</v>
      </c>
      <c r="E65" s="98">
        <f>VLOOKUP(B65,ALL!E:M,9,0)</f>
        <v>1</v>
      </c>
      <c r="F65" s="133" t="str">
        <f>VLOOKUP(B65,ALL!F:J,5,0)</f>
        <v>B S KUMARA</v>
      </c>
      <c r="G65" s="58" t="s">
        <v>2615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62"/>
    </row>
    <row r="66" spans="1:24" s="55" customFormat="1" x14ac:dyDescent="0.25">
      <c r="A66" s="97"/>
      <c r="B66" s="98" t="s">
        <v>2478</v>
      </c>
      <c r="C66" s="98" t="str">
        <f>VLOOKUP(B66,ALL!E:H,4,0)</f>
        <v>LONG DISS</v>
      </c>
      <c r="D66" s="58" t="s">
        <v>2592</v>
      </c>
      <c r="E66" s="98">
        <f>VLOOKUP(B66,ALL!E:M,9,0)</f>
        <v>6</v>
      </c>
      <c r="F66" s="133" t="str">
        <f>VLOOKUP(B66,ALL!F:J,5,0)</f>
        <v>PRESIDENT</v>
      </c>
      <c r="G66" s="58" t="s">
        <v>2616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62"/>
    </row>
    <row r="67" spans="1:24" s="55" customFormat="1" x14ac:dyDescent="0.25">
      <c r="A67" s="97"/>
      <c r="B67" s="98" t="s">
        <v>2481</v>
      </c>
      <c r="C67" s="98" t="str">
        <f>VLOOKUP(B67,ALL!E:H,4,0)</f>
        <v>LONG DISS</v>
      </c>
      <c r="D67" s="58" t="s">
        <v>2592</v>
      </c>
      <c r="E67" s="98">
        <f>VLOOKUP(B67,ALL!E:M,9,0)</f>
        <v>1.5</v>
      </c>
      <c r="F67" s="133" t="str">
        <f>VLOOKUP(B67,ALL!F:J,5,0)</f>
        <v>DHARANI</v>
      </c>
      <c r="G67" s="58" t="s">
        <v>2617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62"/>
    </row>
    <row r="68" spans="1:24" s="55" customFormat="1" x14ac:dyDescent="0.25">
      <c r="A68" s="97"/>
      <c r="B68" s="98" t="s">
        <v>2485</v>
      </c>
      <c r="C68" s="98" t="str">
        <f>VLOOKUP(B68,ALL!E:H,4,0)</f>
        <v>PERMANENT DISS</v>
      </c>
      <c r="D68" s="58" t="s">
        <v>2592</v>
      </c>
      <c r="E68" s="98">
        <f>VLOOKUP(B68,ALL!E:M,9,0)</f>
        <v>1</v>
      </c>
      <c r="F68" s="133" t="str">
        <f>VLOOKUP(B68,ALL!F:J,5,0)</f>
        <v>R KUMAR</v>
      </c>
      <c r="G68" s="58" t="e">
        <v>#N/A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62"/>
    </row>
    <row r="69" spans="1:24" s="55" customFormat="1" x14ac:dyDescent="0.25">
      <c r="A69" s="97"/>
      <c r="B69" s="98" t="s">
        <v>865</v>
      </c>
      <c r="C69" s="98" t="str">
        <f>VLOOKUP(B69,ALL!E:H,4,0)</f>
        <v>LONG DISS</v>
      </c>
      <c r="D69" s="58"/>
      <c r="E69" s="98">
        <f>VLOOKUP(B69,ALL!E:M,9,0)</f>
        <v>1</v>
      </c>
      <c r="F69" s="133" t="str">
        <f>VLOOKUP(B69,ALL!F:J,5,0)</f>
        <v>J M GOPALAKIRSHNA</v>
      </c>
      <c r="G69" s="58" t="s">
        <v>2618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62"/>
    </row>
    <row r="70" spans="1:24" s="55" customFormat="1" x14ac:dyDescent="0.25">
      <c r="A70" s="97"/>
      <c r="B70" s="98" t="s">
        <v>2491</v>
      </c>
      <c r="C70" s="98" t="str">
        <f>VLOOKUP(B70,ALL!E:H,4,0)</f>
        <v>PERMANENT DISS</v>
      </c>
      <c r="D70" s="58" t="s">
        <v>2592</v>
      </c>
      <c r="E70" s="98">
        <f>VLOOKUP(B70,ALL!E:M,9,0)</f>
        <v>1</v>
      </c>
      <c r="F70" s="133" t="str">
        <f>VLOOKUP(B70,ALL!F:J,5,0)</f>
        <v>A N DEVARAJ</v>
      </c>
      <c r="G70" s="58" t="e">
        <v>#N/A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62"/>
    </row>
    <row r="71" spans="1:24" s="55" customFormat="1" x14ac:dyDescent="0.25">
      <c r="A71" s="97"/>
      <c r="B71" s="98" t="s">
        <v>2495</v>
      </c>
      <c r="C71" s="98" t="str">
        <f>VLOOKUP(B71,ALL!E:H,4,0)</f>
        <v>PERMANENT DISS</v>
      </c>
      <c r="D71" s="58" t="s">
        <v>2592</v>
      </c>
      <c r="E71" s="98">
        <f>VLOOKUP(B71,ALL!E:M,9,0)</f>
        <v>1</v>
      </c>
      <c r="F71" s="133" t="str">
        <f>VLOOKUP(B71,ALL!F:J,5,0)</f>
        <v>B S SHANKAR NAG</v>
      </c>
      <c r="G71" s="58" t="e">
        <v>#N/A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62"/>
    </row>
    <row r="72" spans="1:24" s="55" customFormat="1" x14ac:dyDescent="0.25">
      <c r="A72" s="97"/>
      <c r="B72" s="98" t="s">
        <v>867</v>
      </c>
      <c r="C72" s="98" t="str">
        <f>VLOOKUP(B72,ALL!E:H,4,0)</f>
        <v>LONG DISS</v>
      </c>
      <c r="D72" s="58"/>
      <c r="E72" s="98">
        <f>VLOOKUP(B72,ALL!E:M,9,0)</f>
        <v>1</v>
      </c>
      <c r="F72" s="133" t="str">
        <f>VLOOKUP(B72,ALL!F:J,5,0)</f>
        <v>GAFFAR</v>
      </c>
      <c r="G72" s="58" t="s">
        <v>2619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62"/>
    </row>
    <row r="73" spans="1:24" s="55" customFormat="1" x14ac:dyDescent="0.25">
      <c r="A73" s="97"/>
      <c r="B73" s="98" t="s">
        <v>914</v>
      </c>
      <c r="C73" s="98" t="str">
        <f>VLOOKUP(B73,ALL!E:H,4,0)</f>
        <v>PERMANENT DISS</v>
      </c>
      <c r="D73" s="58"/>
      <c r="E73" s="98">
        <f>VLOOKUP(B73,ALL!E:M,9,0)</f>
        <v>1</v>
      </c>
      <c r="F73" s="133" t="str">
        <f>VLOOKUP(B73,ALL!F:J,5,0)</f>
        <v>SHAKUL AHAMADD</v>
      </c>
      <c r="G73" s="58" t="e">
        <v>#N/A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62"/>
    </row>
    <row r="74" spans="1:24" s="55" customFormat="1" x14ac:dyDescent="0.25">
      <c r="A74" s="97"/>
      <c r="B74" s="98" t="s">
        <v>869</v>
      </c>
      <c r="C74" s="98" t="str">
        <f>VLOOKUP(B74,ALL!E:H,4,0)</f>
        <v>LONG DISS</v>
      </c>
      <c r="D74" s="58"/>
      <c r="E74" s="98">
        <f>VLOOKUP(B74,ALL!E:M,9,0)</f>
        <v>1</v>
      </c>
      <c r="F74" s="133" t="str">
        <f>VLOOKUP(B74,ALL!F:J,5,0)</f>
        <v>SUJITHKUMAR</v>
      </c>
      <c r="G74" s="58" t="s">
        <v>2620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62"/>
    </row>
    <row r="75" spans="1:24" s="55" customFormat="1" x14ac:dyDescent="0.25">
      <c r="A75" s="97"/>
      <c r="B75" s="98" t="s">
        <v>2509</v>
      </c>
      <c r="C75" s="98" t="str">
        <f>VLOOKUP(B75,ALL!E:H,4,0)</f>
        <v>PERMANENT DISS</v>
      </c>
      <c r="D75" s="58" t="s">
        <v>2592</v>
      </c>
      <c r="E75" s="98">
        <f>VLOOKUP(B75,ALL!E:M,9,0)</f>
        <v>1</v>
      </c>
      <c r="F75" s="133" t="str">
        <f>VLOOKUP(B75,ALL!F:J,5,0)</f>
        <v>K J VARADARAJU</v>
      </c>
      <c r="G75" s="58" t="e">
        <v>#N/A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62"/>
    </row>
    <row r="76" spans="1:24" s="55" customFormat="1" x14ac:dyDescent="0.25">
      <c r="A76" s="97"/>
      <c r="B76" s="98" t="s">
        <v>2513</v>
      </c>
      <c r="C76" s="98" t="str">
        <f>VLOOKUP(B76,ALL!E:H,4,0)</f>
        <v>LONG DISS</v>
      </c>
      <c r="D76" s="58" t="s">
        <v>2592</v>
      </c>
      <c r="E76" s="98">
        <f>VLOOKUP(B76,ALL!E:M,9,0)</f>
        <v>1</v>
      </c>
      <c r="F76" s="133" t="str">
        <f>VLOOKUP(B76,ALL!F:J,5,0)</f>
        <v>RAVIKUMAR</v>
      </c>
      <c r="G76" s="58" t="s">
        <v>2621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62"/>
    </row>
    <row r="77" spans="1:24" s="55" customFormat="1" x14ac:dyDescent="0.25">
      <c r="A77" s="97"/>
      <c r="B77" s="98" t="s">
        <v>2517</v>
      </c>
      <c r="C77" s="98" t="str">
        <f>VLOOKUP(B77,ALL!E:H,4,0)</f>
        <v>PERMANENT DISS</v>
      </c>
      <c r="D77" s="58" t="s">
        <v>2592</v>
      </c>
      <c r="E77" s="98">
        <f>VLOOKUP(B77,ALL!E:M,9,0)</f>
        <v>1</v>
      </c>
      <c r="F77" s="133" t="str">
        <f>VLOOKUP(B77,ALL!F:J,5,0)</f>
        <v>PRAKASH</v>
      </c>
      <c r="G77" s="58" t="e">
        <v>#N/A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62"/>
    </row>
    <row r="78" spans="1:24" s="55" customFormat="1" x14ac:dyDescent="0.25">
      <c r="A78" s="97"/>
      <c r="B78" s="98" t="s">
        <v>2520</v>
      </c>
      <c r="C78" s="98" t="str">
        <f>VLOOKUP(B78,ALL!E:H,4,0)</f>
        <v>PERMANENT DISS</v>
      </c>
      <c r="D78" s="58" t="s">
        <v>2592</v>
      </c>
      <c r="E78" s="98">
        <f>VLOOKUP(B78,ALL!E:M,9,0)</f>
        <v>1</v>
      </c>
      <c r="F78" s="133" t="str">
        <f>VLOOKUP(B78,ALL!F:J,5,0)</f>
        <v>SURESH KUMAR</v>
      </c>
      <c r="G78" s="58" t="e">
        <v>#N/A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62"/>
    </row>
    <row r="79" spans="1:24" s="55" customFormat="1" x14ac:dyDescent="0.25">
      <c r="A79" s="97"/>
      <c r="B79" s="98" t="s">
        <v>2524</v>
      </c>
      <c r="C79" s="98" t="str">
        <f>VLOOKUP(B79,ALL!E:H,4,0)</f>
        <v>PERMANENT DISS</v>
      </c>
      <c r="D79" s="58" t="s">
        <v>2592</v>
      </c>
      <c r="E79" s="98">
        <f>VLOOKUP(B79,ALL!E:M,9,0)</f>
        <v>1</v>
      </c>
      <c r="F79" s="133" t="str">
        <f>VLOOKUP(B79,ALL!F:J,5,0)</f>
        <v>THIMME GOWDA</v>
      </c>
      <c r="G79" s="58" t="e">
        <v>#N/A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62"/>
    </row>
    <row r="80" spans="1:24" s="55" customFormat="1" x14ac:dyDescent="0.25">
      <c r="A80" s="97"/>
      <c r="B80" s="98" t="s">
        <v>2527</v>
      </c>
      <c r="C80" s="98" t="str">
        <f>VLOOKUP(B80,ALL!E:H,4,0)</f>
        <v>LONG DISS</v>
      </c>
      <c r="D80" s="58" t="s">
        <v>2592</v>
      </c>
      <c r="E80" s="98">
        <f>VLOOKUP(B80,ALL!E:M,9,0)</f>
        <v>1</v>
      </c>
      <c r="F80" s="133" t="str">
        <f>VLOOKUP(B80,ALL!F:J,5,0)</f>
        <v>JAGADISH</v>
      </c>
      <c r="G80" s="58" t="s">
        <v>2622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62"/>
    </row>
    <row r="81" spans="1:24" s="55" customFormat="1" x14ac:dyDescent="0.25">
      <c r="A81" s="97"/>
      <c r="B81" s="98" t="s">
        <v>2530</v>
      </c>
      <c r="C81" s="98" t="str">
        <f>VLOOKUP(B81,ALL!E:H,4,0)</f>
        <v>PERMANENT DISS</v>
      </c>
      <c r="D81" s="58" t="s">
        <v>2592</v>
      </c>
      <c r="E81" s="98">
        <f>VLOOKUP(B81,ALL!E:M,9,0)</f>
        <v>1</v>
      </c>
      <c r="F81" s="133" t="str">
        <f>VLOOKUP(B81,ALL!F:J,5,0)</f>
        <v>LAKSHMI</v>
      </c>
      <c r="G81" s="58" t="e">
        <v>#N/A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62"/>
    </row>
    <row r="82" spans="1:24" s="55" customFormat="1" x14ac:dyDescent="0.25">
      <c r="A82" s="97"/>
      <c r="B82" s="98" t="s">
        <v>871</v>
      </c>
      <c r="C82" s="98" t="str">
        <f>VLOOKUP(B82,ALL!E:H,4,0)</f>
        <v>LONG DISS</v>
      </c>
      <c r="D82" s="58"/>
      <c r="E82" s="98">
        <f>VLOOKUP(B82,ALL!E:M,9,0)</f>
        <v>1</v>
      </c>
      <c r="F82" s="133" t="str">
        <f>VLOOKUP(B82,ALL!F:J,5,0)</f>
        <v>TC DEEPA</v>
      </c>
      <c r="G82" s="58" t="s">
        <v>2623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62"/>
    </row>
    <row r="83" spans="1:24" s="55" customFormat="1" x14ac:dyDescent="0.25">
      <c r="A83" s="97"/>
      <c r="B83" s="98" t="s">
        <v>2537</v>
      </c>
      <c r="C83" s="98" t="str">
        <f>VLOOKUP(B83,ALL!E:H,4,0)</f>
        <v>PERMANENT DISS</v>
      </c>
      <c r="D83" s="58" t="s">
        <v>2592</v>
      </c>
      <c r="E83" s="98">
        <f>VLOOKUP(B83,ALL!E:M,9,0)</f>
        <v>1</v>
      </c>
      <c r="F83" s="133" t="str">
        <f>VLOOKUP(B83,ALL!F:J,5,0)</f>
        <v>H C KRISHNA</v>
      </c>
      <c r="G83" s="58" t="e">
        <v>#N/A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62"/>
    </row>
    <row r="84" spans="1:24" s="55" customFormat="1" ht="30" x14ac:dyDescent="0.25">
      <c r="A84" s="97"/>
      <c r="B84" s="98" t="s">
        <v>2541</v>
      </c>
      <c r="C84" s="98" t="str">
        <f>VLOOKUP(B84,ALL!E:H,4,0)</f>
        <v>PERMANENT DISS</v>
      </c>
      <c r="D84" s="58" t="s">
        <v>2592</v>
      </c>
      <c r="E84" s="98">
        <f>VLOOKUP(B84,ALL!E:M,9,0)</f>
        <v>1</v>
      </c>
      <c r="F84" s="133" t="str">
        <f>VLOOKUP(B84,ALL!F:J,5,0)</f>
        <v>RAMAKRISHNA IYENGAR</v>
      </c>
      <c r="G84" s="58" t="e">
        <v>#N/A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62"/>
    </row>
    <row r="85" spans="1:24" s="55" customFormat="1" x14ac:dyDescent="0.25">
      <c r="A85" s="97"/>
      <c r="B85" s="98" t="s">
        <v>2545</v>
      </c>
      <c r="C85" s="98" t="str">
        <f>VLOOKUP(B85,ALL!E:H,4,0)</f>
        <v>PERMANENT DISS</v>
      </c>
      <c r="D85" s="58" t="s">
        <v>2592</v>
      </c>
      <c r="E85" s="98">
        <f>VLOOKUP(B85,ALL!E:M,9,0)</f>
        <v>4</v>
      </c>
      <c r="F85" s="133" t="str">
        <f>VLOOKUP(B85,ALL!F:J,5,0)</f>
        <v>KENCHEGOWDA</v>
      </c>
      <c r="G85" s="58" t="e">
        <v>#N/A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62"/>
    </row>
    <row r="86" spans="1:24" s="55" customFormat="1" x14ac:dyDescent="0.25">
      <c r="A86" s="97"/>
      <c r="B86" s="98" t="s">
        <v>2547</v>
      </c>
      <c r="C86" s="98" t="str">
        <f>VLOOKUP(B86,ALL!E:H,4,0)</f>
        <v>PERMANENT DISS</v>
      </c>
      <c r="D86" s="58" t="s">
        <v>2592</v>
      </c>
      <c r="E86" s="98">
        <f>VLOOKUP(B86,ALL!E:M,9,0)</f>
        <v>1</v>
      </c>
      <c r="F86" s="133" t="str">
        <f>VLOOKUP(B86,ALL!F:J,5,0)</f>
        <v>MAMATHA</v>
      </c>
      <c r="G86" s="58" t="e">
        <v>#N/A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62"/>
    </row>
    <row r="87" spans="1:24" s="55" customFormat="1" x14ac:dyDescent="0.25">
      <c r="A87" s="97"/>
      <c r="B87" s="98" t="s">
        <v>2550</v>
      </c>
      <c r="C87" s="98" t="str">
        <f>VLOOKUP(B87,ALL!E:H,4,0)</f>
        <v>PERMANENT DISS</v>
      </c>
      <c r="D87" s="58" t="s">
        <v>2592</v>
      </c>
      <c r="E87" s="98">
        <f>VLOOKUP(B87,ALL!E:M,9,0)</f>
        <v>1</v>
      </c>
      <c r="F87" s="133" t="str">
        <f>VLOOKUP(B87,ALL!F:J,5,0)</f>
        <v>DAYANAND</v>
      </c>
      <c r="G87" s="58" t="e">
        <v>#N/A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62"/>
    </row>
    <row r="88" spans="1:24" s="55" customFormat="1" x14ac:dyDescent="0.25">
      <c r="A88" s="97"/>
      <c r="B88" s="98" t="s">
        <v>2554</v>
      </c>
      <c r="C88" s="98" t="str">
        <f>VLOOKUP(B88,ALL!E:H,4,0)</f>
        <v>PERMANENT DISS</v>
      </c>
      <c r="D88" s="58" t="s">
        <v>2592</v>
      </c>
      <c r="E88" s="98">
        <f>VLOOKUP(B88,ALL!E:M,9,0)</f>
        <v>1</v>
      </c>
      <c r="F88" s="133" t="str">
        <f>VLOOKUP(B88,ALL!F:J,5,0)</f>
        <v>DHARANI</v>
      </c>
      <c r="G88" s="58" t="e">
        <v>#N/A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62"/>
    </row>
    <row r="89" spans="1:24" s="55" customFormat="1" x14ac:dyDescent="0.25">
      <c r="A89" s="97"/>
      <c r="B89" s="98" t="s">
        <v>873</v>
      </c>
      <c r="C89" s="98" t="str">
        <f>VLOOKUP(B89,ALL!E:H,4,0)</f>
        <v>LONG DISS</v>
      </c>
      <c r="D89" s="58"/>
      <c r="E89" s="98">
        <f>VLOOKUP(B89,ALL!E:M,9,0)</f>
        <v>1</v>
      </c>
      <c r="F89" s="133" t="str">
        <f>VLOOKUP(B89,ALL!F:J,5,0)</f>
        <v>K M RAGHU</v>
      </c>
      <c r="G89" s="58" t="s">
        <v>2624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62"/>
    </row>
    <row r="90" spans="1:24" s="55" customFormat="1" ht="30" x14ac:dyDescent="0.25">
      <c r="A90" s="97"/>
      <c r="B90" s="98" t="s">
        <v>2560</v>
      </c>
      <c r="C90" s="98" t="str">
        <f>VLOOKUP(B90,ALL!E:H,4,0)</f>
        <v>PERMANENT DISS</v>
      </c>
      <c r="D90" s="58" t="s">
        <v>2592</v>
      </c>
      <c r="E90" s="98">
        <f>VLOOKUP(B90,ALL!E:M,9,0)</f>
        <v>1</v>
      </c>
      <c r="F90" s="133" t="str">
        <f>VLOOKUP(B90,ALL!F:J,5,0)</f>
        <v>B NAGESH S/O MARU BASAPPA</v>
      </c>
      <c r="G90" s="58" t="e">
        <v>#N/A</v>
      </c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62"/>
    </row>
    <row r="91" spans="1:24" s="55" customFormat="1" x14ac:dyDescent="0.25">
      <c r="A91" s="97"/>
      <c r="B91" s="98" t="s">
        <v>2564</v>
      </c>
      <c r="C91" s="98" t="str">
        <f>VLOOKUP(B91,ALL!E:H,4,0)</f>
        <v>PERMANENT DISS</v>
      </c>
      <c r="D91" s="58" t="s">
        <v>2592</v>
      </c>
      <c r="E91" s="98">
        <f>VLOOKUP(B91,ALL!E:M,9,0)</f>
        <v>1</v>
      </c>
      <c r="F91" s="133" t="str">
        <f>VLOOKUP(B91,ALL!F:J,5,0)</f>
        <v>SUJATHA</v>
      </c>
      <c r="G91" s="58" t="e">
        <v>#N/A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62"/>
    </row>
    <row r="92" spans="1:24" s="55" customFormat="1" x14ac:dyDescent="0.25">
      <c r="A92" s="97"/>
      <c r="B92" s="98" t="s">
        <v>2567</v>
      </c>
      <c r="C92" s="98" t="str">
        <f>VLOOKUP(B92,ALL!E:H,4,0)</f>
        <v>PERMANENT DISS</v>
      </c>
      <c r="D92" s="58" t="s">
        <v>2592</v>
      </c>
      <c r="E92" s="98">
        <f>VLOOKUP(B92,ALL!E:M,9,0)</f>
        <v>1</v>
      </c>
      <c r="F92" s="133" t="str">
        <f>VLOOKUP(B92,ALL!F:J,5,0)</f>
        <v>YATHIKALA K V</v>
      </c>
      <c r="G92" s="58" t="e">
        <v>#N/A</v>
      </c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62"/>
    </row>
    <row r="93" spans="1:24" s="55" customFormat="1" x14ac:dyDescent="0.25">
      <c r="A93" s="97"/>
      <c r="B93" s="98" t="s">
        <v>2571</v>
      </c>
      <c r="C93" s="98" t="str">
        <f>VLOOKUP(B93,ALL!E:H,4,0)</f>
        <v>PERMANENT DISS</v>
      </c>
      <c r="D93" s="58" t="s">
        <v>2592</v>
      </c>
      <c r="E93" s="98">
        <f>VLOOKUP(B93,ALL!E:M,9,0)</f>
        <v>3</v>
      </c>
      <c r="F93" s="133" t="str">
        <f>VLOOKUP(B93,ALL!F:J,5,0)</f>
        <v>KM PARAMESH</v>
      </c>
      <c r="G93" s="58" t="e">
        <v>#N/A</v>
      </c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62"/>
    </row>
    <row r="94" spans="1:24" s="55" customFormat="1" x14ac:dyDescent="0.25">
      <c r="A94" s="97"/>
      <c r="B94" s="98" t="s">
        <v>2575</v>
      </c>
      <c r="C94" s="98" t="str">
        <f>VLOOKUP(B94,ALL!E:H,4,0)</f>
        <v>PERMANENT DISS</v>
      </c>
      <c r="D94" s="58" t="s">
        <v>2592</v>
      </c>
      <c r="E94" s="98">
        <f>VLOOKUP(B94,ALL!E:M,9,0)</f>
        <v>1</v>
      </c>
      <c r="F94" s="133" t="str">
        <f>VLOOKUP(B94,ALL!F:J,5,0)</f>
        <v>SRIDHARA N R</v>
      </c>
      <c r="G94" s="58" t="e">
        <v>#N/A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62"/>
    </row>
    <row r="95" spans="1:24" s="55" customFormat="1" x14ac:dyDescent="0.25">
      <c r="A95" s="97"/>
      <c r="B95" s="98" t="s">
        <v>875</v>
      </c>
      <c r="C95" s="98" t="str">
        <f>VLOOKUP(B95,ALL!E:H,4,0)</f>
        <v>LONG DISS</v>
      </c>
      <c r="D95" s="58"/>
      <c r="E95" s="98">
        <f>VLOOKUP(B95,ALL!E:M,9,0)</f>
        <v>1</v>
      </c>
      <c r="F95" s="133" t="str">
        <f>VLOOKUP(B95,ALL!F:J,5,0)</f>
        <v>K H KUMARA</v>
      </c>
      <c r="G95" s="58" t="s">
        <v>2625</v>
      </c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62"/>
    </row>
    <row r="96" spans="1:24" s="55" customFormat="1" x14ac:dyDescent="0.25">
      <c r="A96" s="97"/>
      <c r="B96" s="98" t="s">
        <v>2582</v>
      </c>
      <c r="C96" s="98" t="str">
        <f>VLOOKUP(B96,ALL!E:H,4,0)</f>
        <v>LONG DISS</v>
      </c>
      <c r="D96" s="58" t="s">
        <v>2592</v>
      </c>
      <c r="E96" s="98">
        <f>VLOOKUP(B96,ALL!E:M,9,0)</f>
        <v>1</v>
      </c>
      <c r="F96" s="133" t="str">
        <f>VLOOKUP(B96,ALL!F:J,5,0)</f>
        <v>CHIRANTHAN P H</v>
      </c>
      <c r="G96" s="58" t="s">
        <v>2626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62"/>
    </row>
    <row r="97" spans="1:25" s="55" customFormat="1" x14ac:dyDescent="0.25">
      <c r="A97" s="127"/>
      <c r="B97" s="98" t="s">
        <v>877</v>
      </c>
      <c r="C97" s="98" t="str">
        <f>VLOOKUP(B97,ALL!E:H,4,0)</f>
        <v>LONG DISS</v>
      </c>
      <c r="D97" s="128"/>
      <c r="E97" s="98">
        <f>VLOOKUP(B97,ALL!E:M,9,0)</f>
        <v>1</v>
      </c>
      <c r="F97" s="133" t="str">
        <f>VLOOKUP(B97,ALL!F:J,5,0)</f>
        <v>SUJATHA NARAYANA</v>
      </c>
      <c r="G97" s="58" t="s">
        <v>2627</v>
      </c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9"/>
    </row>
    <row r="98" spans="1:25" s="55" customFormat="1" ht="15.75" thickBot="1" x14ac:dyDescent="0.3">
      <c r="A98" s="99"/>
      <c r="B98" s="98" t="s">
        <v>879</v>
      </c>
      <c r="C98" s="98" t="str">
        <f>VLOOKUP(B98,ALL!E:H,4,0)</f>
        <v>LONG DISS</v>
      </c>
      <c r="D98" s="101" t="s">
        <v>2592</v>
      </c>
      <c r="E98" s="98">
        <f>VLOOKUP(B98,ALL!E:M,9,0)</f>
        <v>1</v>
      </c>
      <c r="F98" s="133" t="str">
        <f>VLOOKUP(B98,ALL!F:J,5,0)</f>
        <v>S R LAKSHMANA</v>
      </c>
      <c r="G98" s="58" t="s">
        <v>2628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66"/>
    </row>
    <row r="99" spans="1:25" s="56" customFormat="1" x14ac:dyDescent="0.25">
      <c r="A99" s="97"/>
      <c r="B99" s="98" t="s">
        <v>2589</v>
      </c>
      <c r="C99" s="98" t="str">
        <f>VLOOKUP(B99,ALL!E:H,4,0)</f>
        <v>PERMANENT DISS</v>
      </c>
      <c r="D99" s="58" t="s">
        <v>2592</v>
      </c>
      <c r="E99" s="98">
        <f>VLOOKUP(B99,ALL!E:M,9,0)</f>
        <v>1</v>
      </c>
      <c r="F99" s="133" t="str">
        <f>VLOOKUP(B99,ALL!F:J,5,0)</f>
        <v>B V NAVEEN</v>
      </c>
      <c r="G99" s="58" t="e">
        <v>#N/A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62"/>
      <c r="Y99" s="55"/>
    </row>
    <row r="100" spans="1:25" s="56" customFormat="1" x14ac:dyDescent="0.25">
      <c r="A100" s="97"/>
      <c r="B100" s="98" t="s">
        <v>989</v>
      </c>
      <c r="C100" s="98" t="str">
        <f>VLOOKUP(B100,ALL!E:H,4,0)</f>
        <v>PERMANENT DISS</v>
      </c>
      <c r="D100" s="58" t="s">
        <v>2592</v>
      </c>
      <c r="E100" s="98">
        <f>VLOOKUP(B100,ALL!E:M,9,0)</f>
        <v>1</v>
      </c>
      <c r="F100" s="133" t="str">
        <f>VLOOKUP(B100,ALL!F:J,5,0)</f>
        <v>SHANTHAMANI</v>
      </c>
      <c r="G100" s="58" t="e">
        <v>#N/A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62"/>
      <c r="Y100" s="55"/>
    </row>
    <row r="101" spans="1:25" s="56" customFormat="1" x14ac:dyDescent="0.25">
      <c r="A101" s="97"/>
      <c r="B101" s="98" t="s">
        <v>994</v>
      </c>
      <c r="C101" s="98" t="str">
        <f>VLOOKUP(B101,ALL!E:H,4,0)</f>
        <v>LONG DISS</v>
      </c>
      <c r="D101" s="58"/>
      <c r="E101" s="98">
        <f>VLOOKUP(B101,ALL!E:M,9,0)</f>
        <v>1</v>
      </c>
      <c r="F101" s="133" t="str">
        <f>VLOOKUP(B101,ALL!F:J,5,0)</f>
        <v>PRADEEP</v>
      </c>
      <c r="G101" s="58" t="s">
        <v>2629</v>
      </c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62"/>
      <c r="Y101" s="55"/>
    </row>
    <row r="102" spans="1:25" s="56" customFormat="1" x14ac:dyDescent="0.25">
      <c r="A102" s="97"/>
      <c r="B102" s="98" t="s">
        <v>631</v>
      </c>
      <c r="C102" s="98" t="str">
        <f>VLOOKUP(B102,ALL!E:H,4,0)</f>
        <v>LONG DISS</v>
      </c>
      <c r="D102" s="58"/>
      <c r="E102" s="98">
        <f>VLOOKUP(B102,ALL!E:M,9,0)</f>
        <v>1</v>
      </c>
      <c r="F102" s="133" t="str">
        <f>VLOOKUP(B102,ALL!F:J,5,0)</f>
        <v>MANJEGOWDA</v>
      </c>
      <c r="G102" s="58" t="s">
        <v>2630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62"/>
      <c r="Y102" s="55"/>
    </row>
    <row r="103" spans="1:25" s="56" customFormat="1" x14ac:dyDescent="0.25">
      <c r="A103" s="97"/>
      <c r="B103" s="98" t="s">
        <v>633</v>
      </c>
      <c r="C103" s="98" t="str">
        <f>VLOOKUP(B103,ALL!E:H,4,0)</f>
        <v>LONG DISS</v>
      </c>
      <c r="D103" s="58" t="s">
        <v>2592</v>
      </c>
      <c r="E103" s="98">
        <f>VLOOKUP(B103,ALL!E:M,9,0)</f>
        <v>1</v>
      </c>
      <c r="F103" s="133" t="str">
        <f>VLOOKUP(B103,ALL!F:J,5,0)</f>
        <v>CHETHAN</v>
      </c>
      <c r="G103" s="58" t="s">
        <v>2631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62"/>
      <c r="Y103" s="55"/>
    </row>
    <row r="104" spans="1:25" s="56" customFormat="1" ht="30" x14ac:dyDescent="0.25">
      <c r="A104" s="97"/>
      <c r="B104" s="98" t="s">
        <v>1005</v>
      </c>
      <c r="C104" s="98" t="str">
        <f>VLOOKUP(B104,ALL!E:H,4,0)</f>
        <v>PERMANENT DISS</v>
      </c>
      <c r="D104" s="58" t="s">
        <v>2592</v>
      </c>
      <c r="E104" s="98">
        <f>VLOOKUP(B104,ALL!E:M,9,0)</f>
        <v>1</v>
      </c>
      <c r="F104" s="133" t="str">
        <f>VLOOKUP(B104,ALL!F:J,5,0)</f>
        <v>B V VISHWANATHA SHETTY</v>
      </c>
      <c r="G104" s="58" t="e">
        <v>#N/A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62"/>
      <c r="Y104" s="55"/>
    </row>
    <row r="105" spans="1:25" s="56" customFormat="1" x14ac:dyDescent="0.25">
      <c r="A105" s="97"/>
      <c r="B105" s="98" t="s">
        <v>1009</v>
      </c>
      <c r="C105" s="98" t="str">
        <f>VLOOKUP(B105,ALL!E:H,4,0)</f>
        <v>PERMANENT DISS</v>
      </c>
      <c r="D105" s="58"/>
      <c r="E105" s="98">
        <f>VLOOKUP(B105,ALL!E:M,9,0)</f>
        <v>1</v>
      </c>
      <c r="F105" s="133" t="str">
        <f>VLOOKUP(B105,ALL!F:J,5,0)</f>
        <v>PRAKASH</v>
      </c>
      <c r="G105" s="58" t="e">
        <v>#N/A</v>
      </c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62"/>
      <c r="Y105" s="55"/>
    </row>
    <row r="106" spans="1:25" s="56" customFormat="1" x14ac:dyDescent="0.25">
      <c r="A106" s="97"/>
      <c r="B106" s="98" t="s">
        <v>634</v>
      </c>
      <c r="C106" s="98" t="str">
        <f>VLOOKUP(B106,ALL!E:H,4,0)</f>
        <v>LONG DISS</v>
      </c>
      <c r="D106" s="58" t="s">
        <v>2592</v>
      </c>
      <c r="E106" s="98">
        <f>VLOOKUP(B106,ALL!E:M,9,0)</f>
        <v>1</v>
      </c>
      <c r="F106" s="133" t="str">
        <f>VLOOKUP(B106,ALL!F:J,5,0)</f>
        <v>YP SURENDRA</v>
      </c>
      <c r="G106" s="58" t="s">
        <v>2632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62"/>
      <c r="Y106" s="55"/>
    </row>
    <row r="107" spans="1:25" s="56" customFormat="1" x14ac:dyDescent="0.25">
      <c r="A107" s="97"/>
      <c r="B107" s="98" t="s">
        <v>1016</v>
      </c>
      <c r="C107" s="98" t="str">
        <f>VLOOKUP(B107,ALL!E:H,4,0)</f>
        <v>PERMANENT DISS</v>
      </c>
      <c r="D107" s="58"/>
      <c r="E107" s="98">
        <f>VLOOKUP(B107,ALL!E:M,9,0)</f>
        <v>1</v>
      </c>
      <c r="F107" s="133" t="str">
        <f>VLOOKUP(B107,ALL!F:J,5,0)</f>
        <v>B M YOGISH</v>
      </c>
      <c r="G107" s="58" t="e">
        <v>#N/A</v>
      </c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62"/>
      <c r="Y107" s="55"/>
    </row>
    <row r="108" spans="1:25" s="56" customFormat="1" x14ac:dyDescent="0.25">
      <c r="A108" s="97"/>
      <c r="B108" s="98" t="s">
        <v>636</v>
      </c>
      <c r="C108" s="98" t="str">
        <f>VLOOKUP(B108,ALL!E:H,4,0)</f>
        <v>LONG DISS</v>
      </c>
      <c r="D108" s="58" t="s">
        <v>2592</v>
      </c>
      <c r="E108" s="98">
        <f>VLOOKUP(B108,ALL!E:M,9,0)</f>
        <v>3</v>
      </c>
      <c r="F108" s="133" t="str">
        <f>VLOOKUP(B108,ALL!F:J,5,0)</f>
        <v>NAGARAJU</v>
      </c>
      <c r="G108" s="58" t="s">
        <v>2632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62"/>
      <c r="Y108" s="55"/>
    </row>
    <row r="109" spans="1:25" s="56" customFormat="1" x14ac:dyDescent="0.25">
      <c r="A109" s="97"/>
      <c r="B109" s="98" t="s">
        <v>1024</v>
      </c>
      <c r="C109" s="98" t="str">
        <f>VLOOKUP(B109,ALL!E:H,4,0)</f>
        <v>LONG DISS</v>
      </c>
      <c r="D109" s="58"/>
      <c r="E109" s="98">
        <f>VLOOKUP(B109,ALL!E:M,9,0)</f>
        <v>1</v>
      </c>
      <c r="F109" s="133" t="str">
        <f>VLOOKUP(B109,ALL!F:J,5,0)</f>
        <v>THIMAPPA GOWDA</v>
      </c>
      <c r="G109" s="58" t="s">
        <v>2633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62"/>
      <c r="Y109" s="55"/>
    </row>
    <row r="110" spans="1:25" s="56" customFormat="1" x14ac:dyDescent="0.25">
      <c r="A110" s="97"/>
      <c r="B110" s="98" t="s">
        <v>637</v>
      </c>
      <c r="C110" s="98" t="str">
        <f>VLOOKUP(B110,ALL!E:H,4,0)</f>
        <v>LONG DISS</v>
      </c>
      <c r="D110" s="58"/>
      <c r="E110" s="98">
        <f>VLOOKUP(B110,ALL!E:M,9,0)</f>
        <v>3</v>
      </c>
      <c r="F110" s="133" t="str">
        <f>VLOOKUP(B110,ALL!F:J,5,0)</f>
        <v>K M PARAMESHA</v>
      </c>
      <c r="G110" s="58" t="s">
        <v>2634</v>
      </c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62"/>
      <c r="Y110" s="55"/>
    </row>
    <row r="111" spans="1:25" s="56" customFormat="1" x14ac:dyDescent="0.25">
      <c r="A111" s="97"/>
      <c r="B111" s="98" t="s">
        <v>639</v>
      </c>
      <c r="C111" s="98" t="str">
        <f>VLOOKUP(B111,ALL!E:H,4,0)</f>
        <v>LONG DISS</v>
      </c>
      <c r="D111" s="58" t="s">
        <v>2592</v>
      </c>
      <c r="E111" s="98">
        <f>VLOOKUP(B111,ALL!E:M,9,0)</f>
        <v>1</v>
      </c>
      <c r="F111" s="133" t="str">
        <f>VLOOKUP(B111,ALL!F:J,5,0)</f>
        <v>JAGADISH</v>
      </c>
      <c r="G111" s="58" t="s">
        <v>2635</v>
      </c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62"/>
      <c r="Y111" s="55"/>
    </row>
    <row r="112" spans="1:25" s="56" customFormat="1" x14ac:dyDescent="0.25">
      <c r="A112" s="97"/>
      <c r="B112" s="98" t="s">
        <v>1039</v>
      </c>
      <c r="C112" s="98" t="str">
        <f>VLOOKUP(B112,ALL!E:H,4,0)</f>
        <v>PERMANENT DISS</v>
      </c>
      <c r="D112" s="58"/>
      <c r="E112" s="98">
        <f>VLOOKUP(B112,ALL!E:M,9,0)</f>
        <v>1</v>
      </c>
      <c r="F112" s="133" t="str">
        <f>VLOOKUP(B112,ALL!F:J,5,0)</f>
        <v>ASHOK KUMAR</v>
      </c>
      <c r="G112" s="58" t="e">
        <v>#N/A</v>
      </c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62"/>
      <c r="Y112" s="55"/>
    </row>
    <row r="113" spans="1:25" s="56" customFormat="1" x14ac:dyDescent="0.25">
      <c r="A113" s="97"/>
      <c r="B113" s="98" t="s">
        <v>641</v>
      </c>
      <c r="C113" s="98" t="str">
        <f>VLOOKUP(B113,ALL!E:H,4,0)</f>
        <v>LONG DISS</v>
      </c>
      <c r="D113" s="58" t="s">
        <v>2592</v>
      </c>
      <c r="E113" s="98">
        <f>VLOOKUP(B113,ALL!E:M,9,0)</f>
        <v>1</v>
      </c>
      <c r="F113" s="133" t="str">
        <f>VLOOKUP(B113,ALL!F:J,5,0)</f>
        <v>NAGARAJU</v>
      </c>
      <c r="G113" s="58" t="s">
        <v>2636</v>
      </c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62"/>
      <c r="Y113" s="55"/>
    </row>
    <row r="114" spans="1:25" s="56" customFormat="1" x14ac:dyDescent="0.25">
      <c r="A114" s="97"/>
      <c r="B114" s="98" t="s">
        <v>1045</v>
      </c>
      <c r="C114" s="98" t="str">
        <f>VLOOKUP(B114,ALL!E:H,4,0)</f>
        <v>PERMANENT DISS</v>
      </c>
      <c r="D114" s="58" t="s">
        <v>2592</v>
      </c>
      <c r="E114" s="98">
        <f>VLOOKUP(B114,ALL!E:M,9,0)</f>
        <v>1</v>
      </c>
      <c r="F114" s="133" t="str">
        <f>VLOOKUP(B114,ALL!F:J,5,0)</f>
        <v>CHANDRE GOWDA</v>
      </c>
      <c r="G114" s="58" t="e">
        <v>#N/A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62"/>
      <c r="Y114" s="55"/>
    </row>
    <row r="115" spans="1:25" s="56" customFormat="1" x14ac:dyDescent="0.25">
      <c r="A115" s="97"/>
      <c r="B115" s="98" t="s">
        <v>1050</v>
      </c>
      <c r="C115" s="98" t="str">
        <f>VLOOKUP(B115,ALL!E:H,4,0)</f>
        <v>PERMANENT DISS</v>
      </c>
      <c r="D115" s="58" t="s">
        <v>2592</v>
      </c>
      <c r="E115" s="98">
        <f>VLOOKUP(B115,ALL!E:M,9,0)</f>
        <v>2</v>
      </c>
      <c r="F115" s="133" t="str">
        <f>VLOOKUP(B115,ALL!F:J,5,0)</f>
        <v>S R LAKSHMANA</v>
      </c>
      <c r="G115" s="58" t="e">
        <v>#N/A</v>
      </c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62"/>
      <c r="Y115" s="55"/>
    </row>
    <row r="116" spans="1:25" s="56" customFormat="1" x14ac:dyDescent="0.25">
      <c r="A116" s="97"/>
      <c r="B116" s="98" t="s">
        <v>1055</v>
      </c>
      <c r="C116" s="98" t="str">
        <f>VLOOKUP(B116,ALL!E:H,4,0)</f>
        <v>PERMANENT DISS</v>
      </c>
      <c r="D116" s="58" t="s">
        <v>2592</v>
      </c>
      <c r="E116" s="98">
        <f>VLOOKUP(B116,ALL!E:M,9,0)</f>
        <v>1</v>
      </c>
      <c r="F116" s="133" t="str">
        <f>VLOOKUP(B116,ALL!F:J,5,0)</f>
        <v>ASHOK KUMAR</v>
      </c>
      <c r="G116" s="58" t="e">
        <v>#N/A</v>
      </c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62"/>
      <c r="Y116" s="55"/>
    </row>
    <row r="117" spans="1:25" s="56" customFormat="1" x14ac:dyDescent="0.25">
      <c r="A117" s="97"/>
      <c r="B117" s="98" t="s">
        <v>1058</v>
      </c>
      <c r="C117" s="98" t="str">
        <f>VLOOKUP(B117,ALL!E:H,4,0)</f>
        <v>PERMANENT DISS</v>
      </c>
      <c r="D117" s="58"/>
      <c r="E117" s="98">
        <f>VLOOKUP(B117,ALL!E:M,9,0)</f>
        <v>1</v>
      </c>
      <c r="F117" s="133" t="str">
        <f>VLOOKUP(B117,ALL!F:J,5,0)</f>
        <v>B NAMITHA KUMARI</v>
      </c>
      <c r="G117" s="58" t="e">
        <v>#N/A</v>
      </c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62"/>
      <c r="Y117" s="55"/>
    </row>
    <row r="118" spans="1:25" s="56" customFormat="1" x14ac:dyDescent="0.25">
      <c r="A118" s="97"/>
      <c r="B118" s="98" t="s">
        <v>643</v>
      </c>
      <c r="C118" s="98" t="str">
        <f>VLOOKUP(B118,ALL!E:H,4,0)</f>
        <v>LONG DISS</v>
      </c>
      <c r="D118" s="58" t="s">
        <v>2592</v>
      </c>
      <c r="E118" s="98">
        <f>VLOOKUP(B118,ALL!E:M,9,0)</f>
        <v>1</v>
      </c>
      <c r="F118" s="133" t="str">
        <f>VLOOKUP(B118,ALL!F:J,5,0)</f>
        <v>SATISHA</v>
      </c>
      <c r="G118" s="58" t="s">
        <v>2637</v>
      </c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62"/>
      <c r="Y118" s="55"/>
    </row>
    <row r="119" spans="1:25" s="56" customFormat="1" x14ac:dyDescent="0.25">
      <c r="A119" s="97"/>
      <c r="B119" s="98" t="s">
        <v>1066</v>
      </c>
      <c r="C119" s="98" t="str">
        <f>VLOOKUP(B119,ALL!E:H,4,0)</f>
        <v>PERMANENT DISS</v>
      </c>
      <c r="D119" s="58"/>
      <c r="E119" s="98">
        <f>VLOOKUP(B119,ALL!E:M,9,0)</f>
        <v>1</v>
      </c>
      <c r="F119" s="133" t="str">
        <f>VLOOKUP(B119,ALL!F:J,5,0)</f>
        <v>M R ANNAPPA</v>
      </c>
      <c r="G119" s="58" t="e">
        <v>#N/A</v>
      </c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62"/>
      <c r="Y119" s="55"/>
    </row>
    <row r="120" spans="1:25" s="56" customFormat="1" ht="30" x14ac:dyDescent="0.25">
      <c r="A120" s="97"/>
      <c r="B120" s="98" t="s">
        <v>645</v>
      </c>
      <c r="C120" s="98" t="str">
        <f>VLOOKUP(B120,ALL!E:H,4,0)</f>
        <v>LONG DISS</v>
      </c>
      <c r="D120" s="58" t="s">
        <v>2592</v>
      </c>
      <c r="E120" s="98">
        <f>VLOOKUP(B120,ALL!E:M,9,0)</f>
        <v>1</v>
      </c>
      <c r="F120" s="133" t="str">
        <f>VLOOKUP(B120,ALL!F:J,5,0)</f>
        <v>B T SHANKARE GOWDA</v>
      </c>
      <c r="G120" s="58" t="s">
        <v>2637</v>
      </c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62"/>
      <c r="Y120" s="55"/>
    </row>
    <row r="121" spans="1:25" s="56" customFormat="1" x14ac:dyDescent="0.25">
      <c r="A121" s="97"/>
      <c r="B121" s="98" t="s">
        <v>1079</v>
      </c>
      <c r="C121" s="98" t="str">
        <f>VLOOKUP(B121,ALL!E:H,4,0)</f>
        <v>PERMANENT DISS</v>
      </c>
      <c r="D121" s="58" t="s">
        <v>2592</v>
      </c>
      <c r="E121" s="98">
        <f>VLOOKUP(B121,ALL!E:M,9,0)</f>
        <v>2</v>
      </c>
      <c r="F121" s="133" t="str">
        <f>VLOOKUP(B121,ALL!F:J,5,0)</f>
        <v>A C ANOOP</v>
      </c>
      <c r="G121" s="58" t="e">
        <v>#N/A</v>
      </c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62"/>
      <c r="Y121" s="55"/>
    </row>
    <row r="122" spans="1:25" s="56" customFormat="1" x14ac:dyDescent="0.25">
      <c r="A122" s="97"/>
      <c r="B122" s="98" t="s">
        <v>1083</v>
      </c>
      <c r="C122" s="98" t="str">
        <f>VLOOKUP(B122,ALL!E:H,4,0)</f>
        <v>PERMANENT DISS</v>
      </c>
      <c r="D122" s="58"/>
      <c r="E122" s="98">
        <f>VLOOKUP(B122,ALL!E:M,9,0)</f>
        <v>1</v>
      </c>
      <c r="F122" s="133" t="str">
        <f>VLOOKUP(B122,ALL!F:J,5,0)</f>
        <v>JAMIL AHAMAD</v>
      </c>
      <c r="G122" s="58" t="e">
        <v>#N/A</v>
      </c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62"/>
      <c r="Y122" s="55"/>
    </row>
    <row r="123" spans="1:25" s="56" customFormat="1" x14ac:dyDescent="0.25">
      <c r="A123" s="97"/>
      <c r="B123" s="98" t="s">
        <v>646</v>
      </c>
      <c r="C123" s="98" t="str">
        <f>VLOOKUP(B123,ALL!E:H,4,0)</f>
        <v>LONG DISS</v>
      </c>
      <c r="D123" s="58" t="s">
        <v>2592</v>
      </c>
      <c r="E123" s="98">
        <f>VLOOKUP(B123,ALL!E:M,9,0)</f>
        <v>2</v>
      </c>
      <c r="F123" s="133" t="str">
        <f>VLOOKUP(B123,ALL!F:J,5,0)</f>
        <v>H D HARSHA</v>
      </c>
      <c r="G123" s="58" t="s">
        <v>2638</v>
      </c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62"/>
      <c r="Y123" s="55"/>
    </row>
    <row r="124" spans="1:25" s="56" customFormat="1" x14ac:dyDescent="0.25">
      <c r="A124" s="97"/>
      <c r="B124" s="98" t="s">
        <v>1090</v>
      </c>
      <c r="C124" s="98" t="str">
        <f>VLOOKUP(B124,ALL!E:H,4,0)</f>
        <v>PERMANENT DISS</v>
      </c>
      <c r="D124" s="58"/>
      <c r="E124" s="98">
        <f>VLOOKUP(B124,ALL!E:M,9,0)</f>
        <v>1</v>
      </c>
      <c r="F124" s="133" t="str">
        <f>VLOOKUP(B124,ALL!F:J,5,0)</f>
        <v>PRABHAKAR</v>
      </c>
      <c r="G124" s="58" t="e">
        <v>#N/A</v>
      </c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62"/>
      <c r="Y124" s="55"/>
    </row>
    <row r="125" spans="1:25" s="56" customFormat="1" x14ac:dyDescent="0.25">
      <c r="A125" s="97"/>
      <c r="B125" s="98" t="s">
        <v>648</v>
      </c>
      <c r="C125" s="98" t="str">
        <f>VLOOKUP(B125,ALL!E:H,4,0)</f>
        <v>LONG DISS</v>
      </c>
      <c r="D125" s="58"/>
      <c r="E125" s="98">
        <f>VLOOKUP(B125,ALL!E:M,9,0)</f>
        <v>1</v>
      </c>
      <c r="F125" s="133" t="str">
        <f>VLOOKUP(B125,ALL!F:J,5,0)</f>
        <v>DK MALLEKARJUNA</v>
      </c>
      <c r="G125" s="58" t="s">
        <v>2639</v>
      </c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62"/>
      <c r="Y125" s="55"/>
    </row>
    <row r="126" spans="1:25" s="56" customFormat="1" x14ac:dyDescent="0.25">
      <c r="A126" s="97"/>
      <c r="B126" s="98" t="s">
        <v>650</v>
      </c>
      <c r="C126" s="98" t="str">
        <f>VLOOKUP(B126,ALL!E:H,4,0)</f>
        <v>LONG DISS</v>
      </c>
      <c r="D126" s="58"/>
      <c r="E126" s="98">
        <f>VLOOKUP(B126,ALL!E:M,9,0)</f>
        <v>1</v>
      </c>
      <c r="F126" s="133" t="str">
        <f>VLOOKUP(B126,ALL!F:J,5,0)</f>
        <v>ERAMMA</v>
      </c>
      <c r="G126" s="58" t="s">
        <v>2640</v>
      </c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62"/>
      <c r="Y126" s="55"/>
    </row>
    <row r="127" spans="1:25" s="56" customFormat="1" x14ac:dyDescent="0.25">
      <c r="A127" s="97"/>
      <c r="B127" s="98" t="s">
        <v>377</v>
      </c>
      <c r="C127" s="98" t="str">
        <f>VLOOKUP(B127,ALL!E:H,4,0)</f>
        <v>BILL STOP</v>
      </c>
      <c r="D127" s="58"/>
      <c r="E127" s="98">
        <f>VLOOKUP(B127,ALL!E:M,9,0)</f>
        <v>1</v>
      </c>
      <c r="F127" s="133" t="str">
        <f>VLOOKUP(B127,ALL!F:J,5,0)</f>
        <v>Y K NAGARAJA</v>
      </c>
      <c r="G127" s="58" t="s">
        <v>2640</v>
      </c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62"/>
      <c r="Y127" s="55"/>
    </row>
    <row r="128" spans="1:25" s="56" customFormat="1" x14ac:dyDescent="0.25">
      <c r="A128" s="97"/>
      <c r="B128" s="98" t="s">
        <v>651</v>
      </c>
      <c r="C128" s="98" t="str">
        <f>VLOOKUP(B128,ALL!E:H,4,0)</f>
        <v>LONG DISS</v>
      </c>
      <c r="D128" s="58"/>
      <c r="E128" s="98">
        <f>VLOOKUP(B128,ALL!E:M,9,0)</f>
        <v>1</v>
      </c>
      <c r="F128" s="133" t="str">
        <f>VLOOKUP(B128,ALL!F:J,5,0)</f>
        <v>FAYAZULLA P B</v>
      </c>
      <c r="G128" s="58" t="s">
        <v>2640</v>
      </c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62"/>
      <c r="Y128" s="55"/>
    </row>
    <row r="129" spans="1:25" s="56" customFormat="1" x14ac:dyDescent="0.25">
      <c r="A129" s="97"/>
      <c r="B129" s="98" t="s">
        <v>652</v>
      </c>
      <c r="C129" s="98" t="str">
        <f>VLOOKUP(B129,ALL!E:H,4,0)</f>
        <v>LONG DISS</v>
      </c>
      <c r="D129" s="58"/>
      <c r="E129" s="98">
        <f>VLOOKUP(B129,ALL!E:M,9,0)</f>
        <v>1</v>
      </c>
      <c r="F129" s="133" t="str">
        <f>VLOOKUP(B129,ALL!F:J,5,0)</f>
        <v>HOOVEGOWDA</v>
      </c>
      <c r="G129" s="58" t="s">
        <v>2640</v>
      </c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62"/>
      <c r="Y129" s="55"/>
    </row>
    <row r="130" spans="1:25" s="56" customFormat="1" x14ac:dyDescent="0.25">
      <c r="A130" s="97"/>
      <c r="B130" s="98" t="s">
        <v>1115</v>
      </c>
      <c r="C130" s="98" t="str">
        <f>VLOOKUP(B130,ALL!E:H,4,0)</f>
        <v>PERMANENT DISS</v>
      </c>
      <c r="D130" s="58" t="s">
        <v>2592</v>
      </c>
      <c r="E130" s="98">
        <f>VLOOKUP(B130,ALL!E:M,9,0)</f>
        <v>1</v>
      </c>
      <c r="F130" s="133" t="str">
        <f>VLOOKUP(B130,ALL!F:J,5,0)</f>
        <v>M S YALAKI GOWDA</v>
      </c>
      <c r="G130" s="58" t="e">
        <v>#N/A</v>
      </c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62"/>
      <c r="Y130" s="55"/>
    </row>
    <row r="131" spans="1:25" s="56" customFormat="1" x14ac:dyDescent="0.25">
      <c r="A131" s="97"/>
      <c r="B131" s="98" t="s">
        <v>1119</v>
      </c>
      <c r="C131" s="98" t="str">
        <f>VLOOKUP(B131,ALL!E:H,4,0)</f>
        <v>LONG DISS</v>
      </c>
      <c r="D131" s="58" t="s">
        <v>2592</v>
      </c>
      <c r="E131" s="98">
        <f>VLOOKUP(B131,ALL!E:M,9,0)</f>
        <v>1</v>
      </c>
      <c r="F131" s="133" t="str">
        <f>VLOOKUP(B131,ALL!F:J,5,0)</f>
        <v>P SWAMI</v>
      </c>
      <c r="G131" s="58" t="s">
        <v>2641</v>
      </c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62"/>
      <c r="Y131" s="55"/>
    </row>
    <row r="132" spans="1:25" s="56" customFormat="1" x14ac:dyDescent="0.25">
      <c r="A132" s="97"/>
      <c r="B132" s="98" t="s">
        <v>653</v>
      </c>
      <c r="C132" s="98" t="str">
        <f>VLOOKUP(B132,ALL!E:H,4,0)</f>
        <v>LONG DISS</v>
      </c>
      <c r="D132" s="58"/>
      <c r="E132" s="98">
        <f>VLOOKUP(B132,ALL!E:M,9,0)</f>
        <v>1</v>
      </c>
      <c r="F132" s="133" t="str">
        <f>VLOOKUP(B132,ALL!F:J,5,0)</f>
        <v>HH NAGARAJA</v>
      </c>
      <c r="G132" s="58" t="s">
        <v>2642</v>
      </c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62"/>
      <c r="Y132" s="55"/>
    </row>
    <row r="133" spans="1:25" s="56" customFormat="1" x14ac:dyDescent="0.25">
      <c r="A133" s="97"/>
      <c r="B133" s="98" t="s">
        <v>655</v>
      </c>
      <c r="C133" s="98" t="str">
        <f>VLOOKUP(B133,ALL!E:H,4,0)</f>
        <v>LONG DISS</v>
      </c>
      <c r="D133" s="58"/>
      <c r="E133" s="98">
        <f>VLOOKUP(B133,ALL!E:M,9,0)</f>
        <v>1</v>
      </c>
      <c r="F133" s="133" t="str">
        <f>VLOOKUP(B133,ALL!F:J,5,0)</f>
        <v>H P THEJAVATHI</v>
      </c>
      <c r="G133" s="58" t="s">
        <v>2643</v>
      </c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62"/>
      <c r="Y133" s="55"/>
    </row>
    <row r="134" spans="1:25" s="56" customFormat="1" x14ac:dyDescent="0.25">
      <c r="A134" s="97"/>
      <c r="B134" s="98" t="s">
        <v>657</v>
      </c>
      <c r="C134" s="98" t="str">
        <f>VLOOKUP(B134,ALL!E:H,4,0)</f>
        <v>LONG DISS</v>
      </c>
      <c r="D134" s="58"/>
      <c r="E134" s="98">
        <f>VLOOKUP(B134,ALL!E:M,9,0)</f>
        <v>1</v>
      </c>
      <c r="F134" s="133" t="str">
        <f>VLOOKUP(B134,ALL!F:J,5,0)</f>
        <v>MANJE GOWDA</v>
      </c>
      <c r="G134" s="58" t="s">
        <v>2643</v>
      </c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62"/>
      <c r="Y134" s="55"/>
    </row>
    <row r="135" spans="1:25" s="56" customFormat="1" x14ac:dyDescent="0.25">
      <c r="A135" s="97"/>
      <c r="B135" s="98" t="s">
        <v>1132</v>
      </c>
      <c r="C135" s="98" t="str">
        <f>VLOOKUP(B135,ALL!E:H,4,0)</f>
        <v>PERMANENT DISS</v>
      </c>
      <c r="D135" s="58" t="s">
        <v>2592</v>
      </c>
      <c r="E135" s="98">
        <f>VLOOKUP(B135,ALL!E:M,9,0)</f>
        <v>1</v>
      </c>
      <c r="F135" s="133" t="str">
        <f>VLOOKUP(B135,ALL!F:J,5,0)</f>
        <v>H K ROOPA</v>
      </c>
      <c r="G135" s="58" t="e">
        <v>#N/A</v>
      </c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62"/>
      <c r="Y135" s="55"/>
    </row>
    <row r="136" spans="1:25" s="56" customFormat="1" x14ac:dyDescent="0.25">
      <c r="A136" s="97"/>
      <c r="B136" s="98" t="s">
        <v>1136</v>
      </c>
      <c r="C136" s="98" t="str">
        <f>VLOOKUP(B136,ALL!E:H,4,0)</f>
        <v>PERMANENT DISS</v>
      </c>
      <c r="D136" s="58" t="s">
        <v>2592</v>
      </c>
      <c r="E136" s="98">
        <f>VLOOKUP(B136,ALL!E:M,9,0)</f>
        <v>1</v>
      </c>
      <c r="F136" s="133" t="str">
        <f>VLOOKUP(B136,ALL!F:J,5,0)</f>
        <v>MAMATHA</v>
      </c>
      <c r="G136" s="58" t="e">
        <v>#N/A</v>
      </c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62"/>
      <c r="Y136" s="55"/>
    </row>
    <row r="137" spans="1:25" s="56" customFormat="1" x14ac:dyDescent="0.25">
      <c r="A137" s="97"/>
      <c r="B137" s="98" t="s">
        <v>881</v>
      </c>
      <c r="C137" s="98" t="str">
        <f>VLOOKUP(B137,ALL!E:H,4,0)</f>
        <v>PERMANENT DISS</v>
      </c>
      <c r="D137" s="58"/>
      <c r="E137" s="98">
        <f>VLOOKUP(B137,ALL!E:M,9,0)</f>
        <v>1</v>
      </c>
      <c r="F137" s="133" t="str">
        <f>VLOOKUP(B137,ALL!F:J,5,0)</f>
        <v>Y C MANJESHA</v>
      </c>
      <c r="G137" s="58" t="e">
        <v>#N/A</v>
      </c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62"/>
      <c r="Y137" s="55"/>
    </row>
    <row r="138" spans="1:25" s="56" customFormat="1" x14ac:dyDescent="0.25">
      <c r="A138" s="97"/>
      <c r="B138" s="98" t="s">
        <v>1144</v>
      </c>
      <c r="C138" s="98" t="str">
        <f>VLOOKUP(B138,ALL!E:H,4,0)</f>
        <v>PERMANENT DISS</v>
      </c>
      <c r="D138" s="58" t="s">
        <v>2592</v>
      </c>
      <c r="E138" s="98">
        <f>VLOOKUP(B138,ALL!E:M,9,0)</f>
        <v>2</v>
      </c>
      <c r="F138" s="133" t="str">
        <f>VLOOKUP(B138,ALL!F:J,5,0)</f>
        <v>AR NARAYANA</v>
      </c>
      <c r="G138" s="58" t="e">
        <v>#N/A</v>
      </c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62"/>
      <c r="Y138" s="55"/>
    </row>
    <row r="139" spans="1:25" s="56" customFormat="1" x14ac:dyDescent="0.25">
      <c r="A139" s="97"/>
      <c r="B139" s="98" t="s">
        <v>1148</v>
      </c>
      <c r="C139" s="98" t="str">
        <f>VLOOKUP(B139,ALL!E:H,4,0)</f>
        <v>PERMANENT DISS</v>
      </c>
      <c r="D139" s="58" t="s">
        <v>2592</v>
      </c>
      <c r="E139" s="98">
        <f>VLOOKUP(B139,ALL!E:M,9,0)</f>
        <v>1</v>
      </c>
      <c r="F139" s="133" t="str">
        <f>VLOOKUP(B139,ALL!F:J,5,0)</f>
        <v>D MAHESHA</v>
      </c>
      <c r="G139" s="58" t="e">
        <v>#N/A</v>
      </c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62"/>
      <c r="Y139" s="55"/>
    </row>
    <row r="140" spans="1:25" s="56" customFormat="1" x14ac:dyDescent="0.25">
      <c r="A140" s="97"/>
      <c r="B140" s="98" t="s">
        <v>658</v>
      </c>
      <c r="C140" s="98" t="str">
        <f>VLOOKUP(B140,ALL!E:H,4,0)</f>
        <v>LONG DISS</v>
      </c>
      <c r="D140" s="58"/>
      <c r="E140" s="98">
        <f>VLOOKUP(B140,ALL!E:M,9,0)</f>
        <v>1</v>
      </c>
      <c r="F140" s="133" t="str">
        <f>VLOOKUP(B140,ALL!F:J,5,0)</f>
        <v>NAGARAJU</v>
      </c>
      <c r="G140" s="58" t="s">
        <v>2644</v>
      </c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62"/>
      <c r="Y140" s="55"/>
    </row>
    <row r="141" spans="1:25" s="56" customFormat="1" x14ac:dyDescent="0.25">
      <c r="A141" s="97"/>
      <c r="B141" s="98" t="s">
        <v>1158</v>
      </c>
      <c r="C141" s="98" t="str">
        <f>VLOOKUP(B141,ALL!E:H,4,0)</f>
        <v>PERMANENT DISS</v>
      </c>
      <c r="D141" s="58" t="s">
        <v>2592</v>
      </c>
      <c r="E141" s="98">
        <f>VLOOKUP(B141,ALL!E:M,9,0)</f>
        <v>1</v>
      </c>
      <c r="F141" s="133" t="str">
        <f>VLOOKUP(B141,ALL!F:J,5,0)</f>
        <v>N G RAGHU</v>
      </c>
      <c r="G141" s="58" t="e">
        <v>#N/A</v>
      </c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62"/>
      <c r="Y141" s="55"/>
    </row>
    <row r="142" spans="1:25" s="56" customFormat="1" x14ac:dyDescent="0.25">
      <c r="A142" s="97"/>
      <c r="B142" s="98" t="s">
        <v>1162</v>
      </c>
      <c r="C142" s="98" t="str">
        <f>VLOOKUP(B142,ALL!E:H,4,0)</f>
        <v>PERMANENT DISS</v>
      </c>
      <c r="D142" s="58" t="s">
        <v>2592</v>
      </c>
      <c r="E142" s="98">
        <f>VLOOKUP(B142,ALL!E:M,9,0)</f>
        <v>1</v>
      </c>
      <c r="F142" s="133" t="str">
        <f>VLOOKUP(B142,ALL!F:J,5,0)</f>
        <v>PUTTA RAJU</v>
      </c>
      <c r="G142" s="58" t="e">
        <v>#N/A</v>
      </c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62"/>
      <c r="Y142" s="55"/>
    </row>
    <row r="143" spans="1:25" s="56" customFormat="1" x14ac:dyDescent="0.25">
      <c r="A143" s="97"/>
      <c r="B143" s="98" t="s">
        <v>660</v>
      </c>
      <c r="C143" s="98" t="str">
        <f>VLOOKUP(B143,ALL!E:H,4,0)</f>
        <v>LONG DISS</v>
      </c>
      <c r="D143" s="58"/>
      <c r="E143" s="98">
        <f>VLOOKUP(B143,ALL!E:M,9,0)</f>
        <v>2</v>
      </c>
      <c r="F143" s="133" t="str">
        <f>VLOOKUP(B143,ALL!F:J,5,0)</f>
        <v>SUJATHA</v>
      </c>
      <c r="G143" s="58" t="s">
        <v>2645</v>
      </c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62"/>
      <c r="Y143" s="55"/>
    </row>
    <row r="144" spans="1:25" s="56" customFormat="1" x14ac:dyDescent="0.25">
      <c r="A144" s="97"/>
      <c r="B144" s="98" t="s">
        <v>1170</v>
      </c>
      <c r="C144" s="98" t="str">
        <f>VLOOKUP(B144,ALL!E:H,4,0)</f>
        <v>PERMANENT DISS</v>
      </c>
      <c r="D144" s="58" t="s">
        <v>2592</v>
      </c>
      <c r="E144" s="98">
        <f>VLOOKUP(B144,ALL!E:M,9,0)</f>
        <v>1</v>
      </c>
      <c r="F144" s="133" t="str">
        <f>VLOOKUP(B144,ALL!F:J,5,0)</f>
        <v>YOGISHA</v>
      </c>
      <c r="G144" s="58" t="e">
        <v>#N/A</v>
      </c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62"/>
      <c r="Y144" s="55"/>
    </row>
    <row r="145" spans="1:25" s="56" customFormat="1" x14ac:dyDescent="0.25">
      <c r="A145" s="97"/>
      <c r="B145" s="98" t="s">
        <v>1174</v>
      </c>
      <c r="C145" s="98" t="str">
        <f>VLOOKUP(B145,ALL!E:H,4,0)</f>
        <v>PERMANENT DISS</v>
      </c>
      <c r="D145" s="58" t="s">
        <v>2592</v>
      </c>
      <c r="E145" s="98">
        <f>VLOOKUP(B145,ALL!E:M,9,0)</f>
        <v>1</v>
      </c>
      <c r="F145" s="133" t="str">
        <f>VLOOKUP(B145,ALL!F:J,5,0)</f>
        <v>MADHU</v>
      </c>
      <c r="G145" s="58" t="e">
        <v>#N/A</v>
      </c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62"/>
      <c r="Y145" s="55"/>
    </row>
    <row r="146" spans="1:25" s="56" customFormat="1" x14ac:dyDescent="0.25">
      <c r="A146" s="97"/>
      <c r="B146" s="98" t="s">
        <v>1179</v>
      </c>
      <c r="C146" s="98" t="str">
        <f>VLOOKUP(B146,ALL!E:H,4,0)</f>
        <v>PERMANENT DISS</v>
      </c>
      <c r="D146" s="58" t="s">
        <v>2592</v>
      </c>
      <c r="E146" s="98">
        <f>VLOOKUP(B146,ALL!E:M,9,0)</f>
        <v>2</v>
      </c>
      <c r="F146" s="133" t="str">
        <f>VLOOKUP(B146,ALL!F:J,5,0)</f>
        <v>B R LOKESH</v>
      </c>
      <c r="G146" s="58" t="e">
        <v>#N/A</v>
      </c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62"/>
      <c r="Y146" s="55"/>
    </row>
    <row r="147" spans="1:25" s="56" customFormat="1" x14ac:dyDescent="0.25">
      <c r="A147" s="97"/>
      <c r="B147" s="98" t="s">
        <v>662</v>
      </c>
      <c r="C147" s="98" t="str">
        <f>VLOOKUP(B147,ALL!E:H,4,0)</f>
        <v>LONG DISS</v>
      </c>
      <c r="D147" s="58"/>
      <c r="E147" s="98">
        <f>VLOOKUP(B147,ALL!E:M,9,0)</f>
        <v>1</v>
      </c>
      <c r="F147" s="133" t="str">
        <f>VLOOKUP(B147,ALL!F:J,5,0)</f>
        <v>G S ANANDA</v>
      </c>
      <c r="G147" s="58" t="s">
        <v>2646</v>
      </c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62"/>
      <c r="Y147" s="55"/>
    </row>
    <row r="148" spans="1:25" s="56" customFormat="1" x14ac:dyDescent="0.25">
      <c r="A148" s="97"/>
      <c r="B148" s="98" t="s">
        <v>664</v>
      </c>
      <c r="C148" s="98" t="str">
        <f>VLOOKUP(B148,ALL!E:H,4,0)</f>
        <v>LONG DISS</v>
      </c>
      <c r="D148" s="58"/>
      <c r="E148" s="98">
        <f>VLOOKUP(B148,ALL!E:M,9,0)</f>
        <v>1</v>
      </c>
      <c r="F148" s="133" t="str">
        <f>VLOOKUP(B148,ALL!F:J,5,0)</f>
        <v>JAYARAM</v>
      </c>
      <c r="G148" s="58" t="s">
        <v>2647</v>
      </c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62"/>
      <c r="Y148" s="55"/>
    </row>
    <row r="149" spans="1:25" s="56" customFormat="1" x14ac:dyDescent="0.25">
      <c r="A149" s="97"/>
      <c r="B149" s="98" t="s">
        <v>1191</v>
      </c>
      <c r="C149" s="98" t="str">
        <f>VLOOKUP(B149,ALL!E:H,4,0)</f>
        <v>LONG DISS</v>
      </c>
      <c r="D149" s="58" t="s">
        <v>2592</v>
      </c>
      <c r="E149" s="98">
        <f>VLOOKUP(B149,ALL!E:M,9,0)</f>
        <v>2</v>
      </c>
      <c r="F149" s="133" t="str">
        <f>VLOOKUP(B149,ALL!F:J,5,0)</f>
        <v>M T THIMME GOWDA</v>
      </c>
      <c r="G149" s="58" t="s">
        <v>2648</v>
      </c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62"/>
      <c r="Y149" s="55"/>
    </row>
    <row r="150" spans="1:25" s="56" customFormat="1" x14ac:dyDescent="0.25">
      <c r="A150" s="97"/>
      <c r="B150" s="98" t="s">
        <v>666</v>
      </c>
      <c r="C150" s="98" t="str">
        <f>VLOOKUP(B150,ALL!E:H,4,0)</f>
        <v>LONG DISS</v>
      </c>
      <c r="D150" s="58"/>
      <c r="E150" s="98">
        <f>VLOOKUP(B150,ALL!E:M,9,0)</f>
        <v>1</v>
      </c>
      <c r="F150" s="133" t="str">
        <f>VLOOKUP(B150,ALL!F:J,5,0)</f>
        <v>PRASANNA</v>
      </c>
      <c r="G150" s="58" t="s">
        <v>2649</v>
      </c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62"/>
      <c r="Y150" s="55"/>
    </row>
    <row r="151" spans="1:25" s="56" customFormat="1" x14ac:dyDescent="0.25">
      <c r="A151" s="97"/>
      <c r="B151" s="98" t="s">
        <v>1203</v>
      </c>
      <c r="C151" s="98" t="str">
        <f>VLOOKUP(B151,ALL!E:H,4,0)</f>
        <v>PERMANENT DISS</v>
      </c>
      <c r="D151" s="58" t="s">
        <v>2592</v>
      </c>
      <c r="E151" s="98">
        <f>VLOOKUP(B151,ALL!E:M,9,0)</f>
        <v>1</v>
      </c>
      <c r="F151" s="133" t="str">
        <f>VLOOKUP(B151,ALL!F:J,5,0)</f>
        <v>P C THAMAS</v>
      </c>
      <c r="G151" s="58" t="e">
        <v>#N/A</v>
      </c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62"/>
      <c r="Y151" s="55"/>
    </row>
    <row r="152" spans="1:25" s="56" customFormat="1" x14ac:dyDescent="0.25">
      <c r="A152" s="97"/>
      <c r="B152" s="98" t="s">
        <v>1207</v>
      </c>
      <c r="C152" s="98" t="str">
        <f>VLOOKUP(B152,ALL!E:H,4,0)</f>
        <v>PERMANENT DISS</v>
      </c>
      <c r="D152" s="58" t="s">
        <v>2592</v>
      </c>
      <c r="E152" s="98">
        <f>VLOOKUP(B152,ALL!E:M,9,0)</f>
        <v>1</v>
      </c>
      <c r="F152" s="133" t="str">
        <f>VLOOKUP(B152,ALL!F:J,5,0)</f>
        <v>PRASANNA</v>
      </c>
      <c r="G152" s="58" t="e">
        <v>#N/A</v>
      </c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62"/>
      <c r="Y152" s="55"/>
    </row>
    <row r="153" spans="1:25" s="56" customFormat="1" x14ac:dyDescent="0.25">
      <c r="A153" s="97"/>
      <c r="B153" s="98" t="s">
        <v>1210</v>
      </c>
      <c r="C153" s="98" t="str">
        <f>VLOOKUP(B153,ALL!E:H,4,0)</f>
        <v>PERMANENT DISS</v>
      </c>
      <c r="D153" s="58" t="s">
        <v>2592</v>
      </c>
      <c r="E153" s="98">
        <f>VLOOKUP(B153,ALL!E:M,9,0)</f>
        <v>1</v>
      </c>
      <c r="F153" s="133" t="str">
        <f>VLOOKUP(B153,ALL!F:J,5,0)</f>
        <v>SHABBENA THAJ</v>
      </c>
      <c r="G153" s="58" t="e">
        <v>#N/A</v>
      </c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62"/>
      <c r="Y153" s="55"/>
    </row>
    <row r="154" spans="1:25" s="56" customFormat="1" x14ac:dyDescent="0.25">
      <c r="A154" s="97"/>
      <c r="B154" s="98" t="s">
        <v>1215</v>
      </c>
      <c r="C154" s="98" t="str">
        <f>VLOOKUP(B154,ALL!E:H,4,0)</f>
        <v>LONG DISS</v>
      </c>
      <c r="D154" s="58" t="s">
        <v>2592</v>
      </c>
      <c r="E154" s="98">
        <f>VLOOKUP(B154,ALL!E:M,9,0)</f>
        <v>1</v>
      </c>
      <c r="F154" s="133" t="str">
        <f>VLOOKUP(B154,ALL!F:J,5,0)</f>
        <v>NAGARAJU</v>
      </c>
      <c r="G154" s="58" t="s">
        <v>2650</v>
      </c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62"/>
      <c r="Y154" s="55"/>
    </row>
    <row r="155" spans="1:25" s="56" customFormat="1" x14ac:dyDescent="0.25">
      <c r="A155" s="97"/>
      <c r="B155" s="98" t="s">
        <v>1217</v>
      </c>
      <c r="C155" s="98" t="str">
        <f>VLOOKUP(B155,ALL!E:H,4,0)</f>
        <v>PERMANENT DISS</v>
      </c>
      <c r="D155" s="58" t="s">
        <v>2592</v>
      </c>
      <c r="E155" s="98">
        <f>VLOOKUP(B155,ALL!E:M,9,0)</f>
        <v>1</v>
      </c>
      <c r="F155" s="133" t="str">
        <f>VLOOKUP(B155,ALL!F:J,5,0)</f>
        <v>NEMARAJU</v>
      </c>
      <c r="G155" s="58" t="e">
        <v>#N/A</v>
      </c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62"/>
      <c r="Y155" s="55"/>
    </row>
    <row r="156" spans="1:25" s="56" customFormat="1" x14ac:dyDescent="0.25">
      <c r="A156" s="97"/>
      <c r="B156" s="98" t="s">
        <v>668</v>
      </c>
      <c r="C156" s="98" t="str">
        <f>VLOOKUP(B156,ALL!E:H,4,0)</f>
        <v>LONG DISS</v>
      </c>
      <c r="D156" s="58"/>
      <c r="E156" s="98">
        <f>VLOOKUP(B156,ALL!E:M,9,0)</f>
        <v>1</v>
      </c>
      <c r="F156" s="133" t="str">
        <f>VLOOKUP(B156,ALL!F:J,5,0)</f>
        <v>KALAVATHI</v>
      </c>
      <c r="G156" s="58" t="s">
        <v>2650</v>
      </c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62"/>
      <c r="Y156" s="55"/>
    </row>
    <row r="157" spans="1:25" s="56" customFormat="1" x14ac:dyDescent="0.25">
      <c r="A157" s="97"/>
      <c r="B157" s="98" t="s">
        <v>670</v>
      </c>
      <c r="C157" s="98" t="str">
        <f>VLOOKUP(B157,ALL!E:H,4,0)</f>
        <v>LONG DISS</v>
      </c>
      <c r="D157" s="58"/>
      <c r="E157" s="98">
        <f>VLOOKUP(B157,ALL!E:M,9,0)</f>
        <v>1</v>
      </c>
      <c r="F157" s="133" t="str">
        <f>VLOOKUP(B157,ALL!F:J,5,0)</f>
        <v>R KUMAR</v>
      </c>
      <c r="G157" s="58" t="s">
        <v>2651</v>
      </c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62"/>
      <c r="Y157" s="55"/>
    </row>
    <row r="158" spans="1:25" s="56" customFormat="1" x14ac:dyDescent="0.25">
      <c r="A158" s="97"/>
      <c r="B158" s="98" t="s">
        <v>883</v>
      </c>
      <c r="C158" s="98" t="str">
        <f>VLOOKUP(B158,ALL!E:H,4,0)</f>
        <v>PERMANENT DISS</v>
      </c>
      <c r="D158" s="58"/>
      <c r="E158" s="98">
        <f>VLOOKUP(B158,ALL!E:M,9,0)</f>
        <v>1</v>
      </c>
      <c r="F158" s="133" t="str">
        <f>VLOOKUP(B158,ALL!F:J,5,0)</f>
        <v>DINESH B R</v>
      </c>
      <c r="G158" s="58" t="e">
        <v>#N/A</v>
      </c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62"/>
      <c r="Y158" s="55"/>
    </row>
    <row r="159" spans="1:25" s="56" customFormat="1" ht="30" x14ac:dyDescent="0.25">
      <c r="A159" s="97"/>
      <c r="B159" s="98" t="s">
        <v>885</v>
      </c>
      <c r="C159" s="98" t="str">
        <f>VLOOKUP(B159,ALL!E:H,4,0)</f>
        <v>PERMANENT DISS</v>
      </c>
      <c r="D159" s="58"/>
      <c r="E159" s="98">
        <f>VLOOKUP(B159,ALL!E:M,9,0)</f>
        <v>1</v>
      </c>
      <c r="F159" s="133" t="str">
        <f>VLOOKUP(B159,ALL!F:J,5,0)</f>
        <v>R PRAKASHA S/O RAJAPPA</v>
      </c>
      <c r="G159" s="58" t="e">
        <v>#N/A</v>
      </c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62"/>
      <c r="Y159" s="55"/>
    </row>
    <row r="160" spans="1:25" s="56" customFormat="1" ht="30" x14ac:dyDescent="0.25">
      <c r="A160" s="97"/>
      <c r="B160" s="98" t="s">
        <v>886</v>
      </c>
      <c r="C160" s="98" t="str">
        <f>VLOOKUP(B160,ALL!E:H,4,0)</f>
        <v>PERMANENT DISS</v>
      </c>
      <c r="D160" s="58"/>
      <c r="E160" s="98">
        <f>VLOOKUP(B160,ALL!E:M,9,0)</f>
        <v>1</v>
      </c>
      <c r="F160" s="133" t="str">
        <f>VLOOKUP(B160,ALL!F:J,5,0)</f>
        <v>JAYAMMA W/O CHANDREGOWDA</v>
      </c>
      <c r="G160" s="58" t="e">
        <v>#N/A</v>
      </c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62"/>
      <c r="Y160" s="55"/>
    </row>
    <row r="161" spans="1:25" s="56" customFormat="1" x14ac:dyDescent="0.25">
      <c r="A161" s="97"/>
      <c r="B161" s="98" t="s">
        <v>671</v>
      </c>
      <c r="C161" s="98" t="str">
        <f>VLOOKUP(B161,ALL!E:H,4,0)</f>
        <v>LONG DISS</v>
      </c>
      <c r="D161" s="58"/>
      <c r="E161" s="98">
        <f>VLOOKUP(B161,ALL!E:M,9,0)</f>
        <v>1</v>
      </c>
      <c r="F161" s="133" t="str">
        <f>VLOOKUP(B161,ALL!F:J,5,0)</f>
        <v>ERAMMA</v>
      </c>
      <c r="G161" s="58" t="s">
        <v>2652</v>
      </c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62"/>
      <c r="Y161" s="55"/>
    </row>
    <row r="162" spans="1:25" s="56" customFormat="1" ht="30" x14ac:dyDescent="0.25">
      <c r="A162" s="97"/>
      <c r="B162" s="98" t="s">
        <v>888</v>
      </c>
      <c r="C162" s="98" t="str">
        <f>VLOOKUP(B162,ALL!E:H,4,0)</f>
        <v>PERMANENT DISS</v>
      </c>
      <c r="D162" s="58"/>
      <c r="E162" s="98">
        <f>VLOOKUP(B162,ALL!E:M,9,0)</f>
        <v>1</v>
      </c>
      <c r="F162" s="133" t="str">
        <f>VLOOKUP(B162,ALL!F:J,5,0)</f>
        <v>T P LATHAKSHI C/O LATE BASAVEGOWGA</v>
      </c>
      <c r="G162" s="58" t="e">
        <v>#N/A</v>
      </c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62"/>
      <c r="Y162" s="55"/>
    </row>
    <row r="163" spans="1:25" s="56" customFormat="1" ht="30" x14ac:dyDescent="0.25">
      <c r="A163" s="97"/>
      <c r="B163" s="98" t="s">
        <v>673</v>
      </c>
      <c r="C163" s="98" t="str">
        <f>VLOOKUP(B163,ALL!E:H,4,0)</f>
        <v>LONG DISS</v>
      </c>
      <c r="D163" s="58"/>
      <c r="E163" s="98">
        <f>VLOOKUP(B163,ALL!E:M,9,0)</f>
        <v>1</v>
      </c>
      <c r="F163" s="133" t="str">
        <f>VLOOKUP(B163,ALL!F:J,5,0)</f>
        <v>M D INDRESH S/O M S DHARMAPPA</v>
      </c>
      <c r="G163" s="58" t="s">
        <v>2653</v>
      </c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62"/>
      <c r="Y163" s="55"/>
    </row>
    <row r="164" spans="1:25" s="56" customFormat="1" x14ac:dyDescent="0.25">
      <c r="A164" s="97"/>
      <c r="B164" s="98" t="s">
        <v>675</v>
      </c>
      <c r="C164" s="98" t="str">
        <f>VLOOKUP(B164,ALL!E:H,4,0)</f>
        <v>LONG DISS</v>
      </c>
      <c r="D164" s="58"/>
      <c r="E164" s="98">
        <f>VLOOKUP(B164,ALL!E:M,9,0)</f>
        <v>1</v>
      </c>
      <c r="F164" s="133" t="str">
        <f>VLOOKUP(B164,ALL!F:J,5,0)</f>
        <v>GOWRAMMA</v>
      </c>
      <c r="G164" s="58" t="s">
        <v>2654</v>
      </c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62"/>
      <c r="Y164" s="55"/>
    </row>
    <row r="165" spans="1:25" s="56" customFormat="1" x14ac:dyDescent="0.25">
      <c r="A165" s="97"/>
      <c r="B165" s="98" t="s">
        <v>677</v>
      </c>
      <c r="C165" s="98" t="str">
        <f>VLOOKUP(B165,ALL!E:H,4,0)</f>
        <v>LONG DISS</v>
      </c>
      <c r="D165" s="58"/>
      <c r="E165" s="98">
        <f>VLOOKUP(B165,ALL!E:M,9,0)</f>
        <v>1</v>
      </c>
      <c r="F165" s="133" t="str">
        <f>VLOOKUP(B165,ALL!F:J,5,0)</f>
        <v>B CHENDRE GOWDA</v>
      </c>
      <c r="G165" s="58" t="s">
        <v>2654</v>
      </c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62"/>
      <c r="Y165" s="55"/>
    </row>
    <row r="166" spans="1:25" s="56" customFormat="1" x14ac:dyDescent="0.25">
      <c r="A166" s="97"/>
      <c r="B166" s="98" t="s">
        <v>678</v>
      </c>
      <c r="C166" s="98" t="str">
        <f>VLOOKUP(B166,ALL!E:H,4,0)</f>
        <v>LONG DISS</v>
      </c>
      <c r="D166" s="58"/>
      <c r="E166" s="98">
        <f>VLOOKUP(B166,ALL!E:M,9,0)</f>
        <v>1</v>
      </c>
      <c r="F166" s="133" t="str">
        <f>VLOOKUP(B166,ALL!F:J,5,0)</f>
        <v xml:space="preserve">RAMESH </v>
      </c>
      <c r="G166" s="58" t="s">
        <v>2654</v>
      </c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62"/>
      <c r="Y166" s="55"/>
    </row>
    <row r="167" spans="1:25" s="56" customFormat="1" x14ac:dyDescent="0.25">
      <c r="A167" s="97"/>
      <c r="B167" s="98" t="s">
        <v>679</v>
      </c>
      <c r="C167" s="98" t="str">
        <f>VLOOKUP(B167,ALL!E:H,4,0)</f>
        <v>LONG DISS</v>
      </c>
      <c r="D167" s="58"/>
      <c r="E167" s="98">
        <f>VLOOKUP(B167,ALL!E:M,9,0)</f>
        <v>1</v>
      </c>
      <c r="F167" s="133" t="str">
        <f>VLOOKUP(B167,ALL!F:J,5,0)</f>
        <v>P C MAHESH</v>
      </c>
      <c r="G167" s="58" t="s">
        <v>2655</v>
      </c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62"/>
      <c r="Y167" s="55"/>
    </row>
    <row r="168" spans="1:25" s="56" customFormat="1" ht="12.75" customHeight="1" x14ac:dyDescent="0.25">
      <c r="A168" s="97"/>
      <c r="B168" s="98" t="s">
        <v>1262</v>
      </c>
      <c r="C168" s="98" t="str">
        <f>VLOOKUP(B168,ALL!E:H,4,0)</f>
        <v>PERMANENT DISS</v>
      </c>
      <c r="D168" s="58" t="s">
        <v>2592</v>
      </c>
      <c r="E168" s="98">
        <f>VLOOKUP(B168,ALL!E:M,9,0)</f>
        <v>1</v>
      </c>
      <c r="F168" s="133" t="str">
        <f>VLOOKUP(B168,ALL!F:J,5,0)</f>
        <v>PRAVEENA</v>
      </c>
      <c r="G168" s="58" t="e">
        <v>#N/A</v>
      </c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62"/>
      <c r="Y168" s="55"/>
    </row>
    <row r="169" spans="1:25" s="56" customFormat="1" ht="12.75" customHeight="1" x14ac:dyDescent="0.25">
      <c r="A169" s="97"/>
      <c r="B169" s="98" t="s">
        <v>681</v>
      </c>
      <c r="C169" s="98" t="str">
        <f>VLOOKUP(B169,ALL!E:H,4,0)</f>
        <v>LONG DISS</v>
      </c>
      <c r="D169" s="58"/>
      <c r="E169" s="98">
        <f>VLOOKUP(B169,ALL!E:M,9,0)</f>
        <v>1</v>
      </c>
      <c r="F169" s="133" t="str">
        <f>VLOOKUP(B169,ALL!F:J,5,0)</f>
        <v>A D PUTTA RAJU</v>
      </c>
      <c r="G169" s="58" t="s">
        <v>2656</v>
      </c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62"/>
      <c r="Y169" s="55"/>
    </row>
    <row r="170" spans="1:25" s="56" customFormat="1" x14ac:dyDescent="0.25">
      <c r="A170" s="97"/>
      <c r="B170" s="98" t="s">
        <v>1273</v>
      </c>
      <c r="C170" s="98" t="str">
        <f>VLOOKUP(B170,ALL!E:H,4,0)</f>
        <v>PERMANENT DISS</v>
      </c>
      <c r="D170" s="58" t="s">
        <v>2592</v>
      </c>
      <c r="E170" s="98">
        <f>VLOOKUP(B170,ALL!E:M,9,0)</f>
        <v>2</v>
      </c>
      <c r="F170" s="133" t="str">
        <f>VLOOKUP(B170,ALL!F:J,5,0)</f>
        <v>P C THAMAS</v>
      </c>
      <c r="G170" s="58" t="e">
        <v>#N/A</v>
      </c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62"/>
      <c r="Y170" s="55"/>
    </row>
    <row r="171" spans="1:25" s="56" customFormat="1" x14ac:dyDescent="0.25">
      <c r="A171" s="97"/>
      <c r="B171" s="98" t="s">
        <v>683</v>
      </c>
      <c r="C171" s="98" t="str">
        <f>VLOOKUP(B171,ALL!E:H,4,0)</f>
        <v>LONG DISS</v>
      </c>
      <c r="D171" s="58"/>
      <c r="E171" s="98">
        <f>VLOOKUP(B171,ALL!E:M,9,0)</f>
        <v>1</v>
      </c>
      <c r="F171" s="133" t="str">
        <f>VLOOKUP(B171,ALL!F:J,5,0)</f>
        <v>NALINAKSHI</v>
      </c>
      <c r="G171" s="58" t="s">
        <v>2657</v>
      </c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62"/>
      <c r="Y171" s="55"/>
    </row>
    <row r="172" spans="1:25" s="56" customFormat="1" x14ac:dyDescent="0.25">
      <c r="A172" s="97"/>
      <c r="B172" s="98" t="s">
        <v>685</v>
      </c>
      <c r="C172" s="98" t="str">
        <f>VLOOKUP(B172,ALL!E:H,4,0)</f>
        <v>LONG DISS</v>
      </c>
      <c r="D172" s="58"/>
      <c r="E172" s="98">
        <f>VLOOKUP(B172,ALL!E:M,9,0)</f>
        <v>1</v>
      </c>
      <c r="F172" s="133" t="str">
        <f>VLOOKUP(B172,ALL!F:J,5,0)</f>
        <v>SIRAJ PHASHA</v>
      </c>
      <c r="G172" s="58" t="s">
        <v>2657</v>
      </c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62"/>
      <c r="Y172" s="55"/>
    </row>
    <row r="173" spans="1:25" s="56" customFormat="1" ht="30" x14ac:dyDescent="0.25">
      <c r="A173" s="97"/>
      <c r="B173" s="98" t="s">
        <v>686</v>
      </c>
      <c r="C173" s="98" t="str">
        <f>VLOOKUP(B173,ALL!E:H,4,0)</f>
        <v>LONG DISS</v>
      </c>
      <c r="D173" s="58"/>
      <c r="E173" s="98">
        <f>VLOOKUP(B173,ALL!E:M,9,0)</f>
        <v>1</v>
      </c>
      <c r="F173" s="133" t="str">
        <f>VLOOKUP(B173,ALL!F:J,5,0)</f>
        <v>K S GANESHA S/O SHANTHEGOWDA</v>
      </c>
      <c r="G173" s="58" t="s">
        <v>2658</v>
      </c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62"/>
      <c r="Y173" s="55"/>
    </row>
    <row r="174" spans="1:25" s="56" customFormat="1" x14ac:dyDescent="0.25">
      <c r="A174" s="97"/>
      <c r="B174" s="98" t="s">
        <v>1286</v>
      </c>
      <c r="C174" s="98" t="str">
        <f>VLOOKUP(B174,ALL!E:H,4,0)</f>
        <v>PERMANENT DISS</v>
      </c>
      <c r="D174" s="58" t="s">
        <v>2592</v>
      </c>
      <c r="E174" s="98">
        <f>VLOOKUP(B174,ALL!E:M,9,0)</f>
        <v>1</v>
      </c>
      <c r="F174" s="133" t="str">
        <f>VLOOKUP(B174,ALL!F:J,5,0)</f>
        <v xml:space="preserve">YOGESH </v>
      </c>
      <c r="G174" s="58" t="e">
        <v>#N/A</v>
      </c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62"/>
      <c r="Y174" s="55"/>
    </row>
    <row r="175" spans="1:25" s="56" customFormat="1" x14ac:dyDescent="0.25">
      <c r="A175" s="97"/>
      <c r="B175" s="98" t="s">
        <v>1290</v>
      </c>
      <c r="C175" s="98" t="str">
        <f>VLOOKUP(B175,ALL!E:H,4,0)</f>
        <v>PERMANENT DISS</v>
      </c>
      <c r="D175" s="58" t="s">
        <v>2592</v>
      </c>
      <c r="E175" s="98">
        <f>VLOOKUP(B175,ALL!E:M,9,0)</f>
        <v>2</v>
      </c>
      <c r="F175" s="133" t="str">
        <f>VLOOKUP(B175,ALL!F:J,5,0)</f>
        <v>RAJINI W/O DORSH</v>
      </c>
      <c r="G175" s="58" t="e">
        <v>#N/A</v>
      </c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62"/>
      <c r="Y175" s="55"/>
    </row>
    <row r="176" spans="1:25" s="56" customFormat="1" x14ac:dyDescent="0.25">
      <c r="A176" s="97"/>
      <c r="B176" s="98" t="s">
        <v>1293</v>
      </c>
      <c r="C176" s="98" t="str">
        <f>VLOOKUP(B176,ALL!E:H,4,0)</f>
        <v>LONG DISS</v>
      </c>
      <c r="D176" s="58" t="s">
        <v>2592</v>
      </c>
      <c r="E176" s="98">
        <f>VLOOKUP(B176,ALL!E:M,9,0)</f>
        <v>0.25</v>
      </c>
      <c r="F176" s="133" t="str">
        <f>VLOOKUP(B176,ALL!F:J,5,0)</f>
        <v>THASILDAR</v>
      </c>
      <c r="G176" s="58" t="s">
        <v>2659</v>
      </c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62"/>
      <c r="Y176" s="55"/>
    </row>
    <row r="177" spans="1:25" s="56" customFormat="1" x14ac:dyDescent="0.25">
      <c r="A177" s="97"/>
      <c r="B177" s="98" t="s">
        <v>379</v>
      </c>
      <c r="C177" s="98" t="str">
        <f>VLOOKUP(B177,ALL!E:H,4,0)</f>
        <v>BILL STOP</v>
      </c>
      <c r="D177" s="58"/>
      <c r="E177" s="98">
        <f>VLOOKUP(B177,ALL!E:M,9,0)</f>
        <v>1</v>
      </c>
      <c r="F177" s="133" t="str">
        <f>VLOOKUP(B177,ALL!F:J,5,0)</f>
        <v>YALAKKI GOWDA</v>
      </c>
      <c r="G177" s="58" t="s">
        <v>2660</v>
      </c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62"/>
      <c r="Y177" s="55"/>
    </row>
    <row r="178" spans="1:25" s="56" customFormat="1" x14ac:dyDescent="0.25">
      <c r="A178" s="97"/>
      <c r="B178" s="98" t="s">
        <v>1300</v>
      </c>
      <c r="C178" s="98" t="str">
        <f>VLOOKUP(B178,ALL!E:H,4,0)</f>
        <v>PERMANENT DISS</v>
      </c>
      <c r="D178" s="58" t="s">
        <v>2592</v>
      </c>
      <c r="E178" s="98">
        <f>VLOOKUP(B178,ALL!E:M,9,0)</f>
        <v>1</v>
      </c>
      <c r="F178" s="133" t="str">
        <f>VLOOKUP(B178,ALL!F:J,5,0)</f>
        <v>HEMANTH KUMAR</v>
      </c>
      <c r="G178" s="58" t="e">
        <v>#N/A</v>
      </c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62"/>
      <c r="Y178" s="55"/>
    </row>
    <row r="179" spans="1:25" s="56" customFormat="1" x14ac:dyDescent="0.25">
      <c r="A179" s="97"/>
      <c r="B179" s="98" t="s">
        <v>688</v>
      </c>
      <c r="C179" s="98" t="str">
        <f>VLOOKUP(B179,ALL!E:H,4,0)</f>
        <v>LONG DISS</v>
      </c>
      <c r="D179" s="58"/>
      <c r="E179" s="98">
        <f>VLOOKUP(B179,ALL!E:M,9,0)</f>
        <v>1</v>
      </c>
      <c r="F179" s="133" t="str">
        <f>VLOOKUP(B179,ALL!F:J,5,0)</f>
        <v>YOGESH</v>
      </c>
      <c r="G179" s="58" t="s">
        <v>2661</v>
      </c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62"/>
      <c r="Y179" s="55"/>
    </row>
    <row r="180" spans="1:25" s="56" customFormat="1" x14ac:dyDescent="0.25">
      <c r="A180" s="97"/>
      <c r="B180" s="98" t="s">
        <v>690</v>
      </c>
      <c r="C180" s="98" t="str">
        <f>VLOOKUP(B180,ALL!E:H,4,0)</f>
        <v>LONG DISS</v>
      </c>
      <c r="D180" s="58"/>
      <c r="E180" s="98">
        <f>VLOOKUP(B180,ALL!E:M,9,0)</f>
        <v>1</v>
      </c>
      <c r="F180" s="133" t="str">
        <f>VLOOKUP(B180,ALL!F:J,5,0)</f>
        <v>SHIVAMMA</v>
      </c>
      <c r="G180" s="58" t="s">
        <v>2662</v>
      </c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62"/>
      <c r="Y180" s="55"/>
    </row>
    <row r="181" spans="1:25" s="56" customFormat="1" x14ac:dyDescent="0.25">
      <c r="A181" s="97"/>
      <c r="B181" s="98" t="s">
        <v>889</v>
      </c>
      <c r="C181" s="98" t="str">
        <f>VLOOKUP(B181,ALL!E:H,4,0)</f>
        <v>PERMANENT DISS</v>
      </c>
      <c r="D181" s="58"/>
      <c r="E181" s="98">
        <f>VLOOKUP(B181,ALL!E:M,9,0)</f>
        <v>2</v>
      </c>
      <c r="F181" s="133" t="str">
        <f>VLOOKUP(B181,ALL!F:J,5,0)</f>
        <v>L E VENKTESH</v>
      </c>
      <c r="G181" s="58" t="e">
        <v>#N/A</v>
      </c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62"/>
      <c r="Y181" s="55"/>
    </row>
    <row r="182" spans="1:25" s="56" customFormat="1" x14ac:dyDescent="0.25">
      <c r="A182" s="97"/>
      <c r="B182" s="98" t="s">
        <v>891</v>
      </c>
      <c r="C182" s="98" t="str">
        <f>VLOOKUP(B182,ALL!E:H,4,0)</f>
        <v>PERMANENT DISS</v>
      </c>
      <c r="D182" s="58"/>
      <c r="E182" s="98">
        <f>VLOOKUP(B182,ALL!E:M,9,0)</f>
        <v>5</v>
      </c>
      <c r="F182" s="133" t="str">
        <f>VLOOKUP(B182,ALL!F:J,5,0)</f>
        <v>P C THAMOS</v>
      </c>
      <c r="G182" s="58" t="e">
        <v>#N/A</v>
      </c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62"/>
      <c r="Y182" s="55"/>
    </row>
    <row r="183" spans="1:25" s="56" customFormat="1" x14ac:dyDescent="0.25">
      <c r="A183" s="97"/>
      <c r="B183" s="98" t="s">
        <v>692</v>
      </c>
      <c r="C183" s="98" t="str">
        <f>VLOOKUP(B183,ALL!E:H,4,0)</f>
        <v>LONG DISS</v>
      </c>
      <c r="D183" s="58"/>
      <c r="E183" s="98">
        <f>VLOOKUP(B183,ALL!E:M,9,0)</f>
        <v>1</v>
      </c>
      <c r="F183" s="133" t="str">
        <f>VLOOKUP(B183,ALL!F:J,5,0)</f>
        <v>S B GOWTHAM</v>
      </c>
      <c r="G183" s="58" t="s">
        <v>2663</v>
      </c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62"/>
      <c r="Y183" s="55"/>
    </row>
    <row r="184" spans="1:25" s="56" customFormat="1" x14ac:dyDescent="0.25">
      <c r="A184" s="97"/>
      <c r="B184" s="98" t="s">
        <v>694</v>
      </c>
      <c r="C184" s="98" t="str">
        <f>VLOOKUP(B184,ALL!E:H,4,0)</f>
        <v>LONG DISS</v>
      </c>
      <c r="D184" s="58"/>
      <c r="E184" s="98">
        <f>VLOOKUP(B184,ALL!E:M,9,0)</f>
        <v>1</v>
      </c>
      <c r="F184" s="133" t="str">
        <f>VLOOKUP(B184,ALL!F:J,5,0)</f>
        <v xml:space="preserve">NAGARAJU M </v>
      </c>
      <c r="G184" s="58" t="s">
        <v>2664</v>
      </c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62"/>
      <c r="Y184" s="55"/>
    </row>
    <row r="185" spans="1:25" s="56" customFormat="1" x14ac:dyDescent="0.25">
      <c r="A185" s="97"/>
      <c r="B185" s="98" t="s">
        <v>696</v>
      </c>
      <c r="C185" s="98" t="str">
        <f>VLOOKUP(B185,ALL!E:H,4,0)</f>
        <v>LONG DISS</v>
      </c>
      <c r="D185" s="58"/>
      <c r="E185" s="98">
        <f>VLOOKUP(B185,ALL!E:M,9,0)</f>
        <v>2</v>
      </c>
      <c r="F185" s="133" t="str">
        <f>VLOOKUP(B185,ALL!F:J,5,0)</f>
        <v>K R BASAVARAJAYYA</v>
      </c>
      <c r="G185" s="58" t="s">
        <v>2665</v>
      </c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62"/>
      <c r="Y185" s="55"/>
    </row>
    <row r="186" spans="1:25" s="56" customFormat="1" x14ac:dyDescent="0.25">
      <c r="A186" s="97"/>
      <c r="B186" s="98" t="s">
        <v>1328</v>
      </c>
      <c r="C186" s="98" t="str">
        <f>VLOOKUP(B186,ALL!E:H,4,0)</f>
        <v>PERMANENT DISS</v>
      </c>
      <c r="D186" s="58" t="s">
        <v>2592</v>
      </c>
      <c r="E186" s="98">
        <f>VLOOKUP(B186,ALL!E:M,9,0)</f>
        <v>1</v>
      </c>
      <c r="F186" s="133" t="str">
        <f>VLOOKUP(B186,ALL!F:J,5,0)</f>
        <v>PUSHPA</v>
      </c>
      <c r="G186" s="58" t="e">
        <v>#N/A</v>
      </c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62"/>
      <c r="Y186" s="55"/>
    </row>
    <row r="187" spans="1:25" s="56" customFormat="1" x14ac:dyDescent="0.25">
      <c r="A187" s="97"/>
      <c r="B187" s="98" t="s">
        <v>698</v>
      </c>
      <c r="C187" s="98" t="str">
        <f>VLOOKUP(B187,ALL!E:H,4,0)</f>
        <v>LONG DISS</v>
      </c>
      <c r="D187" s="58" t="s">
        <v>2592</v>
      </c>
      <c r="E187" s="98">
        <f>VLOOKUP(B187,ALL!E:M,9,0)</f>
        <v>1</v>
      </c>
      <c r="F187" s="133" t="str">
        <f>VLOOKUP(B187,ALL!F:J,5,0)</f>
        <v xml:space="preserve">DEEPA T C </v>
      </c>
      <c r="G187" s="58" t="s">
        <v>2666</v>
      </c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62"/>
      <c r="Y187" s="55"/>
    </row>
    <row r="188" spans="1:25" s="56" customFormat="1" x14ac:dyDescent="0.25">
      <c r="A188" s="97"/>
      <c r="B188" s="98" t="s">
        <v>892</v>
      </c>
      <c r="C188" s="98" t="str">
        <f>VLOOKUP(B188,ALL!E:H,4,0)</f>
        <v>PERMANENT DISS</v>
      </c>
      <c r="D188" s="58" t="s">
        <v>2592</v>
      </c>
      <c r="E188" s="98">
        <f>VLOOKUP(B188,ALL!E:M,9,0)</f>
        <v>2</v>
      </c>
      <c r="F188" s="133" t="str">
        <f>VLOOKUP(B188,ALL!F:J,5,0)</f>
        <v>R B PREMA</v>
      </c>
      <c r="G188" s="58" t="e">
        <v>#N/A</v>
      </c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62"/>
      <c r="Y188" s="55"/>
    </row>
    <row r="189" spans="1:25" x14ac:dyDescent="0.25">
      <c r="B189" s="98" t="s">
        <v>1338</v>
      </c>
      <c r="C189" s="98" t="str">
        <f>VLOOKUP(B189,ALL!E:H,4,0)</f>
        <v>PERMANENT DISS</v>
      </c>
      <c r="E189" s="98">
        <f>VLOOKUP(B189,ALL!E:M,9,0)</f>
        <v>1</v>
      </c>
      <c r="F189" s="133" t="str">
        <f>VLOOKUP(B189,ALL!F:J,5,0)</f>
        <v>DEVIRAMMA</v>
      </c>
      <c r="G189" s="58" t="e">
        <v>#N/A</v>
      </c>
    </row>
    <row r="190" spans="1:25" x14ac:dyDescent="0.25">
      <c r="B190" s="98" t="s">
        <v>700</v>
      </c>
      <c r="C190" s="98" t="str">
        <f>VLOOKUP(B190,ALL!E:H,4,0)</f>
        <v>LONG DISS</v>
      </c>
      <c r="E190" s="98">
        <f>VLOOKUP(B190,ALL!E:M,9,0)</f>
        <v>1</v>
      </c>
      <c r="F190" s="133" t="str">
        <f>VLOOKUP(B190,ALL!F:J,5,0)</f>
        <v xml:space="preserve">D M LEELAVATHI </v>
      </c>
      <c r="G190" s="58" t="s">
        <v>2667</v>
      </c>
    </row>
    <row r="191" spans="1:25" x14ac:dyDescent="0.25">
      <c r="B191" s="98" t="s">
        <v>702</v>
      </c>
      <c r="C191" s="98" t="str">
        <f>VLOOKUP(B191,ALL!E:H,4,0)</f>
        <v>LONG DISS</v>
      </c>
      <c r="E191" s="98">
        <f>VLOOKUP(B191,ALL!E:M,9,0)</f>
        <v>1</v>
      </c>
      <c r="F191" s="133" t="str">
        <f>VLOOKUP(B191,ALL!F:J,5,0)</f>
        <v xml:space="preserve">SEEMA </v>
      </c>
      <c r="G191" s="58" t="s">
        <v>2667</v>
      </c>
    </row>
    <row r="192" spans="1:25" x14ac:dyDescent="0.25">
      <c r="B192" s="98" t="s">
        <v>893</v>
      </c>
      <c r="C192" s="98" t="str">
        <f>VLOOKUP(B192,ALL!E:H,4,0)</f>
        <v>PERMANENT DISS</v>
      </c>
      <c r="E192" s="98">
        <f>VLOOKUP(B192,ALL!E:M,9,0)</f>
        <v>1</v>
      </c>
      <c r="F192" s="133" t="str">
        <f>VLOOKUP(B192,ALL!F:J,5,0)</f>
        <v xml:space="preserve">CHANDRASHAKAR </v>
      </c>
      <c r="G192" s="58" t="e">
        <v>#N/A</v>
      </c>
    </row>
    <row r="193" spans="2:7" x14ac:dyDescent="0.25">
      <c r="B193" s="98" t="s">
        <v>703</v>
      </c>
      <c r="C193" s="98" t="str">
        <f>VLOOKUP(B193,ALL!E:H,4,0)</f>
        <v>LONG DISS</v>
      </c>
      <c r="E193" s="98">
        <f>VLOOKUP(B193,ALL!E:M,9,0)</f>
        <v>1</v>
      </c>
      <c r="F193" s="133" t="str">
        <f>VLOOKUP(B193,ALL!F:J,5,0)</f>
        <v>B R LOKESH</v>
      </c>
      <c r="G193" s="58" t="s">
        <v>2668</v>
      </c>
    </row>
    <row r="194" spans="2:7" x14ac:dyDescent="0.25">
      <c r="B194" s="98" t="s">
        <v>705</v>
      </c>
      <c r="C194" s="98" t="str">
        <f>VLOOKUP(B194,ALL!E:H,4,0)</f>
        <v>LONG DISS</v>
      </c>
      <c r="E194" s="98">
        <f>VLOOKUP(B194,ALL!E:M,9,0)</f>
        <v>1</v>
      </c>
      <c r="F194" s="133" t="str">
        <f>VLOOKUP(B194,ALL!F:J,5,0)</f>
        <v>MANJAMMA</v>
      </c>
      <c r="G194" s="58" t="s">
        <v>2669</v>
      </c>
    </row>
    <row r="195" spans="2:7" x14ac:dyDescent="0.25">
      <c r="B195" s="98" t="s">
        <v>707</v>
      </c>
      <c r="C195" s="98" t="str">
        <f>VLOOKUP(B195,ALL!E:H,4,0)</f>
        <v>LONG DISS</v>
      </c>
      <c r="E195" s="98">
        <f>VLOOKUP(B195,ALL!E:M,9,0)</f>
        <v>2</v>
      </c>
      <c r="F195" s="133" t="str">
        <f>VLOOKUP(B195,ALL!F:J,5,0)</f>
        <v>R CHANDRASHEKHAR</v>
      </c>
      <c r="G195" s="58" t="s">
        <v>2670</v>
      </c>
    </row>
    <row r="196" spans="2:7" x14ac:dyDescent="0.25">
      <c r="B196" s="98" t="s">
        <v>381</v>
      </c>
      <c r="C196" s="98" t="str">
        <f>VLOOKUP(B196,ALL!E:H,4,0)</f>
        <v>BILL STOP</v>
      </c>
      <c r="E196" s="98">
        <f>VLOOKUP(B196,ALL!E:M,9,0)</f>
        <v>2</v>
      </c>
      <c r="F196" s="133" t="str">
        <f>VLOOKUP(B196,ALL!F:J,5,0)</f>
        <v>G C ASHOKA</v>
      </c>
      <c r="G196" s="58" t="s">
        <v>2671</v>
      </c>
    </row>
    <row r="197" spans="2:7" x14ac:dyDescent="0.25">
      <c r="B197" s="98" t="s">
        <v>894</v>
      </c>
      <c r="C197" s="98" t="str">
        <f>VLOOKUP(B197,ALL!E:H,4,0)</f>
        <v>PERMANENT DISS</v>
      </c>
      <c r="E197" s="98">
        <f>VLOOKUP(B197,ALL!E:M,9,0)</f>
        <v>2</v>
      </c>
      <c r="F197" s="133" t="str">
        <f>VLOOKUP(B197,ALL!F:J,5,0)</f>
        <v>N MANJULA</v>
      </c>
      <c r="G197" s="58" t="e">
        <v>#N/A</v>
      </c>
    </row>
    <row r="198" spans="2:7" x14ac:dyDescent="0.25">
      <c r="B198" s="98" t="s">
        <v>709</v>
      </c>
      <c r="C198" s="98" t="str">
        <f>VLOOKUP(B198,ALL!E:H,4,0)</f>
        <v>LONG DISS</v>
      </c>
      <c r="E198" s="98">
        <f>VLOOKUP(B198,ALL!E:M,9,0)</f>
        <v>2</v>
      </c>
      <c r="F198" s="133" t="str">
        <f>VLOOKUP(B198,ALL!F:J,5,0)</f>
        <v>M R LOKESH</v>
      </c>
      <c r="G198" s="58" t="s">
        <v>2671</v>
      </c>
    </row>
    <row r="199" spans="2:7" x14ac:dyDescent="0.25">
      <c r="B199" s="98" t="s">
        <v>895</v>
      </c>
      <c r="C199" s="98" t="str">
        <f>VLOOKUP(B199,ALL!E:H,4,0)</f>
        <v>PERMANENT DISS</v>
      </c>
      <c r="E199" s="98">
        <f>VLOOKUP(B199,ALL!E:M,9,0)</f>
        <v>1</v>
      </c>
      <c r="F199" s="133" t="str">
        <f>VLOOKUP(B199,ALL!F:J,5,0)</f>
        <v>ASHOKA</v>
      </c>
      <c r="G199" s="58" t="e">
        <v>#N/A</v>
      </c>
    </row>
    <row r="200" spans="2:7" x14ac:dyDescent="0.25">
      <c r="B200" s="98" t="s">
        <v>710</v>
      </c>
      <c r="C200" s="98" t="str">
        <f>VLOOKUP(B200,ALL!E:H,4,0)</f>
        <v>LONG DISS</v>
      </c>
      <c r="E200" s="98">
        <f>VLOOKUP(B200,ALL!E:M,9,0)</f>
        <v>2</v>
      </c>
      <c r="F200" s="133" t="str">
        <f>VLOOKUP(B200,ALL!F:J,5,0)</f>
        <v>H G YASHODA</v>
      </c>
      <c r="G200" s="58" t="s">
        <v>2672</v>
      </c>
    </row>
    <row r="201" spans="2:7" x14ac:dyDescent="0.25">
      <c r="B201" s="98" t="s">
        <v>711</v>
      </c>
      <c r="C201" s="98" t="str">
        <f>VLOOKUP(B201,ALL!E:H,4,0)</f>
        <v>LONG DISS</v>
      </c>
      <c r="E201" s="98">
        <f>VLOOKUP(B201,ALL!E:M,9,0)</f>
        <v>2</v>
      </c>
      <c r="F201" s="133" t="str">
        <f>VLOOKUP(B201,ALL!F:J,5,0)</f>
        <v>M PRAKASH</v>
      </c>
      <c r="G201" s="58" t="s">
        <v>2673</v>
      </c>
    </row>
    <row r="202" spans="2:7" x14ac:dyDescent="0.25">
      <c r="B202" s="98" t="s">
        <v>712</v>
      </c>
      <c r="C202" s="98" t="str">
        <f>VLOOKUP(B202,ALL!E:H,4,0)</f>
        <v>LONG DISS</v>
      </c>
      <c r="E202" s="98">
        <f>VLOOKUP(B202,ALL!E:M,9,0)</f>
        <v>1</v>
      </c>
      <c r="F202" s="133" t="str">
        <f>VLOOKUP(B202,ALL!F:J,5,0)</f>
        <v>PUSHPA</v>
      </c>
      <c r="G202" s="58" t="s">
        <v>2674</v>
      </c>
    </row>
    <row r="203" spans="2:7" x14ac:dyDescent="0.25">
      <c r="B203" s="98" t="s">
        <v>713</v>
      </c>
      <c r="C203" s="98" t="str">
        <f>VLOOKUP(B203,ALL!E:H,4,0)</f>
        <v>LONG DISS</v>
      </c>
      <c r="E203" s="98">
        <f>VLOOKUP(B203,ALL!E:M,9,0)</f>
        <v>1</v>
      </c>
      <c r="F203" s="133" t="str">
        <f>VLOOKUP(B203,ALL!F:J,5,0)</f>
        <v>RANGAMMA</v>
      </c>
      <c r="G203" s="58" t="s">
        <v>2674</v>
      </c>
    </row>
    <row r="204" spans="2:7" x14ac:dyDescent="0.25">
      <c r="B204" s="98" t="s">
        <v>897</v>
      </c>
      <c r="C204" s="98" t="str">
        <f>VLOOKUP(B204,ALL!E:H,4,0)</f>
        <v>PERMANENT DISS</v>
      </c>
      <c r="E204" s="98">
        <f>VLOOKUP(B204,ALL!E:M,9,0)</f>
        <v>1</v>
      </c>
      <c r="F204" s="133" t="str">
        <f>VLOOKUP(B204,ALL!F:J,5,0)</f>
        <v xml:space="preserve">YATHIKALA K V </v>
      </c>
      <c r="G204" s="58" t="e">
        <v>#N/A</v>
      </c>
    </row>
    <row r="205" spans="2:7" x14ac:dyDescent="0.25">
      <c r="B205" s="98" t="s">
        <v>898</v>
      </c>
      <c r="C205" s="98" t="str">
        <f>VLOOKUP(B205,ALL!E:H,4,0)</f>
        <v>PERMANENT DISS</v>
      </c>
      <c r="E205" s="98">
        <f>VLOOKUP(B205,ALL!E:M,9,0)</f>
        <v>1</v>
      </c>
      <c r="F205" s="133" t="str">
        <f>VLOOKUP(B205,ALL!F:J,5,0)</f>
        <v>DEVIRAMMA</v>
      </c>
      <c r="G205" s="58" t="e">
        <v>#N/A</v>
      </c>
    </row>
    <row r="206" spans="2:7" x14ac:dyDescent="0.25">
      <c r="B206" s="98" t="s">
        <v>900</v>
      </c>
      <c r="C206" s="98" t="str">
        <f>VLOOKUP(B206,ALL!E:H,4,0)</f>
        <v>PERMANENT DISS</v>
      </c>
      <c r="E206" s="98">
        <f>VLOOKUP(B206,ALL!E:M,9,0)</f>
        <v>1</v>
      </c>
      <c r="F206" s="133" t="str">
        <f>VLOOKUP(B206,ALL!F:J,5,0)</f>
        <v>M R SHRIDHAR</v>
      </c>
      <c r="G206" s="58" t="e">
        <v>#N/A</v>
      </c>
    </row>
    <row r="207" spans="2:7" ht="30" x14ac:dyDescent="0.25">
      <c r="B207" s="98" t="s">
        <v>902</v>
      </c>
      <c r="C207" s="98" t="str">
        <f>VLOOKUP(B207,ALL!E:H,4,0)</f>
        <v>PERMANENT DISS</v>
      </c>
      <c r="E207" s="98">
        <f>VLOOKUP(B207,ALL!E:M,9,0)</f>
        <v>1</v>
      </c>
      <c r="F207" s="133" t="str">
        <f>VLOOKUP(B207,ALL!F:J,5,0)</f>
        <v>MOHAMED HAROON RAYEES</v>
      </c>
      <c r="G207" s="58" t="e">
        <v>#N/A</v>
      </c>
    </row>
    <row r="208" spans="2:7" x14ac:dyDescent="0.25">
      <c r="B208" s="98" t="s">
        <v>715</v>
      </c>
      <c r="C208" s="98" t="str">
        <f>VLOOKUP(B208,ALL!E:H,4,0)</f>
        <v>LONG DISS</v>
      </c>
      <c r="E208" s="98">
        <f>VLOOKUP(B208,ALL!E:M,9,0)</f>
        <v>2</v>
      </c>
      <c r="F208" s="133" t="str">
        <f>VLOOKUP(B208,ALL!F:J,5,0)</f>
        <v xml:space="preserve">SHABINA TAJ </v>
      </c>
      <c r="G208" s="58" t="s">
        <v>2675</v>
      </c>
    </row>
    <row r="209" spans="2:7" ht="30" x14ac:dyDescent="0.25">
      <c r="B209" s="98" t="s">
        <v>717</v>
      </c>
      <c r="C209" s="98" t="str">
        <f>VLOOKUP(B209,ALL!E:H,4,0)</f>
        <v>LONG DISS</v>
      </c>
      <c r="E209" s="98">
        <f>VLOOKUP(B209,ALL!E:M,9,0)</f>
        <v>2</v>
      </c>
      <c r="F209" s="133" t="str">
        <f>VLOOKUP(B209,ALL!F:J,5,0)</f>
        <v>THANGYAMMATHIMMEGOWDA</v>
      </c>
      <c r="G209" s="58" t="s">
        <v>2676</v>
      </c>
    </row>
    <row r="210" spans="2:7" ht="30" x14ac:dyDescent="0.25">
      <c r="B210" s="98" t="s">
        <v>719</v>
      </c>
      <c r="C210" s="98" t="str">
        <f>VLOOKUP(B210,ALL!E:H,4,0)</f>
        <v>LONG DISS</v>
      </c>
      <c r="E210" s="98">
        <f>VLOOKUP(B210,ALL!E:M,9,0)</f>
        <v>1</v>
      </c>
      <c r="F210" s="133" t="str">
        <f>VLOOKUP(B210,ALL!F:J,5,0)</f>
        <v>GEETHABAI K GBASAVARAJA NAIK</v>
      </c>
      <c r="G210" s="58" t="s">
        <v>2677</v>
      </c>
    </row>
    <row r="211" spans="2:7" x14ac:dyDescent="0.25">
      <c r="B211" s="98" t="s">
        <v>720</v>
      </c>
      <c r="C211" s="98" t="str">
        <f>VLOOKUP(B211,ALL!E:H,4,0)</f>
        <v>LONG DISS</v>
      </c>
      <c r="E211" s="98">
        <f>VLOOKUP(B211,ALL!E:M,9,0)</f>
        <v>1</v>
      </c>
      <c r="F211" s="133" t="str">
        <f>VLOOKUP(B211,ALL!F:J,5,0)</f>
        <v xml:space="preserve">NAVEEN B V </v>
      </c>
      <c r="G211" s="58" t="s">
        <v>2678</v>
      </c>
    </row>
    <row r="212" spans="2:7" x14ac:dyDescent="0.25">
      <c r="B212" s="98" t="s">
        <v>722</v>
      </c>
      <c r="C212" s="98" t="str">
        <f>VLOOKUP(B212,ALL!E:H,4,0)</f>
        <v>LONG DISS</v>
      </c>
      <c r="E212" s="98">
        <f>VLOOKUP(B212,ALL!E:M,9,0)</f>
        <v>2</v>
      </c>
      <c r="F212" s="133" t="str">
        <f>VLOOKUP(B212,ALL!F:J,5,0)</f>
        <v>H L SURESH</v>
      </c>
      <c r="G212" s="58" t="s">
        <v>2679</v>
      </c>
    </row>
    <row r="213" spans="2:7" ht="30" x14ac:dyDescent="0.25">
      <c r="B213" s="98" t="s">
        <v>904</v>
      </c>
      <c r="C213" s="98" t="str">
        <f>VLOOKUP(B213,ALL!E:H,4,0)</f>
        <v>PERMANENT DISS</v>
      </c>
      <c r="E213" s="98">
        <f>VLOOKUP(B213,ALL!E:M,9,0)</f>
        <v>2</v>
      </c>
      <c r="F213" s="133" t="str">
        <f>VLOOKUP(B213,ALL!F:J,5,0)</f>
        <v>MADHUSWAMYGOWDA</v>
      </c>
      <c r="G213" s="58" t="e">
        <v>#N/A</v>
      </c>
    </row>
    <row r="214" spans="2:7" ht="45" x14ac:dyDescent="0.25">
      <c r="B214" s="98" t="s">
        <v>383</v>
      </c>
      <c r="C214" s="98" t="str">
        <f>VLOOKUP(B214,ALL!E:H,4,0)</f>
        <v>BILL STOP</v>
      </c>
      <c r="E214" s="98">
        <f>VLOOKUP(B214,ALL!E:M,9,0)</f>
        <v>1</v>
      </c>
      <c r="F214" s="133" t="str">
        <f>VLOOKUP(B214,ALL!F:J,5,0)</f>
        <v>B T VISHWANATHA SHETTYB V GOVINDA SHETTY</v>
      </c>
      <c r="G214" s="58" t="s">
        <v>2677</v>
      </c>
    </row>
    <row r="215" spans="2:7" x14ac:dyDescent="0.25">
      <c r="B215" s="98" t="s">
        <v>724</v>
      </c>
      <c r="C215" s="98" t="str">
        <f>VLOOKUP(B215,ALL!E:H,4,0)</f>
        <v>LONG DISS</v>
      </c>
      <c r="E215" s="98">
        <f>VLOOKUP(B215,ALL!E:M,9,0)</f>
        <v>2</v>
      </c>
      <c r="F215" s="133" t="str">
        <f>VLOOKUP(B215,ALL!F:J,5,0)</f>
        <v>MANU M S</v>
      </c>
      <c r="G215" s="58" t="s">
        <v>2680</v>
      </c>
    </row>
    <row r="216" spans="2:7" x14ac:dyDescent="0.25">
      <c r="B216" s="98" t="s">
        <v>906</v>
      </c>
      <c r="C216" s="98" t="str">
        <f>VLOOKUP(B216,ALL!E:H,4,0)</f>
        <v>PERMANENT DISS</v>
      </c>
      <c r="E216" s="98">
        <f>VLOOKUP(B216,ALL!E:M,9,0)</f>
        <v>2</v>
      </c>
      <c r="F216" s="133" t="str">
        <f>VLOOKUP(B216,ALL!F:J,5,0)</f>
        <v>P K CHIRANTH</v>
      </c>
      <c r="G216" s="58" t="e">
        <v>#N/A</v>
      </c>
    </row>
    <row r="217" spans="2:7" x14ac:dyDescent="0.25">
      <c r="B217" s="98" t="s">
        <v>726</v>
      </c>
      <c r="C217" s="98" t="str">
        <f>VLOOKUP(B217,ALL!E:H,4,0)</f>
        <v>LONG DISS</v>
      </c>
      <c r="E217" s="98">
        <f>VLOOKUP(B217,ALL!E:M,9,0)</f>
        <v>2</v>
      </c>
      <c r="F217" s="133" t="str">
        <f>VLOOKUP(B217,ALL!F:J,5,0)</f>
        <v>PRASANNA</v>
      </c>
      <c r="G217" s="58" t="s">
        <v>2681</v>
      </c>
    </row>
    <row r="218" spans="2:7" x14ac:dyDescent="0.25">
      <c r="B218" s="98" t="s">
        <v>728</v>
      </c>
      <c r="C218" s="98" t="str">
        <f>VLOOKUP(B218,ALL!E:H,4,0)</f>
        <v>LONG DISS</v>
      </c>
      <c r="E218" s="98">
        <f>VLOOKUP(B218,ALL!E:M,9,0)</f>
        <v>1</v>
      </c>
      <c r="F218" s="133" t="str">
        <f>VLOOKUP(B218,ALL!F:J,5,0)</f>
        <v>DR.ANOOP</v>
      </c>
      <c r="G218" s="58" t="s">
        <v>2681</v>
      </c>
    </row>
    <row r="219" spans="2:7" x14ac:dyDescent="0.25">
      <c r="B219" s="98" t="s">
        <v>729</v>
      </c>
      <c r="C219" s="98" t="str">
        <f>VLOOKUP(B219,ALL!E:H,4,0)</f>
        <v>LONG DISS</v>
      </c>
      <c r="E219" s="98">
        <f>VLOOKUP(B219,ALL!E:M,9,0)</f>
        <v>2</v>
      </c>
      <c r="F219" s="133" t="str">
        <f>VLOOKUP(B219,ALL!F:J,5,0)</f>
        <v>B M YOGESHAPPA</v>
      </c>
      <c r="G219" s="58" t="s">
        <v>2682</v>
      </c>
    </row>
    <row r="220" spans="2:7" x14ac:dyDescent="0.25">
      <c r="B220" s="98" t="s">
        <v>730</v>
      </c>
      <c r="C220" s="98" t="str">
        <f>VLOOKUP(B220,ALL!E:H,4,0)</f>
        <v>LONG DISS</v>
      </c>
      <c r="E220" s="98">
        <f>VLOOKUP(B220,ALL!E:M,9,0)</f>
        <v>1</v>
      </c>
      <c r="F220" s="133" t="str">
        <f>VLOOKUP(B220,ALL!F:J,5,0)</f>
        <v>YASHODA</v>
      </c>
      <c r="G220" s="58" t="s">
        <v>2683</v>
      </c>
    </row>
    <row r="221" spans="2:7" x14ac:dyDescent="0.25">
      <c r="B221" s="98" t="s">
        <v>732</v>
      </c>
      <c r="C221" s="98" t="str">
        <f>VLOOKUP(B221,ALL!E:H,4,0)</f>
        <v>LONG DISS</v>
      </c>
      <c r="E221" s="98">
        <f>VLOOKUP(B221,ALL!E:M,9,0)</f>
        <v>1</v>
      </c>
      <c r="F221" s="133" t="str">
        <f>VLOOKUP(B221,ALL!F:J,5,0)</f>
        <v>B M SANTHOSHA</v>
      </c>
      <c r="G221" s="58" t="s">
        <v>2683</v>
      </c>
    </row>
    <row r="222" spans="2:7" x14ac:dyDescent="0.25">
      <c r="B222" s="98" t="s">
        <v>733</v>
      </c>
      <c r="C222" s="98" t="str">
        <f>VLOOKUP(B222,ALL!E:H,4,0)</f>
        <v>LONG DISS</v>
      </c>
      <c r="E222" s="98">
        <f>VLOOKUP(B222,ALL!E:M,9,0)</f>
        <v>1</v>
      </c>
      <c r="F222" s="133" t="str">
        <f>VLOOKUP(B222,ALL!F:J,5,0)</f>
        <v xml:space="preserve">SHRIDEEVI R </v>
      </c>
      <c r="G222" s="58" t="s">
        <v>2683</v>
      </c>
    </row>
    <row r="223" spans="2:7" x14ac:dyDescent="0.25">
      <c r="B223" s="98" t="s">
        <v>734</v>
      </c>
      <c r="C223" s="98" t="str">
        <f>VLOOKUP(B223,ALL!E:H,4,0)</f>
        <v>LONG DISS</v>
      </c>
      <c r="E223" s="98">
        <f>VLOOKUP(B223,ALL!E:M,9,0)</f>
        <v>1</v>
      </c>
      <c r="F223" s="133" t="str">
        <f>VLOOKUP(B223,ALL!F:J,5,0)</f>
        <v xml:space="preserve"> NAMITHA KUMARI</v>
      </c>
      <c r="G223" s="58" t="s">
        <v>2684</v>
      </c>
    </row>
    <row r="224" spans="2:7" ht="30" x14ac:dyDescent="0.25">
      <c r="B224" s="98" t="s">
        <v>907</v>
      </c>
      <c r="C224" s="98" t="str">
        <f>VLOOKUP(B224,ALL!E:H,4,0)</f>
        <v>PERMANENT DISS</v>
      </c>
      <c r="E224" s="98">
        <f>VLOOKUP(B224,ALL!E:M,9,0)</f>
        <v>2</v>
      </c>
      <c r="F224" s="133" t="str">
        <f>VLOOKUP(B224,ALL!F:J,5,0)</f>
        <v>DR, GURURAJ ANIL BHATTA</v>
      </c>
      <c r="G224" s="58" t="e">
        <v>#N/A</v>
      </c>
    </row>
    <row r="225" spans="2:7" x14ac:dyDescent="0.25">
      <c r="B225" s="98" t="s">
        <v>735</v>
      </c>
      <c r="C225" s="98" t="str">
        <f>VLOOKUP(B225,ALL!E:H,4,0)</f>
        <v>LONG DISS</v>
      </c>
      <c r="E225" s="98">
        <f>VLOOKUP(B225,ALL!E:M,9,0)</f>
        <v>1</v>
      </c>
      <c r="F225" s="133" t="str">
        <f>VLOOKUP(B225,ALL!F:J,5,0)</f>
        <v>MANJUNATH</v>
      </c>
      <c r="G225" s="58" t="s">
        <v>2685</v>
      </c>
    </row>
    <row r="226" spans="2:7" x14ac:dyDescent="0.25">
      <c r="B226" s="98" t="s">
        <v>736</v>
      </c>
      <c r="C226" s="98" t="str">
        <f>VLOOKUP(B226,ALL!E:H,4,0)</f>
        <v>LONG DISS</v>
      </c>
      <c r="E226" s="98">
        <f>VLOOKUP(B226,ALL!E:M,9,0)</f>
        <v>1</v>
      </c>
      <c r="F226" s="133" t="str">
        <f>VLOOKUP(B226,ALL!F:J,5,0)</f>
        <v>K.G.GEETHA</v>
      </c>
      <c r="G226" s="58" t="s">
        <v>2685</v>
      </c>
    </row>
    <row r="227" spans="2:7" x14ac:dyDescent="0.25">
      <c r="B227" s="98" t="s">
        <v>385</v>
      </c>
      <c r="C227" s="98" t="str">
        <f>VLOOKUP(B227,ALL!E:H,4,0)</f>
        <v>BILL STOP</v>
      </c>
      <c r="E227" s="98">
        <f>VLOOKUP(B227,ALL!E:M,9,0)</f>
        <v>1</v>
      </c>
      <c r="F227" s="133" t="str">
        <f>VLOOKUP(B227,ALL!F:J,5,0)</f>
        <v>B H GANESH MURTHY</v>
      </c>
      <c r="G227" s="58" t="s">
        <v>2685</v>
      </c>
    </row>
    <row r="228" spans="2:7" x14ac:dyDescent="0.25">
      <c r="B228" s="98" t="s">
        <v>738</v>
      </c>
      <c r="C228" s="98" t="str">
        <f>VLOOKUP(B228,ALL!E:H,4,0)</f>
        <v>LONG DISS</v>
      </c>
      <c r="E228" s="98">
        <f>VLOOKUP(B228,ALL!E:M,9,0)</f>
        <v>2</v>
      </c>
      <c r="F228" s="133" t="str">
        <f>VLOOKUP(B228,ALL!F:J,5,0)</f>
        <v>K.ASHOK KUMAR</v>
      </c>
      <c r="G228" s="58" t="s">
        <v>2685</v>
      </c>
    </row>
    <row r="229" spans="2:7" x14ac:dyDescent="0.25">
      <c r="B229" s="98" t="s">
        <v>739</v>
      </c>
      <c r="C229" s="98" t="str">
        <f>VLOOKUP(B229,ALL!E:H,4,0)</f>
        <v>LONG DISS</v>
      </c>
      <c r="E229" s="98">
        <f>VLOOKUP(B229,ALL!E:M,9,0)</f>
        <v>1</v>
      </c>
      <c r="F229" s="133" t="str">
        <f>VLOOKUP(B229,ALL!F:J,5,0)</f>
        <v>ASHOK KUMAR M G</v>
      </c>
      <c r="G229" s="58" t="s">
        <v>2686</v>
      </c>
    </row>
    <row r="230" spans="2:7" x14ac:dyDescent="0.25">
      <c r="B230" s="98" t="s">
        <v>741</v>
      </c>
      <c r="C230" s="98" t="str">
        <f>VLOOKUP(B230,ALL!E:H,4,0)</f>
        <v>LONG DISS</v>
      </c>
      <c r="E230" s="98">
        <f>VLOOKUP(B230,ALL!E:M,9,0)</f>
        <v>2</v>
      </c>
      <c r="F230" s="133" t="str">
        <f>VLOOKUP(B230,ALL!F:J,5,0)</f>
        <v xml:space="preserve">MANJULA B.S </v>
      </c>
      <c r="G230" s="58" t="s">
        <v>2687</v>
      </c>
    </row>
    <row r="231" spans="2:7" x14ac:dyDescent="0.25">
      <c r="B231" s="98" t="s">
        <v>386</v>
      </c>
      <c r="C231" s="98" t="str">
        <f>VLOOKUP(B231,ALL!E:H,4,0)</f>
        <v>BILL STOP</v>
      </c>
      <c r="E231" s="98">
        <f>VLOOKUP(B231,ALL!E:M,9,0)</f>
        <v>1</v>
      </c>
      <c r="F231" s="133" t="str">
        <f>VLOOKUP(B231,ALL!F:J,5,0)</f>
        <v>P SURESH</v>
      </c>
      <c r="G231" s="58" t="s">
        <v>2687</v>
      </c>
    </row>
    <row r="232" spans="2:7" x14ac:dyDescent="0.25">
      <c r="B232" s="98" t="s">
        <v>742</v>
      </c>
      <c r="C232" s="98" t="str">
        <f>VLOOKUP(B232,ALL!E:H,4,0)</f>
        <v>LONG DISS</v>
      </c>
      <c r="E232" s="98">
        <f>VLOOKUP(B232,ALL!E:M,9,0)</f>
        <v>2</v>
      </c>
      <c r="F232" s="133" t="str">
        <f>VLOOKUP(B232,ALL!F:J,5,0)</f>
        <v>K.M PAPE GOWDA</v>
      </c>
      <c r="G232" s="58" t="s">
        <v>2688</v>
      </c>
    </row>
    <row r="233" spans="2:7" x14ac:dyDescent="0.25">
      <c r="B233" s="98" t="s">
        <v>744</v>
      </c>
      <c r="C233" s="98" t="str">
        <f>VLOOKUP(B233,ALL!E:H,4,0)</f>
        <v>LONG DISS</v>
      </c>
      <c r="E233" s="98">
        <f>VLOOKUP(B233,ALL!E:M,9,0)</f>
        <v>1</v>
      </c>
      <c r="F233" s="133" t="str">
        <f>VLOOKUP(B233,ALL!F:J,5,0)</f>
        <v>K M PARAMESHA</v>
      </c>
      <c r="G233" s="58" t="s">
        <v>2689</v>
      </c>
    </row>
    <row r="234" spans="2:7" x14ac:dyDescent="0.25">
      <c r="B234" s="98" t="s">
        <v>746</v>
      </c>
      <c r="C234" s="98" t="str">
        <f>VLOOKUP(B234,ALL!E:H,4,0)</f>
        <v>LONG DISS</v>
      </c>
      <c r="E234" s="98">
        <f>VLOOKUP(B234,ALL!E:M,9,0)</f>
        <v>3</v>
      </c>
      <c r="F234" s="133" t="str">
        <f>VLOOKUP(B234,ALL!F:J,5,0)</f>
        <v>H D HARSHA</v>
      </c>
      <c r="G234" s="58" t="s">
        <v>2690</v>
      </c>
    </row>
    <row r="235" spans="2:7" x14ac:dyDescent="0.25">
      <c r="B235" s="98" t="s">
        <v>388</v>
      </c>
      <c r="C235" s="98" t="str">
        <f>VLOOKUP(B235,ALL!E:H,4,0)</f>
        <v>BILL STOP</v>
      </c>
      <c r="E235" s="98">
        <f>VLOOKUP(B235,ALL!E:M,9,0)</f>
        <v>2</v>
      </c>
      <c r="F235" s="133" t="str">
        <f>VLOOKUP(B235,ALL!F:J,5,0)</f>
        <v>CHINNA SWAMY</v>
      </c>
      <c r="G235" s="58" t="s">
        <v>2691</v>
      </c>
    </row>
    <row r="236" spans="2:7" x14ac:dyDescent="0.25">
      <c r="B236" s="98" t="s">
        <v>747</v>
      </c>
      <c r="C236" s="98" t="str">
        <f>VLOOKUP(B236,ALL!E:H,4,0)</f>
        <v>LONG DISS</v>
      </c>
      <c r="E236" s="98">
        <f>VLOOKUP(B236,ALL!E:M,9,0)</f>
        <v>2</v>
      </c>
      <c r="F236" s="133" t="str">
        <f>VLOOKUP(B236,ALL!F:J,5,0)</f>
        <v>H C DINESH</v>
      </c>
      <c r="G236" s="58" t="s">
        <v>2691</v>
      </c>
    </row>
    <row r="237" spans="2:7" x14ac:dyDescent="0.25">
      <c r="B237" s="98" t="s">
        <v>749</v>
      </c>
      <c r="C237" s="98" t="str">
        <f>VLOOKUP(B237,ALL!E:H,4,0)</f>
        <v>LONG DISS</v>
      </c>
      <c r="E237" s="98">
        <f>VLOOKUP(B237,ALL!E:M,9,0)</f>
        <v>2</v>
      </c>
      <c r="F237" s="133" t="str">
        <f>VLOOKUP(B237,ALL!F:J,5,0)</f>
        <v>LAKKEGOWDA</v>
      </c>
      <c r="G237" s="58" t="s">
        <v>2691</v>
      </c>
    </row>
    <row r="238" spans="2:7" x14ac:dyDescent="0.25">
      <c r="B238" s="98" t="s">
        <v>751</v>
      </c>
      <c r="C238" s="98" t="str">
        <f>VLOOKUP(B238,ALL!E:H,4,0)</f>
        <v>LONG DISS</v>
      </c>
      <c r="E238" s="98">
        <f>VLOOKUP(B238,ALL!E:M,9,0)</f>
        <v>2</v>
      </c>
      <c r="F238" s="133" t="str">
        <f>VLOOKUP(B238,ALL!F:J,5,0)</f>
        <v xml:space="preserve">G PRADEEP </v>
      </c>
      <c r="G238" s="58" t="s">
        <v>2692</v>
      </c>
    </row>
    <row r="239" spans="2:7" x14ac:dyDescent="0.25">
      <c r="B239" s="98" t="s">
        <v>752</v>
      </c>
      <c r="C239" s="98" t="str">
        <f>VLOOKUP(B239,ALL!E:H,4,0)</f>
        <v>LONG DISS</v>
      </c>
      <c r="E239" s="98">
        <f>VLOOKUP(B239,ALL!E:M,9,0)</f>
        <v>2</v>
      </c>
      <c r="F239" s="133" t="str">
        <f>VLOOKUP(B239,ALL!F:J,5,0)</f>
        <v>PRAMILA</v>
      </c>
      <c r="G239" s="58" t="s">
        <v>2692</v>
      </c>
    </row>
    <row r="240" spans="2:7" x14ac:dyDescent="0.25">
      <c r="B240" s="98" t="s">
        <v>753</v>
      </c>
      <c r="C240" s="98" t="str">
        <f>VLOOKUP(B240,ALL!E:H,4,0)</f>
        <v>LONG DISS</v>
      </c>
      <c r="E240" s="98">
        <f>VLOOKUP(B240,ALL!E:M,9,0)</f>
        <v>1</v>
      </c>
      <c r="F240" s="133" t="str">
        <f>VLOOKUP(B240,ALL!F:J,5,0)</f>
        <v>HOOVEGOWDA</v>
      </c>
      <c r="G240" s="58" t="s">
        <v>2693</v>
      </c>
    </row>
    <row r="241" spans="2:7" x14ac:dyDescent="0.25">
      <c r="B241" s="98" t="s">
        <v>754</v>
      </c>
      <c r="C241" s="98" t="str">
        <f>VLOOKUP(B241,ALL!E:H,4,0)</f>
        <v>LONG DISS</v>
      </c>
      <c r="E241" s="98">
        <f>VLOOKUP(B241,ALL!E:M,9,0)</f>
        <v>1</v>
      </c>
      <c r="F241" s="133" t="str">
        <f>VLOOKUP(B241,ALL!F:J,5,0)</f>
        <v>N G RAGHU</v>
      </c>
      <c r="G241" s="58" t="s">
        <v>2693</v>
      </c>
    </row>
    <row r="242" spans="2:7" x14ac:dyDescent="0.25">
      <c r="B242" s="98" t="s">
        <v>755</v>
      </c>
      <c r="C242" s="98" t="str">
        <f>VLOOKUP(B242,ALL!E:H,4,0)</f>
        <v>LONG DISS</v>
      </c>
      <c r="E242" s="98">
        <f>VLOOKUP(B242,ALL!E:M,9,0)</f>
        <v>1</v>
      </c>
      <c r="F242" s="133" t="str">
        <f>VLOOKUP(B242,ALL!F:J,5,0)</f>
        <v>D H CHANDAN</v>
      </c>
      <c r="G242" s="58" t="s">
        <v>2694</v>
      </c>
    </row>
    <row r="243" spans="2:7" x14ac:dyDescent="0.25">
      <c r="B243" s="98" t="s">
        <v>756</v>
      </c>
      <c r="C243" s="98" t="str">
        <f>VLOOKUP(B243,ALL!E:H,4,0)</f>
        <v>LONG DISS</v>
      </c>
      <c r="E243" s="98">
        <f>VLOOKUP(B243,ALL!E:M,9,0)</f>
        <v>2</v>
      </c>
      <c r="F243" s="133" t="str">
        <f>VLOOKUP(B243,ALL!F:J,5,0)</f>
        <v>SUJATHA NARAYANA</v>
      </c>
      <c r="G243" s="58" t="s">
        <v>2695</v>
      </c>
    </row>
    <row r="244" spans="2:7" x14ac:dyDescent="0.25">
      <c r="B244" s="98" t="s">
        <v>757</v>
      </c>
      <c r="C244" s="98" t="str">
        <f>VLOOKUP(B244,ALL!E:H,4,0)</f>
        <v>LONG DISS</v>
      </c>
      <c r="E244" s="98">
        <f>VLOOKUP(B244,ALL!E:M,9,0)</f>
        <v>2</v>
      </c>
      <c r="F244" s="133" t="str">
        <f>VLOOKUP(B244,ALL!F:J,5,0)</f>
        <v>LEELAVATHI</v>
      </c>
      <c r="G244" s="58" t="s">
        <v>2696</v>
      </c>
    </row>
    <row r="245" spans="2:7" x14ac:dyDescent="0.25">
      <c r="B245" s="98" t="s">
        <v>758</v>
      </c>
      <c r="C245" s="98" t="str">
        <f>VLOOKUP(B245,ALL!E:H,4,0)</f>
        <v>LONG DISS</v>
      </c>
      <c r="E245" s="98">
        <f>VLOOKUP(B245,ALL!E:M,9,0)</f>
        <v>2</v>
      </c>
      <c r="F245" s="133" t="str">
        <f>VLOOKUP(B245,ALL!F:J,5,0)</f>
        <v>CHANDREGOWDA</v>
      </c>
      <c r="G245" s="58" t="s">
        <v>2696</v>
      </c>
    </row>
    <row r="246" spans="2:7" x14ac:dyDescent="0.25">
      <c r="B246" s="98" t="s">
        <v>759</v>
      </c>
      <c r="C246" s="98" t="str">
        <f>VLOOKUP(B246,ALL!E:H,4,0)</f>
        <v>LONG DISS</v>
      </c>
      <c r="E246" s="98">
        <f>VLOOKUP(B246,ALL!E:M,9,0)</f>
        <v>2</v>
      </c>
      <c r="F246" s="133" t="str">
        <f>VLOOKUP(B246,ALL!F:J,5,0)</f>
        <v xml:space="preserve">SHADAD HUSAIN </v>
      </c>
      <c r="G246" s="58" t="s">
        <v>2697</v>
      </c>
    </row>
    <row r="247" spans="2:7" x14ac:dyDescent="0.25">
      <c r="B247" s="98" t="s">
        <v>760</v>
      </c>
      <c r="C247" s="98" t="str">
        <f>VLOOKUP(B247,ALL!E:H,4,0)</f>
        <v>LONG DISS</v>
      </c>
      <c r="E247" s="98">
        <f>VLOOKUP(B247,ALL!E:M,9,0)</f>
        <v>2</v>
      </c>
      <c r="F247" s="133" t="str">
        <f>VLOOKUP(B247,ALL!F:J,5,0)</f>
        <v>K K KAVITHA</v>
      </c>
      <c r="G247" s="58" t="s">
        <v>2697</v>
      </c>
    </row>
    <row r="248" spans="2:7" x14ac:dyDescent="0.25">
      <c r="B248" s="98" t="s">
        <v>761</v>
      </c>
      <c r="C248" s="98" t="str">
        <f>VLOOKUP(B248,ALL!E:H,4,0)</f>
        <v>LONG DISS</v>
      </c>
      <c r="E248" s="98">
        <f>VLOOKUP(B248,ALL!E:M,9,0)</f>
        <v>1</v>
      </c>
      <c r="F248" s="133" t="str">
        <f>VLOOKUP(B248,ALL!F:J,5,0)</f>
        <v>H K REVANNA</v>
      </c>
      <c r="G248" s="58" t="s">
        <v>2698</v>
      </c>
    </row>
    <row r="249" spans="2:7" x14ac:dyDescent="0.25">
      <c r="B249" s="98" t="s">
        <v>763</v>
      </c>
      <c r="C249" s="98" t="str">
        <f>VLOOKUP(B249,ALL!E:H,4,0)</f>
        <v>LONG DISS</v>
      </c>
      <c r="E249" s="98">
        <f>VLOOKUP(B249,ALL!E:M,9,0)</f>
        <v>2</v>
      </c>
      <c r="F249" s="133" t="str">
        <f>VLOOKUP(B249,ALL!F:J,5,0)</f>
        <v>HEMANTH KUMARA</v>
      </c>
      <c r="G249" s="58" t="s">
        <v>2699</v>
      </c>
    </row>
    <row r="250" spans="2:7" x14ac:dyDescent="0.25">
      <c r="B250" s="98" t="s">
        <v>765</v>
      </c>
      <c r="C250" s="98" t="str">
        <f>VLOOKUP(B250,ALL!E:H,4,0)</f>
        <v>LONG DISS</v>
      </c>
      <c r="E250" s="98">
        <f>VLOOKUP(B250,ALL!E:M,9,0)</f>
        <v>1</v>
      </c>
      <c r="F250" s="133" t="str">
        <f>VLOOKUP(B250,ALL!F:J,5,0)</f>
        <v>V P RANGE GOWDA</v>
      </c>
      <c r="G250" s="58" t="s">
        <v>2700</v>
      </c>
    </row>
    <row r="251" spans="2:7" x14ac:dyDescent="0.25">
      <c r="B251" s="98" t="s">
        <v>390</v>
      </c>
      <c r="C251" s="98" t="str">
        <f>VLOOKUP(B251,ALL!E:H,4,0)</f>
        <v>BILL STOP</v>
      </c>
      <c r="E251" s="98">
        <f>VLOOKUP(B251,ALL!E:M,9,0)</f>
        <v>1</v>
      </c>
      <c r="F251" s="133" t="str">
        <f>VLOOKUP(B251,ALL!F:J,5,0)</f>
        <v>G K NAGARAJU</v>
      </c>
      <c r="G251" s="58" t="e">
        <v>#N/A</v>
      </c>
    </row>
    <row r="252" spans="2:7" x14ac:dyDescent="0.25">
      <c r="B252" s="98" t="s">
        <v>766</v>
      </c>
      <c r="C252" s="98" t="str">
        <f>VLOOKUP(B252,ALL!E:H,4,0)</f>
        <v>LONG DISS</v>
      </c>
      <c r="E252" s="98">
        <f>VLOOKUP(B252,ALL!E:M,9,0)</f>
        <v>2</v>
      </c>
      <c r="F252" s="133" t="str">
        <f>VLOOKUP(B252,ALL!F:J,5,0)</f>
        <v>ACCHUTHA</v>
      </c>
      <c r="G252" s="58" t="s">
        <v>2700</v>
      </c>
    </row>
    <row r="253" spans="2:7" x14ac:dyDescent="0.25">
      <c r="B253" s="98" t="s">
        <v>767</v>
      </c>
      <c r="C253" s="98" t="str">
        <f>VLOOKUP(B253,ALL!E:H,4,0)</f>
        <v>LONG DISS</v>
      </c>
      <c r="E253" s="98">
        <f>VLOOKUP(B253,ALL!E:M,9,0)</f>
        <v>2</v>
      </c>
      <c r="F253" s="133" t="str">
        <f>VLOOKUP(B253,ALL!F:J,5,0)</f>
        <v>H I SHIVANNA</v>
      </c>
      <c r="G253" s="58" t="s">
        <v>2700</v>
      </c>
    </row>
    <row r="254" spans="2:7" x14ac:dyDescent="0.25">
      <c r="B254" s="98" t="s">
        <v>768</v>
      </c>
      <c r="C254" s="98" t="str">
        <f>VLOOKUP(B254,ALL!E:H,4,0)</f>
        <v>LONG DISS</v>
      </c>
      <c r="E254" s="98">
        <f>VLOOKUP(B254,ALL!E:M,9,0)</f>
        <v>2</v>
      </c>
      <c r="F254" s="133" t="str">
        <f>VLOOKUP(B254,ALL!F:J,5,0)</f>
        <v>M R LOKESH</v>
      </c>
      <c r="G254" s="58" t="s">
        <v>2701</v>
      </c>
    </row>
    <row r="255" spans="2:7" x14ac:dyDescent="0.25">
      <c r="B255" s="98" t="s">
        <v>769</v>
      </c>
      <c r="C255" s="98" t="str">
        <f>VLOOKUP(B255,ALL!E:H,4,0)</f>
        <v>LONG DISS</v>
      </c>
      <c r="E255" s="98">
        <f>VLOOKUP(B255,ALL!E:M,9,0)</f>
        <v>1</v>
      </c>
      <c r="F255" s="133" t="str">
        <f>VLOOKUP(B255,ALL!F:J,5,0)</f>
        <v>FAIROZ  KHANAM</v>
      </c>
      <c r="G255" s="58" t="s">
        <v>2702</v>
      </c>
    </row>
    <row r="256" spans="2:7" x14ac:dyDescent="0.25">
      <c r="B256" s="98" t="s">
        <v>771</v>
      </c>
      <c r="C256" s="98" t="str">
        <f>VLOOKUP(B256,ALL!E:H,4,0)</f>
        <v>LONG DISS</v>
      </c>
      <c r="E256" s="98">
        <f>VLOOKUP(B256,ALL!E:M,9,0)</f>
        <v>1</v>
      </c>
      <c r="F256" s="133" t="str">
        <f>VLOOKUP(B256,ALL!F:J,5,0)</f>
        <v>PRAKASH P.S</v>
      </c>
      <c r="G256" s="58" t="s">
        <v>2702</v>
      </c>
    </row>
    <row r="257" spans="2:7" x14ac:dyDescent="0.25">
      <c r="B257" s="98" t="s">
        <v>772</v>
      </c>
      <c r="C257" s="98" t="str">
        <f>VLOOKUP(B257,ALL!E:H,4,0)</f>
        <v>LONG DISS</v>
      </c>
      <c r="E257" s="98">
        <f>VLOOKUP(B257,ALL!E:M,9,0)</f>
        <v>2</v>
      </c>
      <c r="F257" s="133" t="str">
        <f>VLOOKUP(B257,ALL!F:J,5,0)</f>
        <v>SURESH G T</v>
      </c>
      <c r="G257" s="58" t="s">
        <v>2702</v>
      </c>
    </row>
    <row r="258" spans="2:7" ht="30" x14ac:dyDescent="0.25">
      <c r="B258" s="98" t="s">
        <v>773</v>
      </c>
      <c r="C258" s="98" t="str">
        <f>VLOOKUP(B258,ALL!E:H,4,0)</f>
        <v>LONG DISS</v>
      </c>
      <c r="E258" s="98">
        <f>VLOOKUP(B258,ALL!E:M,9,0)</f>
        <v>2</v>
      </c>
      <c r="F258" s="133" t="str">
        <f>VLOOKUP(B258,ALL!F:J,5,0)</f>
        <v>H A PUTTEGOWDA U/O PUTTARAJU</v>
      </c>
      <c r="G258" s="58" t="s">
        <v>2702</v>
      </c>
    </row>
    <row r="259" spans="2:7" x14ac:dyDescent="0.25">
      <c r="B259" s="98" t="s">
        <v>774</v>
      </c>
      <c r="C259" s="98" t="str">
        <f>VLOOKUP(B259,ALL!E:H,4,0)</f>
        <v>LONG DISS</v>
      </c>
      <c r="E259" s="98">
        <f>VLOOKUP(B259,ALL!E:M,9,0)</f>
        <v>2</v>
      </c>
      <c r="F259" s="133" t="str">
        <f>VLOOKUP(B259,ALL!F:J,5,0)</f>
        <v>NAVEEN KUMAAR H.N</v>
      </c>
      <c r="G259" s="58" t="s">
        <v>2703</v>
      </c>
    </row>
    <row r="260" spans="2:7" x14ac:dyDescent="0.25">
      <c r="B260" s="98" t="s">
        <v>908</v>
      </c>
      <c r="C260" s="98" t="str">
        <f>VLOOKUP(B260,ALL!E:H,4,0)</f>
        <v>PERMANENT DISS</v>
      </c>
      <c r="E260" s="98">
        <f>VLOOKUP(B260,ALL!E:M,9,0)</f>
        <v>2</v>
      </c>
      <c r="F260" s="133" t="str">
        <f>VLOOKUP(B260,ALL!F:J,5,0)</f>
        <v xml:space="preserve"> M K RANGE GOWDA</v>
      </c>
      <c r="G260" s="58" t="e">
        <v>#N/A</v>
      </c>
    </row>
    <row r="261" spans="2:7" x14ac:dyDescent="0.25">
      <c r="B261" s="98" t="s">
        <v>776</v>
      </c>
      <c r="C261" s="98" t="str">
        <f>VLOOKUP(B261,ALL!E:H,4,0)</f>
        <v>LONG DISS</v>
      </c>
      <c r="E261" s="98">
        <f>VLOOKUP(B261,ALL!E:M,9,0)</f>
        <v>2</v>
      </c>
      <c r="F261" s="133" t="str">
        <f>VLOOKUP(B261,ALL!F:J,5,0)</f>
        <v>HEMANTH KUMAR H V</v>
      </c>
      <c r="G261" s="58" t="s">
        <v>2704</v>
      </c>
    </row>
    <row r="262" spans="2:7" x14ac:dyDescent="0.25">
      <c r="B262" s="98" t="s">
        <v>778</v>
      </c>
      <c r="C262" s="98" t="str">
        <f>VLOOKUP(B262,ALL!E:H,4,0)</f>
        <v>LONG DISS</v>
      </c>
      <c r="E262" s="98">
        <f>VLOOKUP(B262,ALL!E:M,9,0)</f>
        <v>2</v>
      </c>
      <c r="F262" s="133" t="str">
        <f>VLOOKUP(B262,ALL!F:J,5,0)</f>
        <v>CHANDRASHEKAR M N</v>
      </c>
      <c r="G262" s="58" t="s">
        <v>2705</v>
      </c>
    </row>
    <row r="263" spans="2:7" x14ac:dyDescent="0.25">
      <c r="B263" s="98" t="s">
        <v>779</v>
      </c>
      <c r="C263" s="98" t="str">
        <f>VLOOKUP(B263,ALL!E:H,4,0)</f>
        <v>LONG DISS</v>
      </c>
      <c r="E263" s="98">
        <f>VLOOKUP(B263,ALL!E:M,9,0)</f>
        <v>2</v>
      </c>
      <c r="F263" s="133" t="str">
        <f>VLOOKUP(B263,ALL!F:J,5,0)</f>
        <v>H L SURESH</v>
      </c>
      <c r="G263" s="58" t="s">
        <v>2705</v>
      </c>
    </row>
    <row r="264" spans="2:7" x14ac:dyDescent="0.25">
      <c r="B264" s="98" t="s">
        <v>781</v>
      </c>
      <c r="C264" s="98" t="str">
        <f>VLOOKUP(B264,ALL!E:H,4,0)</f>
        <v>LONG DISS</v>
      </c>
      <c r="E264" s="98">
        <f>VLOOKUP(B264,ALL!E:M,9,0)</f>
        <v>2</v>
      </c>
      <c r="F264" s="133" t="str">
        <f>VLOOKUP(B264,ALL!F:J,5,0)</f>
        <v>SEETHAMMA</v>
      </c>
      <c r="G264" s="58" t="s">
        <v>2706</v>
      </c>
    </row>
    <row r="265" spans="2:7" x14ac:dyDescent="0.25">
      <c r="B265" s="98" t="s">
        <v>782</v>
      </c>
      <c r="C265" s="98" t="str">
        <f>VLOOKUP(B265,ALL!E:H,4,0)</f>
        <v>LONG DISS</v>
      </c>
      <c r="E265" s="98">
        <f>VLOOKUP(B265,ALL!E:M,9,0)</f>
        <v>2</v>
      </c>
      <c r="F265" s="133" t="str">
        <f>VLOOKUP(B265,ALL!F:J,5,0)</f>
        <v xml:space="preserve">NAGENDRA J A </v>
      </c>
      <c r="G265" s="58" t="s">
        <v>2706</v>
      </c>
    </row>
    <row r="266" spans="2:7" x14ac:dyDescent="0.25">
      <c r="B266" s="98" t="s">
        <v>783</v>
      </c>
      <c r="C266" s="98" t="str">
        <f>VLOOKUP(B266,ALL!E:H,4,0)</f>
        <v>LONG DISS</v>
      </c>
      <c r="E266" s="98">
        <f>VLOOKUP(B266,ALL!E:M,9,0)</f>
        <v>2</v>
      </c>
      <c r="F266" s="133" t="str">
        <f>VLOOKUP(B266,ALL!F:J,5,0)</f>
        <v>M VINOD KUMAR</v>
      </c>
      <c r="G266" s="58" t="s">
        <v>2707</v>
      </c>
    </row>
    <row r="267" spans="2:7" x14ac:dyDescent="0.25">
      <c r="B267" s="98" t="s">
        <v>785</v>
      </c>
      <c r="C267" s="98" t="str">
        <f>VLOOKUP(B267,ALL!E:H,4,0)</f>
        <v>LONG DISS</v>
      </c>
      <c r="E267" s="98">
        <f>VLOOKUP(B267,ALL!E:M,9,0)</f>
        <v>2</v>
      </c>
      <c r="F267" s="133" t="str">
        <f>VLOOKUP(B267,ALL!F:J,5,0)</f>
        <v>PUTTASHETTY G K</v>
      </c>
      <c r="G267" s="58" t="s">
        <v>2708</v>
      </c>
    </row>
    <row r="268" spans="2:7" x14ac:dyDescent="0.25">
      <c r="B268" s="98" t="s">
        <v>787</v>
      </c>
      <c r="C268" s="98" t="str">
        <f>VLOOKUP(B268,ALL!E:H,4,0)</f>
        <v>LONG DISS</v>
      </c>
      <c r="E268" s="98">
        <f>VLOOKUP(B268,ALL!E:M,9,0)</f>
        <v>1</v>
      </c>
      <c r="F268" s="133" t="str">
        <f>VLOOKUP(B268,ALL!F:J,5,0)</f>
        <v>HOOVEGOWDA</v>
      </c>
      <c r="G268" s="58" t="s">
        <v>2708</v>
      </c>
    </row>
    <row r="269" spans="2:7" x14ac:dyDescent="0.25">
      <c r="B269" s="98" t="s">
        <v>788</v>
      </c>
      <c r="C269" s="98" t="str">
        <f>VLOOKUP(B269,ALL!E:H,4,0)</f>
        <v>LONG DISS</v>
      </c>
      <c r="E269" s="98">
        <f>VLOOKUP(B269,ALL!E:M,9,0)</f>
        <v>1</v>
      </c>
      <c r="F269" s="133" t="str">
        <f>VLOOKUP(B269,ALL!F:J,5,0)</f>
        <v>N G RAGHU</v>
      </c>
      <c r="G269" s="58" t="s">
        <v>2708</v>
      </c>
    </row>
    <row r="270" spans="2:7" x14ac:dyDescent="0.25">
      <c r="B270" s="98" t="s">
        <v>791</v>
      </c>
      <c r="C270" s="98" t="str">
        <f>VLOOKUP(B270,ALL!E:H,4,0)</f>
        <v>LONG DISS</v>
      </c>
      <c r="E270" s="98">
        <f>VLOOKUP(B270,ALL!E:M,9,0)</f>
        <v>1</v>
      </c>
      <c r="F270" s="133" t="str">
        <f>VLOOKUP(B270,ALL!F:J,5,0)</f>
        <v>B NAGARAJU</v>
      </c>
      <c r="G270" s="58" t="s">
        <v>2708</v>
      </c>
    </row>
    <row r="271" spans="2:7" x14ac:dyDescent="0.25">
      <c r="B271" s="98" t="s">
        <v>792</v>
      </c>
      <c r="C271" s="98" t="str">
        <f>VLOOKUP(B271,ALL!E:H,4,0)</f>
        <v>LONG DISS</v>
      </c>
      <c r="E271" s="98">
        <f>VLOOKUP(B271,ALL!E:M,9,0)</f>
        <v>1</v>
      </c>
      <c r="F271" s="133" t="str">
        <f>VLOOKUP(B271,ALL!F:J,5,0)</f>
        <v>B D MANJEGOWDA</v>
      </c>
      <c r="G271" s="58" t="s">
        <v>2709</v>
      </c>
    </row>
    <row r="272" spans="2:7" ht="30" x14ac:dyDescent="0.25">
      <c r="B272" s="98" t="s">
        <v>794</v>
      </c>
      <c r="C272" s="98" t="str">
        <f>VLOOKUP(B272,ALL!E:H,4,0)</f>
        <v>LONG DISS</v>
      </c>
      <c r="E272" s="98">
        <f>VLOOKUP(B272,ALL!E:M,9,0)</f>
        <v>1</v>
      </c>
      <c r="F272" s="133" t="str">
        <f>VLOOKUP(B272,ALL!F:J,5,0)</f>
        <v>CHANDRASHEKARA H D</v>
      </c>
      <c r="G272" s="58" t="s">
        <v>2709</v>
      </c>
    </row>
    <row r="273" spans="2:7" x14ac:dyDescent="0.25">
      <c r="B273" s="98" t="s">
        <v>910</v>
      </c>
      <c r="C273" s="98" t="str">
        <f>VLOOKUP(B273,ALL!E:H,4,0)</f>
        <v>PERMANENT DISS</v>
      </c>
      <c r="E273" s="98">
        <f>VLOOKUP(B273,ALL!E:M,9,0)</f>
        <v>1</v>
      </c>
      <c r="F273" s="133" t="str">
        <f>VLOOKUP(B273,ALL!F:J,5,0)</f>
        <v>V K SATHISH</v>
      </c>
      <c r="G273" s="58" t="e">
        <v>#N/A</v>
      </c>
    </row>
    <row r="274" spans="2:7" x14ac:dyDescent="0.25">
      <c r="B274" s="98" t="s">
        <v>795</v>
      </c>
      <c r="C274" s="98" t="str">
        <f>VLOOKUP(B274,ALL!E:H,4,0)</f>
        <v>LONG DISS</v>
      </c>
      <c r="E274" s="98">
        <f>VLOOKUP(B274,ALL!E:M,9,0)</f>
        <v>1</v>
      </c>
      <c r="F274" s="133" t="str">
        <f>VLOOKUP(B274,ALL!F:J,5,0)</f>
        <v>THEJASHREE H T</v>
      </c>
      <c r="G274" s="58" t="s">
        <v>2710</v>
      </c>
    </row>
    <row r="275" spans="2:7" x14ac:dyDescent="0.25">
      <c r="B275" s="98" t="s">
        <v>797</v>
      </c>
      <c r="C275" s="98" t="str">
        <f>VLOOKUP(B275,ALL!E:H,4,0)</f>
        <v>LONG DISS</v>
      </c>
      <c r="E275" s="98">
        <f>VLOOKUP(B275,ALL!E:M,9,0)</f>
        <v>1</v>
      </c>
      <c r="F275" s="133" t="str">
        <f>VLOOKUP(B275,ALL!F:J,5,0)</f>
        <v>BAGYALAKSHMI</v>
      </c>
      <c r="G275" s="58" t="s">
        <v>2711</v>
      </c>
    </row>
    <row r="276" spans="2:7" x14ac:dyDescent="0.25">
      <c r="B276" s="98" t="s">
        <v>392</v>
      </c>
      <c r="C276" s="98" t="str">
        <f>VLOOKUP(B276,ALL!E:H,4,0)</f>
        <v>BILL STOP</v>
      </c>
      <c r="E276" s="98">
        <f>VLOOKUP(B276,ALL!E:M,9,0)</f>
        <v>1</v>
      </c>
      <c r="F276" s="133" t="str">
        <f>VLOOKUP(B276,ALL!F:J,5,0)</f>
        <v>K G PUNITH PATIL</v>
      </c>
      <c r="G276" s="58" t="s">
        <v>2711</v>
      </c>
    </row>
    <row r="277" spans="2:7" x14ac:dyDescent="0.25">
      <c r="B277" s="98" t="s">
        <v>798</v>
      </c>
      <c r="C277" s="98" t="str">
        <f>VLOOKUP(B277,ALL!E:H,4,0)</f>
        <v>LONG DISS</v>
      </c>
      <c r="E277" s="98">
        <f>VLOOKUP(B277,ALL!E:M,9,0)</f>
        <v>1</v>
      </c>
      <c r="F277" s="133" t="str">
        <f>VLOOKUP(B277,ALL!F:J,5,0)</f>
        <v>SHIVARAJU</v>
      </c>
      <c r="G277" s="58" t="s">
        <v>2712</v>
      </c>
    </row>
    <row r="278" spans="2:7" x14ac:dyDescent="0.25">
      <c r="B278" s="98" t="s">
        <v>394</v>
      </c>
      <c r="C278" s="98" t="str">
        <f>VLOOKUP(B278,ALL!E:H,4,0)</f>
        <v>BILL STOP</v>
      </c>
      <c r="E278" s="98">
        <f>VLOOKUP(B278,ALL!E:M,9,0)</f>
        <v>2</v>
      </c>
      <c r="F278" s="133" t="str">
        <f>VLOOKUP(B278,ALL!F:J,5,0)</f>
        <v>PUTTASWAMY B</v>
      </c>
      <c r="G278" s="58" t="s">
        <v>2712</v>
      </c>
    </row>
    <row r="279" spans="2:7" x14ac:dyDescent="0.25">
      <c r="B279" s="98" t="s">
        <v>799</v>
      </c>
      <c r="C279" s="98" t="str">
        <f>VLOOKUP(B279,ALL!E:H,4,0)</f>
        <v>LONG DISS</v>
      </c>
      <c r="E279" s="98">
        <f>VLOOKUP(B279,ALL!E:M,9,0)</f>
        <v>1</v>
      </c>
      <c r="F279" s="133" t="str">
        <f>VLOOKUP(B279,ALL!F:J,5,0)</f>
        <v>THIMMEGOWDA</v>
      </c>
      <c r="G279" s="58" t="s">
        <v>2713</v>
      </c>
    </row>
    <row r="280" spans="2:7" x14ac:dyDescent="0.25">
      <c r="B280" s="98" t="s">
        <v>801</v>
      </c>
      <c r="C280" s="98" t="str">
        <f>VLOOKUP(B280,ALL!E:H,4,0)</f>
        <v>LONG DISS</v>
      </c>
      <c r="E280" s="98">
        <f>VLOOKUP(B280,ALL!E:M,9,0)</f>
        <v>1</v>
      </c>
      <c r="F280" s="133" t="str">
        <f>VLOOKUP(B280,ALL!F:J,5,0)</f>
        <v>PUSHPALATHA</v>
      </c>
      <c r="G280" s="58" t="s">
        <v>2713</v>
      </c>
    </row>
    <row r="281" spans="2:7" x14ac:dyDescent="0.25">
      <c r="B281" s="98" t="s">
        <v>802</v>
      </c>
      <c r="C281" s="98" t="str">
        <f>VLOOKUP(B281,ALL!E:H,4,0)</f>
        <v>LONG DISS</v>
      </c>
      <c r="E281" s="98">
        <f>VLOOKUP(B281,ALL!E:M,9,0)</f>
        <v>1</v>
      </c>
      <c r="F281" s="133" t="str">
        <f>VLOOKUP(B281,ALL!F:J,5,0)</f>
        <v xml:space="preserve">GIRISH A S </v>
      </c>
      <c r="G281" s="58" t="s">
        <v>2713</v>
      </c>
    </row>
    <row r="282" spans="2:7" x14ac:dyDescent="0.25">
      <c r="B282" s="98" t="s">
        <v>803</v>
      </c>
      <c r="C282" s="98" t="str">
        <f>VLOOKUP(B282,ALL!E:H,4,0)</f>
        <v>LONG DISS</v>
      </c>
      <c r="E282" s="98">
        <f>VLOOKUP(B282,ALL!E:M,9,0)</f>
        <v>1</v>
      </c>
      <c r="F282" s="133" t="str">
        <f>VLOOKUP(B282,ALL!F:J,5,0)</f>
        <v>GANGEGOWDA</v>
      </c>
      <c r="G282" s="58" t="s">
        <v>2714</v>
      </c>
    </row>
    <row r="283" spans="2:7" x14ac:dyDescent="0.25">
      <c r="B283" s="98" t="s">
        <v>911</v>
      </c>
      <c r="C283" s="98" t="str">
        <f>VLOOKUP(B283,ALL!E:H,4,0)</f>
        <v>PERMANENT DISS</v>
      </c>
      <c r="E283" s="98">
        <f>VLOOKUP(B283,ALL!E:M,9,0)</f>
        <v>1</v>
      </c>
      <c r="F283" s="133" t="str">
        <f>VLOOKUP(B283,ALL!F:J,5,0)</f>
        <v>KAMALAMMA</v>
      </c>
      <c r="G283" s="58" t="e">
        <v>#N/A</v>
      </c>
    </row>
    <row r="284" spans="2:7" x14ac:dyDescent="0.25">
      <c r="B284" s="98" t="s">
        <v>396</v>
      </c>
      <c r="C284" s="98" t="str">
        <f>VLOOKUP(B284,ALL!E:H,4,0)</f>
        <v>BILL STOP</v>
      </c>
      <c r="E284" s="98">
        <f>VLOOKUP(B284,ALL!E:M,9,0)</f>
        <v>2</v>
      </c>
      <c r="F284" s="133" t="str">
        <f>VLOOKUP(B284,ALL!F:J,5,0)</f>
        <v>ANANDA KUMAR</v>
      </c>
      <c r="G284" s="58" t="s">
        <v>2715</v>
      </c>
    </row>
    <row r="285" spans="2:7" x14ac:dyDescent="0.25">
      <c r="B285" s="98" t="s">
        <v>398</v>
      </c>
      <c r="C285" s="98" t="str">
        <f>VLOOKUP(B285,ALL!E:H,4,0)</f>
        <v>BILL STOP</v>
      </c>
      <c r="E285" s="98">
        <f>VLOOKUP(B285,ALL!E:M,9,0)</f>
        <v>2</v>
      </c>
      <c r="F285" s="133" t="str">
        <f>VLOOKUP(B285,ALL!F:J,5,0)</f>
        <v>SHABEENA TAJ</v>
      </c>
      <c r="G285" s="58" t="s">
        <v>2716</v>
      </c>
    </row>
    <row r="286" spans="2:7" x14ac:dyDescent="0.25">
      <c r="B286" s="98" t="s">
        <v>400</v>
      </c>
      <c r="C286" s="98" t="str">
        <f>VLOOKUP(B286,ALL!E:H,4,0)</f>
        <v>BILL STOP</v>
      </c>
      <c r="E286" s="98">
        <f>VLOOKUP(B286,ALL!E:M,9,0)</f>
        <v>1</v>
      </c>
      <c r="F286" s="133" t="str">
        <f>VLOOKUP(B286,ALL!F:J,5,0)</f>
        <v>N MANJULA</v>
      </c>
      <c r="G286" s="58" t="s">
        <v>2717</v>
      </c>
    </row>
    <row r="287" spans="2:7" x14ac:dyDescent="0.25">
      <c r="B287" s="98" t="s">
        <v>805</v>
      </c>
      <c r="C287" s="98" t="str">
        <f>VLOOKUP(B287,ALL!E:H,4,0)</f>
        <v>LONG DISS</v>
      </c>
      <c r="E287" s="98">
        <f>VLOOKUP(B287,ALL!E:M,9,0)</f>
        <v>2</v>
      </c>
      <c r="F287" s="133" t="str">
        <f>VLOOKUP(B287,ALL!F:J,5,0)</f>
        <v>K N THEJO MURTHI</v>
      </c>
      <c r="G287" s="58" t="s">
        <v>2717</v>
      </c>
    </row>
    <row r="288" spans="2:7" x14ac:dyDescent="0.25">
      <c r="B288" s="98" t="s">
        <v>402</v>
      </c>
      <c r="C288" s="98" t="str">
        <f>VLOOKUP(B288,ALL!E:H,4,0)</f>
        <v>BILL STOP</v>
      </c>
      <c r="E288" s="98">
        <f>VLOOKUP(B288,ALL!E:M,9,0)</f>
        <v>2</v>
      </c>
      <c r="F288" s="133" t="str">
        <f>VLOOKUP(B288,ALL!F:J,5,0)</f>
        <v>B M GOPALA</v>
      </c>
      <c r="G288" s="58" t="s">
        <v>2718</v>
      </c>
    </row>
    <row r="289" spans="2:7" x14ac:dyDescent="0.25">
      <c r="B289" s="98" t="s">
        <v>404</v>
      </c>
      <c r="C289" s="98" t="str">
        <f>VLOOKUP(B289,ALL!E:H,4,0)</f>
        <v>BILL STOP</v>
      </c>
      <c r="E289" s="98">
        <f>VLOOKUP(B289,ALL!E:M,9,0)</f>
        <v>2</v>
      </c>
      <c r="F289" s="133" t="str">
        <f>VLOOKUP(B289,ALL!F:J,5,0)</f>
        <v>C T ANAND</v>
      </c>
      <c r="G289" s="58" t="s">
        <v>2719</v>
      </c>
    </row>
    <row r="290" spans="2:7" x14ac:dyDescent="0.25">
      <c r="B290" s="98" t="s">
        <v>806</v>
      </c>
      <c r="C290" s="98" t="str">
        <f>VLOOKUP(B290,ALL!E:H,4,0)</f>
        <v>LONG DISS</v>
      </c>
      <c r="E290" s="98">
        <f>VLOOKUP(B290,ALL!E:M,9,0)</f>
        <v>1</v>
      </c>
      <c r="F290" s="133" t="str">
        <f>VLOOKUP(B290,ALL!F:J,5,0)</f>
        <v xml:space="preserve">R KUMAR </v>
      </c>
      <c r="G290" s="58" t="s">
        <v>2719</v>
      </c>
    </row>
    <row r="291" spans="2:7" x14ac:dyDescent="0.25">
      <c r="B291" s="98" t="s">
        <v>406</v>
      </c>
      <c r="C291" s="98" t="str">
        <f>VLOOKUP(B291,ALL!E:H,4,0)</f>
        <v>BILL STOP</v>
      </c>
      <c r="E291" s="98">
        <f>VLOOKUP(B291,ALL!E:M,9,0)</f>
        <v>2</v>
      </c>
      <c r="F291" s="133" t="str">
        <f>VLOOKUP(B291,ALL!F:J,5,0)</f>
        <v>LAKKEGOWDA</v>
      </c>
      <c r="G291" s="58" t="s">
        <v>2719</v>
      </c>
    </row>
    <row r="292" spans="2:7" x14ac:dyDescent="0.25">
      <c r="B292" s="98" t="s">
        <v>807</v>
      </c>
      <c r="C292" s="98" t="str">
        <f>VLOOKUP(B292,ALL!E:H,4,0)</f>
        <v>LONG DISS</v>
      </c>
      <c r="E292" s="98">
        <f>VLOOKUP(B292,ALL!E:M,9,0)</f>
        <v>2</v>
      </c>
      <c r="F292" s="133" t="str">
        <f>VLOOKUP(B292,ALL!F:J,5,0)</f>
        <v>H P ANANDA</v>
      </c>
      <c r="G292" s="58" t="s">
        <v>2719</v>
      </c>
    </row>
    <row r="293" spans="2:7" x14ac:dyDescent="0.25">
      <c r="B293" s="98" t="s">
        <v>808</v>
      </c>
      <c r="C293" s="98" t="str">
        <f>VLOOKUP(B293,ALL!E:H,4,0)</f>
        <v>LONG DISS</v>
      </c>
      <c r="E293" s="98">
        <f>VLOOKUP(B293,ALL!E:M,9,0)</f>
        <v>2</v>
      </c>
      <c r="F293" s="133" t="str">
        <f>VLOOKUP(B293,ALL!F:J,5,0)</f>
        <v>DEEPAK B S</v>
      </c>
      <c r="G293" s="58" t="s">
        <v>2720</v>
      </c>
    </row>
    <row r="294" spans="2:7" x14ac:dyDescent="0.25">
      <c r="B294" s="98" t="s">
        <v>810</v>
      </c>
      <c r="C294" s="98" t="str">
        <f>VLOOKUP(B294,ALL!E:H,4,0)</f>
        <v>LONG DISS</v>
      </c>
      <c r="E294" s="98">
        <f>VLOOKUP(B294,ALL!E:M,9,0)</f>
        <v>1</v>
      </c>
      <c r="F294" s="133" t="str">
        <f>VLOOKUP(B294,ALL!F:J,5,0)</f>
        <v>PUTTAMMA</v>
      </c>
      <c r="G294" s="58" t="s">
        <v>2720</v>
      </c>
    </row>
    <row r="295" spans="2:7" x14ac:dyDescent="0.25">
      <c r="B295" s="98" t="s">
        <v>407</v>
      </c>
      <c r="C295" s="98" t="str">
        <f>VLOOKUP(B295,ALL!E:H,4,0)</f>
        <v>BILL STOP</v>
      </c>
      <c r="E295" s="98">
        <f>VLOOKUP(B295,ALL!E:M,9,0)</f>
        <v>3</v>
      </c>
      <c r="F295" s="133" t="str">
        <f>VLOOKUP(B295,ALL!F:J,5,0)</f>
        <v>LOKESH</v>
      </c>
      <c r="G295" s="58" t="s">
        <v>2721</v>
      </c>
    </row>
    <row r="296" spans="2:7" x14ac:dyDescent="0.25">
      <c r="B296" s="98" t="s">
        <v>409</v>
      </c>
      <c r="C296" s="98" t="str">
        <f>VLOOKUP(B296,ALL!E:H,4,0)</f>
        <v>BILL STOP</v>
      </c>
      <c r="E296" s="98">
        <f>VLOOKUP(B296,ALL!E:M,9,0)</f>
        <v>2</v>
      </c>
      <c r="F296" s="133" t="str">
        <f>VLOOKUP(B296,ALL!F:J,5,0)</f>
        <v>SUJATHANARAYAN</v>
      </c>
      <c r="G296" s="58" t="s">
        <v>2722</v>
      </c>
    </row>
    <row r="297" spans="2:7" x14ac:dyDescent="0.25">
      <c r="B297" s="98" t="s">
        <v>811</v>
      </c>
      <c r="C297" s="98" t="str">
        <f>VLOOKUP(B297,ALL!E:H,4,0)</f>
        <v>LONG DISS</v>
      </c>
      <c r="E297" s="98">
        <f>VLOOKUP(B297,ALL!E:M,9,0)</f>
        <v>2</v>
      </c>
      <c r="F297" s="133" t="str">
        <f>VLOOKUP(B297,ALL!F:J,5,0)</f>
        <v>PARAMESHA M G</v>
      </c>
      <c r="G297" s="58" t="s">
        <v>2723</v>
      </c>
    </row>
    <row r="298" spans="2:7" x14ac:dyDescent="0.25">
      <c r="B298" s="98" t="s">
        <v>411</v>
      </c>
      <c r="C298" s="98" t="str">
        <f>VLOOKUP(B298,ALL!E:H,4,0)</f>
        <v>BILL STOP</v>
      </c>
      <c r="E298" s="98">
        <f>VLOOKUP(B298,ALL!E:M,9,0)</f>
        <v>3</v>
      </c>
      <c r="F298" s="133" t="str">
        <f>VLOOKUP(B298,ALL!F:J,5,0)</f>
        <v>D N PRAKASH</v>
      </c>
      <c r="G298" s="58" t="s">
        <v>2723</v>
      </c>
    </row>
    <row r="299" spans="2:7" x14ac:dyDescent="0.25">
      <c r="B299" s="98" t="s">
        <v>413</v>
      </c>
      <c r="C299" s="98" t="str">
        <f>VLOOKUP(B299,ALL!E:H,4,0)</f>
        <v>BILL STOP</v>
      </c>
      <c r="E299" s="98">
        <f>VLOOKUP(B299,ALL!E:M,9,0)</f>
        <v>2</v>
      </c>
      <c r="F299" s="133" t="str">
        <f>VLOOKUP(B299,ALL!F:J,5,0)</f>
        <v>RANGASWAMY</v>
      </c>
      <c r="G299" s="58" t="s">
        <v>2724</v>
      </c>
    </row>
    <row r="300" spans="2:7" x14ac:dyDescent="0.25">
      <c r="B300" s="98" t="s">
        <v>812</v>
      </c>
      <c r="C300" s="98" t="str">
        <f>VLOOKUP(B300,ALL!E:H,4,0)</f>
        <v>LONG DISS</v>
      </c>
      <c r="E300" s="98">
        <f>VLOOKUP(B300,ALL!E:M,9,0)</f>
        <v>1</v>
      </c>
      <c r="F300" s="133" t="str">
        <f>VLOOKUP(B300,ALL!F:J,5,0)</f>
        <v>H L SURESH</v>
      </c>
      <c r="G300" s="58" t="s">
        <v>2725</v>
      </c>
    </row>
    <row r="301" spans="2:7" x14ac:dyDescent="0.25">
      <c r="B301" s="98" t="s">
        <v>415</v>
      </c>
      <c r="C301" s="98" t="str">
        <f>VLOOKUP(B301,ALL!E:H,4,0)</f>
        <v>BILL STOP</v>
      </c>
      <c r="E301" s="98">
        <f>VLOOKUP(B301,ALL!E:M,9,0)</f>
        <v>2</v>
      </c>
      <c r="F301" s="133" t="str">
        <f>VLOOKUP(B301,ALL!F:J,5,0)</f>
        <v>MADHU PRAKASH K J</v>
      </c>
      <c r="G301" s="58" t="s">
        <v>2726</v>
      </c>
    </row>
    <row r="302" spans="2:7" x14ac:dyDescent="0.25">
      <c r="B302" s="98" t="s">
        <v>814</v>
      </c>
      <c r="C302" s="98" t="str">
        <f>VLOOKUP(B302,ALL!E:H,4,0)</f>
        <v>LONG DISS</v>
      </c>
      <c r="E302" s="98">
        <f>VLOOKUP(B302,ALL!E:M,9,0)</f>
        <v>1</v>
      </c>
      <c r="F302" s="133" t="str">
        <f>VLOOKUP(B302,ALL!F:J,5,0)</f>
        <v>RAJEGOWDA</v>
      </c>
      <c r="G302" s="58" t="s">
        <v>2727</v>
      </c>
    </row>
    <row r="303" spans="2:7" x14ac:dyDescent="0.25">
      <c r="B303" s="98" t="s">
        <v>816</v>
      </c>
      <c r="C303" s="98" t="str">
        <f>VLOOKUP(B303,ALL!E:H,4,0)</f>
        <v>LONG DISS</v>
      </c>
      <c r="E303" s="98">
        <f>VLOOKUP(B303,ALL!E:M,9,0)</f>
        <v>1</v>
      </c>
      <c r="F303" s="133" t="str">
        <f>VLOOKUP(B303,ALL!F:J,5,0)</f>
        <v>NAGARAJU K S</v>
      </c>
      <c r="G303" s="58" t="s">
        <v>2728</v>
      </c>
    </row>
    <row r="304" spans="2:7" x14ac:dyDescent="0.25">
      <c r="B304" s="98" t="s">
        <v>818</v>
      </c>
      <c r="C304" s="98" t="str">
        <f>VLOOKUP(B304,ALL!E:H,4,0)</f>
        <v>LONG DISS</v>
      </c>
      <c r="E304" s="98">
        <f>VLOOKUP(B304,ALL!E:M,9,0)</f>
        <v>1</v>
      </c>
      <c r="F304" s="133" t="str">
        <f>VLOOKUP(B304,ALL!F:J,5,0)</f>
        <v>DEVAKI</v>
      </c>
      <c r="G304" s="58" t="s">
        <v>2727</v>
      </c>
    </row>
    <row r="305" spans="2:7" x14ac:dyDescent="0.25">
      <c r="B305" s="98" t="s">
        <v>819</v>
      </c>
      <c r="C305" s="98" t="str">
        <f>VLOOKUP(B305,ALL!E:H,4,0)</f>
        <v>LONG DISS</v>
      </c>
      <c r="E305" s="98">
        <f>VLOOKUP(B305,ALL!E:M,9,0)</f>
        <v>2</v>
      </c>
      <c r="F305" s="133" t="str">
        <f>VLOOKUP(B305,ALL!F:J,5,0)</f>
        <v>G K RAMESH</v>
      </c>
      <c r="G305" s="58" t="s">
        <v>2729</v>
      </c>
    </row>
    <row r="306" spans="2:7" x14ac:dyDescent="0.25">
      <c r="B306" s="98" t="s">
        <v>821</v>
      </c>
      <c r="C306" s="98" t="str">
        <f>VLOOKUP(B306,ALL!E:H,4,0)</f>
        <v>LONG DISS</v>
      </c>
      <c r="E306" s="98">
        <f>VLOOKUP(B306,ALL!E:M,9,0)</f>
        <v>1</v>
      </c>
      <c r="F306" s="133" t="str">
        <f>VLOOKUP(B306,ALL!F:J,5,0)</f>
        <v>SURESH</v>
      </c>
      <c r="G306" s="58" t="s">
        <v>2730</v>
      </c>
    </row>
    <row r="307" spans="2:7" x14ac:dyDescent="0.25">
      <c r="B307" s="98" t="s">
        <v>823</v>
      </c>
      <c r="C307" s="98" t="str">
        <f>VLOOKUP(B307,ALL!E:H,4,0)</f>
        <v>LONG DISS</v>
      </c>
      <c r="E307" s="98">
        <f>VLOOKUP(B307,ALL!E:M,9,0)</f>
        <v>2</v>
      </c>
      <c r="F307" s="133" t="str">
        <f>VLOOKUP(B307,ALL!F:J,5,0)</f>
        <v>H G PRAKASH</v>
      </c>
      <c r="G307" s="58" t="s">
        <v>2731</v>
      </c>
    </row>
    <row r="308" spans="2:7" x14ac:dyDescent="0.25">
      <c r="B308" s="98" t="s">
        <v>417</v>
      </c>
      <c r="C308" s="98" t="str">
        <f>VLOOKUP(B308,ALL!E:H,4,0)</f>
        <v>BILL STOP</v>
      </c>
      <c r="E308" s="98">
        <f>VLOOKUP(B308,ALL!E:M,9,0)</f>
        <v>2</v>
      </c>
      <c r="F308" s="133" t="str">
        <f>VLOOKUP(B308,ALL!F:J,5,0)</f>
        <v>DINESH</v>
      </c>
      <c r="G308" s="58" t="s">
        <v>2732</v>
      </c>
    </row>
    <row r="309" spans="2:7" x14ac:dyDescent="0.25">
      <c r="B309" s="98" t="s">
        <v>419</v>
      </c>
      <c r="C309" s="98" t="str">
        <f>VLOOKUP(B309,ALL!E:H,4,0)</f>
        <v>BILL STOP</v>
      </c>
      <c r="E309" s="98">
        <f>VLOOKUP(B309,ALL!E:M,9,0)</f>
        <v>1</v>
      </c>
      <c r="F309" s="133" t="str">
        <f>VLOOKUP(B309,ALL!F:J,5,0)</f>
        <v>BASAVARAJU</v>
      </c>
      <c r="G309" s="58" t="s">
        <v>2732</v>
      </c>
    </row>
    <row r="310" spans="2:7" x14ac:dyDescent="0.25">
      <c r="B310" s="98" t="s">
        <v>420</v>
      </c>
      <c r="C310" s="98" t="str">
        <f>VLOOKUP(B310,ALL!E:H,4,0)</f>
        <v>BILL STOP</v>
      </c>
      <c r="E310" s="98">
        <f>VLOOKUP(B310,ALL!E:M,9,0)</f>
        <v>1</v>
      </c>
      <c r="F310" s="133" t="str">
        <f>VLOOKUP(B310,ALL!F:J,5,0)</f>
        <v>RAKESH</v>
      </c>
      <c r="G310" s="58" t="s">
        <v>2732</v>
      </c>
    </row>
    <row r="311" spans="2:7" x14ac:dyDescent="0.25">
      <c r="B311" s="98" t="s">
        <v>421</v>
      </c>
      <c r="C311" s="98" t="str">
        <f>VLOOKUP(B311,ALL!E:H,4,0)</f>
        <v>BILL STOP</v>
      </c>
      <c r="E311" s="98">
        <f>VLOOKUP(B311,ALL!E:M,9,0)</f>
        <v>1</v>
      </c>
      <c r="F311" s="133" t="str">
        <f>VLOOKUP(B311,ALL!F:J,5,0)</f>
        <v>PANDU K A</v>
      </c>
      <c r="G311" s="58" t="s">
        <v>2732</v>
      </c>
    </row>
    <row r="312" spans="2:7" x14ac:dyDescent="0.25">
      <c r="B312" s="98" t="s">
        <v>422</v>
      </c>
      <c r="C312" s="98" t="str">
        <f>VLOOKUP(B312,ALL!E:H,4,0)</f>
        <v>BILL STOP</v>
      </c>
      <c r="E312" s="98">
        <f>VLOOKUP(B312,ALL!E:M,9,0)</f>
        <v>1</v>
      </c>
      <c r="F312" s="133" t="str">
        <f>VLOOKUP(B312,ALL!F:J,5,0)</f>
        <v>RAMESH S K</v>
      </c>
      <c r="G312" s="58" t="s">
        <v>2733</v>
      </c>
    </row>
    <row r="313" spans="2:7" x14ac:dyDescent="0.25">
      <c r="B313" s="98" t="s">
        <v>825</v>
      </c>
      <c r="C313" s="98" t="str">
        <f>VLOOKUP(B313,ALL!E:H,4,0)</f>
        <v>LONG DISS</v>
      </c>
      <c r="E313" s="98">
        <f>VLOOKUP(B313,ALL!E:M,9,0)</f>
        <v>1</v>
      </c>
      <c r="F313" s="133" t="str">
        <f>VLOOKUP(B313,ALL!F:J,5,0)</f>
        <v>JAGADEESHA</v>
      </c>
      <c r="G313" s="58" t="s">
        <v>2733</v>
      </c>
    </row>
    <row r="314" spans="2:7" x14ac:dyDescent="0.25">
      <c r="B314" s="98" t="s">
        <v>424</v>
      </c>
      <c r="C314" s="98" t="str">
        <f>VLOOKUP(B314,ALL!E:H,4,0)</f>
        <v>BILL STOP</v>
      </c>
      <c r="E314" s="98">
        <f>VLOOKUP(B314,ALL!E:M,9,0)</f>
        <v>1</v>
      </c>
      <c r="F314" s="133" t="str">
        <f>VLOOKUP(B314,ALL!F:J,5,0)</f>
        <v>SHIVANANJEGOWDA</v>
      </c>
      <c r="G314" s="58" t="s">
        <v>2733</v>
      </c>
    </row>
    <row r="315" spans="2:7" x14ac:dyDescent="0.25">
      <c r="B315" s="98" t="s">
        <v>425</v>
      </c>
      <c r="C315" s="98" t="str">
        <f>VLOOKUP(B315,ALL!E:H,4,0)</f>
        <v>BILL STOP</v>
      </c>
      <c r="E315" s="98">
        <f>VLOOKUP(B315,ALL!E:M,9,0)</f>
        <v>1</v>
      </c>
      <c r="F315" s="133" t="str">
        <f>VLOOKUP(B315,ALL!F:J,5,0)</f>
        <v>H M YOGENDRA</v>
      </c>
      <c r="G315" s="58" t="s">
        <v>2733</v>
      </c>
    </row>
    <row r="316" spans="2:7" x14ac:dyDescent="0.25">
      <c r="B316" s="98" t="s">
        <v>426</v>
      </c>
      <c r="C316" s="98" t="str">
        <f>VLOOKUP(B316,ALL!E:H,4,0)</f>
        <v>BILL STOP</v>
      </c>
      <c r="E316" s="98">
        <f>VLOOKUP(B316,ALL!E:M,9,0)</f>
        <v>2</v>
      </c>
      <c r="F316" s="133" t="str">
        <f>VLOOKUP(B316,ALL!F:J,5,0)</f>
        <v>SATHISHA</v>
      </c>
      <c r="G316" s="58" t="s">
        <v>2734</v>
      </c>
    </row>
    <row r="317" spans="2:7" x14ac:dyDescent="0.25">
      <c r="B317" s="98" t="s">
        <v>826</v>
      </c>
      <c r="C317" s="98" t="str">
        <f>VLOOKUP(B317,ALL!E:H,4,0)</f>
        <v>LONG DISS</v>
      </c>
      <c r="E317" s="98">
        <f>VLOOKUP(B317,ALL!E:M,9,0)</f>
        <v>1</v>
      </c>
      <c r="F317" s="133" t="str">
        <f>VLOOKUP(B317,ALL!F:J,5,0)</f>
        <v>RAJEGOWDA</v>
      </c>
      <c r="G317" s="58" t="s">
        <v>2734</v>
      </c>
    </row>
    <row r="318" spans="2:7" x14ac:dyDescent="0.25">
      <c r="B318" s="98" t="s">
        <v>428</v>
      </c>
      <c r="C318" s="98" t="str">
        <f>VLOOKUP(B318,ALL!E:H,4,0)</f>
        <v>BILL STOP</v>
      </c>
      <c r="E318" s="98">
        <f>VLOOKUP(B318,ALL!E:M,9,0)</f>
        <v>1</v>
      </c>
      <c r="F318" s="133" t="str">
        <f>VLOOKUP(B318,ALL!F:J,5,0)</f>
        <v xml:space="preserve">SHANTHAMANI </v>
      </c>
      <c r="G318" s="58" t="s">
        <v>2735</v>
      </c>
    </row>
    <row r="319" spans="2:7" x14ac:dyDescent="0.25">
      <c r="B319" s="98" t="s">
        <v>827</v>
      </c>
      <c r="C319" s="98" t="str">
        <f>VLOOKUP(B319,ALL!E:H,4,0)</f>
        <v>LONG DISS</v>
      </c>
      <c r="E319" s="98">
        <f>VLOOKUP(B319,ALL!E:M,9,0)</f>
        <v>2</v>
      </c>
      <c r="F319" s="133" t="str">
        <f>VLOOKUP(B319,ALL!F:J,5,0)</f>
        <v xml:space="preserve">M D PUTTASWAMY </v>
      </c>
      <c r="G319" s="58" t="s">
        <v>2736</v>
      </c>
    </row>
    <row r="320" spans="2:7" x14ac:dyDescent="0.25">
      <c r="B320" s="98" t="s">
        <v>829</v>
      </c>
      <c r="C320" s="98" t="str">
        <f>VLOOKUP(B320,ALL!E:H,4,0)</f>
        <v>LONG DISS</v>
      </c>
      <c r="E320" s="98">
        <f>VLOOKUP(B320,ALL!E:M,9,0)</f>
        <v>11</v>
      </c>
      <c r="F320" s="133" t="str">
        <f>VLOOKUP(B320,ALL!F:J,5,0)</f>
        <v>SUDHARSHAN</v>
      </c>
      <c r="G320" s="58" t="s">
        <v>2737</v>
      </c>
    </row>
    <row r="321" spans="2:7" x14ac:dyDescent="0.25">
      <c r="B321" s="98" t="s">
        <v>430</v>
      </c>
      <c r="C321" s="98" t="str">
        <f>VLOOKUP(B321,ALL!E:H,4,0)</f>
        <v>BILL STOP</v>
      </c>
      <c r="E321" s="98">
        <f>VLOOKUP(B321,ALL!E:M,9,0)</f>
        <v>2</v>
      </c>
      <c r="F321" s="133" t="str">
        <f>VLOOKUP(B321,ALL!F:J,5,0)</f>
        <v xml:space="preserve">L R NAGARAJ </v>
      </c>
      <c r="G321" s="58" t="s">
        <v>2737</v>
      </c>
    </row>
    <row r="322" spans="2:7" x14ac:dyDescent="0.25">
      <c r="B322" s="98" t="s">
        <v>432</v>
      </c>
      <c r="C322" s="98" t="str">
        <f>VLOOKUP(B322,ALL!E:H,4,0)</f>
        <v>BILL STOP</v>
      </c>
      <c r="E322" s="98">
        <f>VLOOKUP(B322,ALL!E:M,9,0)</f>
        <v>2</v>
      </c>
      <c r="F322" s="133" t="str">
        <f>VLOOKUP(B322,ALL!F:J,5,0)</f>
        <v xml:space="preserve">C R YASHODA </v>
      </c>
      <c r="G322" s="58" t="s">
        <v>2738</v>
      </c>
    </row>
    <row r="323" spans="2:7" x14ac:dyDescent="0.25">
      <c r="B323" s="98" t="s">
        <v>830</v>
      </c>
      <c r="C323" s="98" t="str">
        <f>VLOOKUP(B323,ALL!E:H,4,0)</f>
        <v>LONG DISS</v>
      </c>
      <c r="E323" s="98">
        <f>VLOOKUP(B323,ALL!E:M,9,0)</f>
        <v>1</v>
      </c>
      <c r="F323" s="133" t="str">
        <f>VLOOKUP(B323,ALL!F:J,5,0)</f>
        <v xml:space="preserve">SWAMY M R </v>
      </c>
      <c r="G323" s="58" t="s">
        <v>2739</v>
      </c>
    </row>
    <row r="324" spans="2:7" x14ac:dyDescent="0.25">
      <c r="B324" s="98" t="s">
        <v>832</v>
      </c>
      <c r="C324" s="98" t="str">
        <f>VLOOKUP(B324,ALL!E:H,4,0)</f>
        <v>LONG DISS</v>
      </c>
      <c r="E324" s="98">
        <f>VLOOKUP(B324,ALL!E:M,9,0)</f>
        <v>2</v>
      </c>
      <c r="F324" s="133" t="str">
        <f>VLOOKUP(B324,ALL!F:J,5,0)</f>
        <v>G B SAROJAMMA</v>
      </c>
      <c r="G324" s="58" t="s">
        <v>2740</v>
      </c>
    </row>
    <row r="325" spans="2:7" x14ac:dyDescent="0.25">
      <c r="B325" s="98" t="s">
        <v>834</v>
      </c>
      <c r="C325" s="98" t="str">
        <f>VLOOKUP(B325,ALL!E:H,4,0)</f>
        <v>LONG DISS</v>
      </c>
      <c r="E325" s="98">
        <f>VLOOKUP(B325,ALL!E:M,9,0)</f>
        <v>1</v>
      </c>
      <c r="F325" s="133" t="str">
        <f>VLOOKUP(B325,ALL!F:J,5,0)</f>
        <v>ASHOKA S P</v>
      </c>
      <c r="G325" s="58" t="s">
        <v>2740</v>
      </c>
    </row>
    <row r="326" spans="2:7" x14ac:dyDescent="0.25">
      <c r="B326" s="98" t="s">
        <v>835</v>
      </c>
      <c r="C326" s="98" t="str">
        <f>VLOOKUP(B326,ALL!E:H,4,0)</f>
        <v>LONG DISS</v>
      </c>
      <c r="E326" s="98">
        <f>VLOOKUP(B326,ALL!E:M,9,0)</f>
        <v>1</v>
      </c>
      <c r="F326" s="133" t="str">
        <f>VLOOKUP(B326,ALL!F:J,5,0)</f>
        <v>HARISH</v>
      </c>
      <c r="G326" s="58" t="s">
        <v>2741</v>
      </c>
    </row>
    <row r="327" spans="2:7" ht="30" x14ac:dyDescent="0.25">
      <c r="B327" s="98" t="s">
        <v>837</v>
      </c>
      <c r="C327" s="98" t="str">
        <f>VLOOKUP(B327,ALL!E:H,4,0)</f>
        <v>LONG DISS</v>
      </c>
      <c r="E327" s="98">
        <f>VLOOKUP(B327,ALL!E:M,9,0)</f>
        <v>2</v>
      </c>
      <c r="F327" s="133" t="str">
        <f>VLOOKUP(B327,ALL!F:J,5,0)</f>
        <v>CHAITHRALI S M URF CHAILI</v>
      </c>
      <c r="G327" s="58" t="s">
        <v>2741</v>
      </c>
    </row>
    <row r="328" spans="2:7" x14ac:dyDescent="0.25">
      <c r="B328" s="98" t="s">
        <v>434</v>
      </c>
      <c r="C328" s="98" t="str">
        <f>VLOOKUP(B328,ALL!E:H,4,0)</f>
        <v>BILL STOP</v>
      </c>
      <c r="E328" s="98">
        <f>VLOOKUP(B328,ALL!E:M,9,0)</f>
        <v>2</v>
      </c>
      <c r="F328" s="133" t="str">
        <f>VLOOKUP(B328,ALL!F:J,5,0)</f>
        <v>T M DHANAPALA</v>
      </c>
      <c r="G328" s="58" t="s">
        <v>2742</v>
      </c>
    </row>
    <row r="329" spans="2:7" x14ac:dyDescent="0.25">
      <c r="B329" s="98" t="s">
        <v>436</v>
      </c>
      <c r="C329" s="98" t="str">
        <f>VLOOKUP(B329,ALL!E:H,4,0)</f>
        <v>BILL STOP</v>
      </c>
      <c r="E329" s="98">
        <f>VLOOKUP(B329,ALL!E:M,9,0)</f>
        <v>2</v>
      </c>
      <c r="F329" s="133" t="str">
        <f>VLOOKUP(B329,ALL!F:J,5,0)</f>
        <v>L YATHINDRA</v>
      </c>
      <c r="G329" s="58" t="s">
        <v>2743</v>
      </c>
    </row>
    <row r="330" spans="2:7" x14ac:dyDescent="0.25">
      <c r="B330" s="98" t="s">
        <v>913</v>
      </c>
      <c r="C330" s="98" t="str">
        <f>VLOOKUP(B330,ALL!E:H,4,0)</f>
        <v>PERMANENT DISS</v>
      </c>
      <c r="E330" s="98">
        <f>VLOOKUP(B330,ALL!E:M,9,0)</f>
        <v>1</v>
      </c>
      <c r="F330" s="133" t="str">
        <f>VLOOKUP(B330,ALL!F:J,5,0)</f>
        <v>GIDDAMMA</v>
      </c>
      <c r="G330" s="58" t="e">
        <v>#N/A</v>
      </c>
    </row>
    <row r="331" spans="2:7" x14ac:dyDescent="0.25">
      <c r="B331" s="98" t="s">
        <v>438</v>
      </c>
      <c r="C331" s="98" t="str">
        <f>VLOOKUP(B331,ALL!E:H,4,0)</f>
        <v>BILL STOP</v>
      </c>
      <c r="E331" s="98">
        <f>VLOOKUP(B331,ALL!E:M,9,0)</f>
        <v>1</v>
      </c>
      <c r="F331" s="133" t="str">
        <f>VLOOKUP(B331,ALL!F:J,5,0)</f>
        <v>CHANDREGOWDA</v>
      </c>
      <c r="G331" s="58" t="s">
        <v>2744</v>
      </c>
    </row>
    <row r="332" spans="2:7" x14ac:dyDescent="0.25">
      <c r="B332" s="98" t="s">
        <v>440</v>
      </c>
      <c r="C332" s="98" t="str">
        <f>VLOOKUP(B332,ALL!E:H,4,0)</f>
        <v>BILL STOP</v>
      </c>
      <c r="E332" s="98">
        <f>VLOOKUP(B332,ALL!E:M,9,0)</f>
        <v>1</v>
      </c>
      <c r="F332" s="133" t="str">
        <f>VLOOKUP(B332,ALL!F:J,5,0)</f>
        <v>YALAKKI GOWDA</v>
      </c>
      <c r="G332" s="58" t="s">
        <v>2744</v>
      </c>
    </row>
    <row r="333" spans="2:7" x14ac:dyDescent="0.25">
      <c r="B333" s="98" t="s">
        <v>441</v>
      </c>
      <c r="C333" s="98" t="str">
        <f>VLOOKUP(B333,ALL!E:H,4,0)</f>
        <v>BILL STOP</v>
      </c>
      <c r="E333" s="98">
        <f>VLOOKUP(B333,ALL!E:M,9,0)</f>
        <v>1</v>
      </c>
      <c r="F333" s="133" t="str">
        <f>VLOOKUP(B333,ALL!F:J,5,0)</f>
        <v>SHIVAMMA</v>
      </c>
      <c r="G333" s="58" t="s">
        <v>2745</v>
      </c>
    </row>
    <row r="334" spans="2:7" x14ac:dyDescent="0.25">
      <c r="B334" s="98" t="s">
        <v>443</v>
      </c>
      <c r="C334" s="98" t="str">
        <f>VLOOKUP(B334,ALL!E:H,4,0)</f>
        <v>BILL STOP</v>
      </c>
      <c r="E334" s="98">
        <f>VLOOKUP(B334,ALL!E:M,9,0)</f>
        <v>1</v>
      </c>
      <c r="F334" s="133" t="str">
        <f>VLOOKUP(B334,ALL!F:J,5,0)</f>
        <v>THIMMEGOWDA</v>
      </c>
      <c r="G334" s="58" t="s">
        <v>2746</v>
      </c>
    </row>
    <row r="335" spans="2:7" x14ac:dyDescent="0.25">
      <c r="B335" s="98" t="s">
        <v>445</v>
      </c>
      <c r="C335" s="98" t="str">
        <f>VLOOKUP(B335,ALL!E:H,4,0)</f>
        <v>BILL STOP</v>
      </c>
      <c r="E335" s="98">
        <f>VLOOKUP(B335,ALL!E:M,9,0)</f>
        <v>2</v>
      </c>
      <c r="F335" s="133" t="str">
        <f>VLOOKUP(B335,ALL!F:J,5,0)</f>
        <v xml:space="preserve">RAMA </v>
      </c>
      <c r="G335" s="58" t="s">
        <v>2747</v>
      </c>
    </row>
    <row r="336" spans="2:7" x14ac:dyDescent="0.25">
      <c r="B336" s="98" t="s">
        <v>838</v>
      </c>
      <c r="C336" s="98" t="str">
        <f>VLOOKUP(B336,ALL!E:H,4,0)</f>
        <v>LONG DISS</v>
      </c>
      <c r="E336" s="98">
        <f>VLOOKUP(B336,ALL!E:M,9,0)</f>
        <v>2</v>
      </c>
      <c r="F336" s="133" t="str">
        <f>VLOOKUP(B336,ALL!F:J,5,0)</f>
        <v>MANJEGOWDA</v>
      </c>
      <c r="G336" s="58" t="s">
        <v>2747</v>
      </c>
    </row>
    <row r="337" spans="2:7" x14ac:dyDescent="0.25">
      <c r="B337" s="98" t="s">
        <v>447</v>
      </c>
      <c r="C337" s="98" t="str">
        <f>VLOOKUP(B337,ALL!E:H,4,0)</f>
        <v>BILL STOP</v>
      </c>
      <c r="E337" s="98">
        <f>VLOOKUP(B337,ALL!E:M,9,0)</f>
        <v>5</v>
      </c>
      <c r="F337" s="133" t="str">
        <f>VLOOKUP(B337,ALL!F:J,5,0)</f>
        <v>COMMISSIONER CMC</v>
      </c>
      <c r="G337" s="58" t="s">
        <v>2748</v>
      </c>
    </row>
    <row r="338" spans="2:7" x14ac:dyDescent="0.25">
      <c r="B338" s="98" t="s">
        <v>449</v>
      </c>
      <c r="C338" s="98" t="str">
        <f>VLOOKUP(B338,ALL!E:H,4,0)</f>
        <v>BILL STOP</v>
      </c>
      <c r="E338" s="98">
        <f>VLOOKUP(B338,ALL!E:M,9,0)</f>
        <v>2</v>
      </c>
      <c r="F338" s="133" t="str">
        <f>VLOOKUP(B338,ALL!F:J,5,0)</f>
        <v>B C KESHAVASHETTI</v>
      </c>
      <c r="G338" s="58" t="s">
        <v>2749</v>
      </c>
    </row>
    <row r="339" spans="2:7" x14ac:dyDescent="0.25">
      <c r="B339" s="98" t="s">
        <v>451</v>
      </c>
      <c r="C339" s="98" t="str">
        <f>VLOOKUP(B339,ALL!E:H,4,0)</f>
        <v>BILL STOP</v>
      </c>
      <c r="E339" s="98">
        <f>VLOOKUP(B339,ALL!E:M,9,0)</f>
        <v>1</v>
      </c>
      <c r="F339" s="133" t="str">
        <f>VLOOKUP(B339,ALL!F:J,5,0)</f>
        <v>YATHIKALA</v>
      </c>
      <c r="G339" s="58" t="s">
        <v>2749</v>
      </c>
    </row>
    <row r="340" spans="2:7" x14ac:dyDescent="0.25">
      <c r="B340" s="98" t="s">
        <v>839</v>
      </c>
      <c r="C340" s="98" t="str">
        <f>VLOOKUP(B340,ALL!E:H,4,0)</f>
        <v>LONG DISS</v>
      </c>
      <c r="E340" s="98">
        <f>VLOOKUP(B340,ALL!E:M,9,0)</f>
        <v>1</v>
      </c>
      <c r="F340" s="133" t="str">
        <f>VLOOKUP(B340,ALL!F:J,5,0)</f>
        <v>GANGHADHARA B N</v>
      </c>
      <c r="G340" s="58" t="s">
        <v>2749</v>
      </c>
    </row>
    <row r="341" spans="2:7" x14ac:dyDescent="0.25">
      <c r="B341" s="98" t="s">
        <v>840</v>
      </c>
      <c r="C341" s="98" t="str">
        <f>VLOOKUP(B341,ALL!E:H,4,0)</f>
        <v>LONG DISS</v>
      </c>
      <c r="E341" s="98">
        <f>VLOOKUP(B341,ALL!E:M,9,0)</f>
        <v>3</v>
      </c>
      <c r="F341" s="133" t="str">
        <f>VLOOKUP(B341,ALL!F:J,5,0)</f>
        <v>SHIVEGOWDA</v>
      </c>
      <c r="G341" s="58" t="s">
        <v>2750</v>
      </c>
    </row>
    <row r="342" spans="2:7" x14ac:dyDescent="0.25">
      <c r="B342" s="98" t="s">
        <v>452</v>
      </c>
      <c r="C342" s="98" t="str">
        <f>VLOOKUP(B342,ALL!E:H,4,0)</f>
        <v>BILL STOP</v>
      </c>
      <c r="E342" s="98">
        <f>VLOOKUP(B342,ALL!E:M,9,0)</f>
        <v>3</v>
      </c>
      <c r="F342" s="133" t="str">
        <f>VLOOKUP(B342,ALL!F:J,5,0)</f>
        <v>S B GOWTHAM</v>
      </c>
      <c r="G342" s="58" t="s">
        <v>2750</v>
      </c>
    </row>
    <row r="343" spans="2:7" x14ac:dyDescent="0.25">
      <c r="B343" s="98" t="s">
        <v>454</v>
      </c>
      <c r="C343" s="98" t="str">
        <f>VLOOKUP(B343,ALL!E:H,4,0)</f>
        <v>BILL STOP</v>
      </c>
      <c r="E343" s="98">
        <f>VLOOKUP(B343,ALL!E:M,9,0)</f>
        <v>1</v>
      </c>
      <c r="F343" s="133" t="str">
        <f>VLOOKUP(B343,ALL!F:J,5,0)</f>
        <v>ABHILASHA M N</v>
      </c>
      <c r="G343" s="58" t="s">
        <v>2751</v>
      </c>
    </row>
    <row r="344" spans="2:7" x14ac:dyDescent="0.25">
      <c r="B344" s="98" t="s">
        <v>841</v>
      </c>
      <c r="C344" s="98" t="str">
        <f>VLOOKUP(B344,ALL!E:H,4,0)</f>
        <v>LONG DISS</v>
      </c>
      <c r="E344" s="98">
        <f>VLOOKUP(B344,ALL!E:M,9,0)</f>
        <v>2</v>
      </c>
      <c r="F344" s="133" t="str">
        <f>VLOOKUP(B344,ALL!F:J,5,0)</f>
        <v>K M KUMARI</v>
      </c>
      <c r="G344" s="58" t="s">
        <v>2751</v>
      </c>
    </row>
    <row r="345" spans="2:7" x14ac:dyDescent="0.25">
      <c r="B345" s="98" t="s">
        <v>842</v>
      </c>
      <c r="C345" s="98" t="str">
        <f>VLOOKUP(B345,ALL!E:H,4,0)</f>
        <v>LONG DISS</v>
      </c>
      <c r="E345" s="98">
        <f>VLOOKUP(B345,ALL!E:M,9,0)</f>
        <v>1</v>
      </c>
      <c r="F345" s="133" t="str">
        <f>VLOOKUP(B345,ALL!F:J,5,0)</f>
        <v>CHANDRIKA</v>
      </c>
      <c r="G345" s="58" t="s">
        <v>2751</v>
      </c>
    </row>
    <row r="346" spans="2:7" x14ac:dyDescent="0.25">
      <c r="B346" s="98" t="s">
        <v>456</v>
      </c>
      <c r="C346" s="98" t="str">
        <f>VLOOKUP(B346,ALL!E:H,4,0)</f>
        <v>BILL STOP</v>
      </c>
      <c r="E346" s="98">
        <f>VLOOKUP(B346,ALL!E:M,9,0)</f>
        <v>2</v>
      </c>
      <c r="F346" s="133" t="str">
        <f>VLOOKUP(B346,ALL!F:J,5,0)</f>
        <v>NAGARAJU M</v>
      </c>
      <c r="G346" s="58" t="s">
        <v>2752</v>
      </c>
    </row>
    <row r="347" spans="2:7" x14ac:dyDescent="0.25">
      <c r="B347" s="98" t="s">
        <v>458</v>
      </c>
      <c r="C347" s="98" t="str">
        <f>VLOOKUP(B347,ALL!E:H,4,0)</f>
        <v>BILL STOP</v>
      </c>
      <c r="E347" s="98">
        <f>VLOOKUP(B347,ALL!E:M,9,0)</f>
        <v>2</v>
      </c>
      <c r="F347" s="133" t="str">
        <f>VLOOKUP(B347,ALL!F:J,5,0)</f>
        <v>GOWRAMMA</v>
      </c>
      <c r="G347" s="58" t="s">
        <v>2752</v>
      </c>
    </row>
    <row r="348" spans="2:7" x14ac:dyDescent="0.25">
      <c r="B348" s="98" t="s">
        <v>843</v>
      </c>
      <c r="C348" s="98" t="str">
        <f>VLOOKUP(B348,ALL!E:H,4,0)</f>
        <v>LONG DISS</v>
      </c>
      <c r="E348" s="98">
        <f>VLOOKUP(B348,ALL!E:M,9,0)</f>
        <v>2</v>
      </c>
      <c r="F348" s="133" t="str">
        <f>VLOOKUP(B348,ALL!F:J,5,0)</f>
        <v xml:space="preserve">RAMESH H R </v>
      </c>
      <c r="G348" s="58" t="s">
        <v>2752</v>
      </c>
    </row>
    <row r="349" spans="2:7" x14ac:dyDescent="0.25">
      <c r="B349" s="98" t="s">
        <v>844</v>
      </c>
      <c r="C349" s="98" t="str">
        <f>VLOOKUP(B349,ALL!E:H,4,0)</f>
        <v>LONG DISS</v>
      </c>
      <c r="E349" s="98">
        <f>VLOOKUP(B349,ALL!E:M,9,0)</f>
        <v>2</v>
      </c>
      <c r="F349" s="133" t="str">
        <f>VLOOKUP(B349,ALL!F:J,5,0)</f>
        <v xml:space="preserve">H V RAMANARAJU </v>
      </c>
      <c r="G349" s="58" t="s">
        <v>2752</v>
      </c>
    </row>
    <row r="350" spans="2:7" x14ac:dyDescent="0.25">
      <c r="B350" s="98" t="s">
        <v>459</v>
      </c>
      <c r="C350" s="98" t="str">
        <f>VLOOKUP(B350,ALL!E:H,4,0)</f>
        <v>BILL STOP</v>
      </c>
      <c r="E350" s="98">
        <f>VLOOKUP(B350,ALL!E:M,9,0)</f>
        <v>2</v>
      </c>
      <c r="F350" s="133" t="str">
        <f>VLOOKUP(B350,ALL!F:J,5,0)</f>
        <v>PADHMINI</v>
      </c>
      <c r="G350" s="58" t="s">
        <v>2753</v>
      </c>
    </row>
    <row r="351" spans="2:7" ht="30" x14ac:dyDescent="0.25">
      <c r="B351" s="98" t="s">
        <v>461</v>
      </c>
      <c r="C351" s="98" t="str">
        <f>VLOOKUP(B351,ALL!E:H,4,0)</f>
        <v>BILL STOP</v>
      </c>
      <c r="E351" s="98">
        <f>VLOOKUP(B351,ALL!E:M,9,0)</f>
        <v>2</v>
      </c>
      <c r="F351" s="133" t="str">
        <f>VLOOKUP(B351,ALL!F:J,5,0)</f>
        <v>H N VISHWANATH NANJUNDSHETTY</v>
      </c>
      <c r="G351" s="58" t="s">
        <v>2754</v>
      </c>
    </row>
    <row r="352" spans="2:7" ht="30" x14ac:dyDescent="0.25">
      <c r="B352" s="98" t="s">
        <v>845</v>
      </c>
      <c r="C352" s="98" t="str">
        <f>VLOOKUP(B352,ALL!E:H,4,0)</f>
        <v>LONG DISS</v>
      </c>
      <c r="E352" s="98">
        <f>VLOOKUP(B352,ALL!E:M,9,0)</f>
        <v>1</v>
      </c>
      <c r="F352" s="133" t="str">
        <f>VLOOKUP(B352,ALL!F:J,5,0)</f>
        <v>H C SATHISH CHANDRASHEKHARA</v>
      </c>
      <c r="G352" s="58" t="s">
        <v>2754</v>
      </c>
    </row>
    <row r="353" spans="2:7" ht="30" x14ac:dyDescent="0.25">
      <c r="B353" s="98" t="s">
        <v>846</v>
      </c>
      <c r="C353" s="98" t="str">
        <f>VLOOKUP(B353,ALL!E:H,4,0)</f>
        <v>LONG DISS</v>
      </c>
      <c r="E353" s="98">
        <f>VLOOKUP(B353,ALL!E:M,9,0)</f>
        <v>2</v>
      </c>
      <c r="F353" s="133" t="str">
        <f>VLOOKUP(B353,ALL!F:J,5,0)</f>
        <v>M K RANGEGOWDA KRISHNEGOWDA</v>
      </c>
      <c r="G353" s="58" t="s">
        <v>2755</v>
      </c>
    </row>
    <row r="354" spans="2:7" ht="30" x14ac:dyDescent="0.25">
      <c r="B354" s="98" t="s">
        <v>463</v>
      </c>
      <c r="C354" s="98" t="str">
        <f>VLOOKUP(B354,ALL!E:H,4,0)</f>
        <v>BILL STOP</v>
      </c>
      <c r="E354" s="98">
        <f>VLOOKUP(B354,ALL!E:M,9,0)</f>
        <v>1</v>
      </c>
      <c r="F354" s="133" t="str">
        <f>VLOOKUP(B354,ALL!F:J,5,0)</f>
        <v>T P MANJEGOWDA PAPEGOWDA</v>
      </c>
      <c r="G354" s="58" t="s">
        <v>2756</v>
      </c>
    </row>
    <row r="355" spans="2:7" x14ac:dyDescent="0.25">
      <c r="B355" s="98" t="s">
        <v>465</v>
      </c>
      <c r="C355" s="98" t="str">
        <f>VLOOKUP(B355,ALL!E:H,4,0)</f>
        <v>BILL STOP</v>
      </c>
      <c r="E355" s="98">
        <f>VLOOKUP(B355,ALL!E:M,9,0)</f>
        <v>2</v>
      </c>
      <c r="F355" s="133" t="str">
        <f>VLOOKUP(B355,ALL!F:J,5,0)</f>
        <v xml:space="preserve">RANI R </v>
      </c>
      <c r="G355" s="58" t="s">
        <v>2757</v>
      </c>
    </row>
    <row r="356" spans="2:7" x14ac:dyDescent="0.25">
      <c r="B356" s="98" t="s">
        <v>467</v>
      </c>
      <c r="C356" s="98" t="str">
        <f>VLOOKUP(B356,ALL!E:H,4,0)</f>
        <v>BILL STOP</v>
      </c>
      <c r="E356" s="98">
        <f>VLOOKUP(B356,ALL!E:M,9,0)</f>
        <v>2</v>
      </c>
      <c r="F356" s="133" t="str">
        <f>VLOOKUP(B356,ALL!F:J,5,0)</f>
        <v>L MANJEGOWDA</v>
      </c>
      <c r="G356" s="58" t="s">
        <v>2758</v>
      </c>
    </row>
    <row r="357" spans="2:7" x14ac:dyDescent="0.25">
      <c r="B357" s="98" t="s">
        <v>469</v>
      </c>
      <c r="C357" s="98" t="str">
        <f>VLOOKUP(B357,ALL!E:H,4,0)</f>
        <v>BILL STOP</v>
      </c>
      <c r="E357" s="98">
        <f>VLOOKUP(B357,ALL!E:M,9,0)</f>
        <v>2</v>
      </c>
      <c r="F357" s="133" t="str">
        <f>VLOOKUP(B357,ALL!F:J,5,0)</f>
        <v xml:space="preserve">G C ASHOKA </v>
      </c>
      <c r="G357" s="58" t="s">
        <v>2759</v>
      </c>
    </row>
    <row r="358" spans="2:7" x14ac:dyDescent="0.25">
      <c r="B358" s="98" t="s">
        <v>471</v>
      </c>
      <c r="C358" s="98" t="str">
        <f>VLOOKUP(B358,ALL!E:H,4,0)</f>
        <v>BILL STOP</v>
      </c>
      <c r="E358" s="98">
        <f>VLOOKUP(B358,ALL!E:M,9,0)</f>
        <v>1</v>
      </c>
      <c r="F358" s="133" t="str">
        <f>VLOOKUP(B358,ALL!F:J,5,0)</f>
        <v xml:space="preserve">NANDISHA C M </v>
      </c>
      <c r="G358" s="58" t="s">
        <v>2760</v>
      </c>
    </row>
    <row r="359" spans="2:7" x14ac:dyDescent="0.25">
      <c r="B359" s="98" t="s">
        <v>848</v>
      </c>
      <c r="C359" s="98" t="str">
        <f>VLOOKUP(B359,ALL!E:H,4,0)</f>
        <v>LONG DISS</v>
      </c>
      <c r="E359" s="98">
        <f>VLOOKUP(B359,ALL!E:M,9,0)</f>
        <v>2</v>
      </c>
      <c r="F359" s="133" t="str">
        <f>VLOOKUP(B359,ALL!F:J,5,0)</f>
        <v>R CHANDRASHEKER</v>
      </c>
      <c r="G359" s="58" t="s">
        <v>2760</v>
      </c>
    </row>
    <row r="360" spans="2:7" x14ac:dyDescent="0.25">
      <c r="B360" s="98" t="s">
        <v>473</v>
      </c>
      <c r="C360" s="98" t="str">
        <f>VLOOKUP(B360,ALL!E:H,4,0)</f>
        <v>BILL STOP</v>
      </c>
      <c r="E360" s="98">
        <f>VLOOKUP(B360,ALL!E:M,9,0)</f>
        <v>1</v>
      </c>
      <c r="F360" s="133" t="str">
        <f>VLOOKUP(B360,ALL!F:J,5,0)</f>
        <v xml:space="preserve">PARAMESH </v>
      </c>
      <c r="G360" s="58" t="s">
        <v>2761</v>
      </c>
    </row>
    <row r="361" spans="2:7" ht="30" x14ac:dyDescent="0.25">
      <c r="B361" s="98" t="s">
        <v>475</v>
      </c>
      <c r="C361" s="98" t="str">
        <f>VLOOKUP(B361,ALL!E:H,4,0)</f>
        <v>BILL STOP</v>
      </c>
      <c r="E361" s="98">
        <f>VLOOKUP(B361,ALL!E:M,9,0)</f>
        <v>2</v>
      </c>
      <c r="F361" s="133" t="str">
        <f>VLOOKUP(B361,ALL!F:J,5,0)</f>
        <v>S P ASHOKA PUTTEGOWDA</v>
      </c>
      <c r="G361" s="58" t="s">
        <v>2761</v>
      </c>
    </row>
    <row r="362" spans="2:7" ht="30" x14ac:dyDescent="0.25">
      <c r="B362" s="98" t="s">
        <v>849</v>
      </c>
      <c r="C362" s="98" t="str">
        <f>VLOOKUP(B362,ALL!E:H,4,0)</f>
        <v>LONG DISS</v>
      </c>
      <c r="E362" s="98">
        <f>VLOOKUP(B362,ALL!E:M,9,0)</f>
        <v>1</v>
      </c>
      <c r="F362" s="133" t="str">
        <f>VLOOKUP(B362,ALL!F:J,5,0)</f>
        <v>GANGEGOWDA CHALUVEGOWDA</v>
      </c>
      <c r="G362" s="58" t="s">
        <v>2762</v>
      </c>
    </row>
    <row r="363" spans="2:7" ht="30" x14ac:dyDescent="0.25">
      <c r="B363" s="98" t="s">
        <v>476</v>
      </c>
      <c r="C363" s="98" t="str">
        <f>VLOOKUP(B363,ALL!E:H,4,0)</f>
        <v>BILL STOP</v>
      </c>
      <c r="E363" s="98">
        <f>VLOOKUP(B363,ALL!E:M,9,0)</f>
        <v>2</v>
      </c>
      <c r="F363" s="133" t="str">
        <f>VLOOKUP(B363,ALL!F:J,5,0)</f>
        <v>H V RAMANARAJU S/O VENKATESH MURTHY</v>
      </c>
      <c r="G363" s="58" t="s">
        <v>2762</v>
      </c>
    </row>
    <row r="364" spans="2:7" ht="30" x14ac:dyDescent="0.25">
      <c r="B364" s="98" t="s">
        <v>850</v>
      </c>
      <c r="C364" s="98" t="str">
        <f>VLOOKUP(B364,ALL!E:H,4,0)</f>
        <v>LONG DISS</v>
      </c>
      <c r="E364" s="98">
        <f>VLOOKUP(B364,ALL!E:M,9,0)</f>
        <v>2</v>
      </c>
      <c r="F364" s="133" t="str">
        <f>VLOOKUP(B364,ALL!F:J,5,0)</f>
        <v>MANJULA JAYALAKSHAMA</v>
      </c>
      <c r="G364" s="58" t="s">
        <v>2762</v>
      </c>
    </row>
    <row r="365" spans="2:7" ht="30" x14ac:dyDescent="0.25">
      <c r="B365" s="98" t="s">
        <v>478</v>
      </c>
      <c r="C365" s="98" t="str">
        <f>VLOOKUP(B365,ALL!E:H,4,0)</f>
        <v>BILL STOP</v>
      </c>
      <c r="E365" s="98">
        <f>VLOOKUP(B365,ALL!E:M,9,0)</f>
        <v>2</v>
      </c>
      <c r="F365" s="133" t="str">
        <f>VLOOKUP(B365,ALL!F:J,5,0)</f>
        <v>G KAVITHA DR H R NARAYANASWAMY</v>
      </c>
      <c r="G365" s="58" t="s">
        <v>2763</v>
      </c>
    </row>
    <row r="366" spans="2:7" ht="30" x14ac:dyDescent="0.25">
      <c r="B366" s="98" t="s">
        <v>480</v>
      </c>
      <c r="C366" s="98" t="str">
        <f>VLOOKUP(B366,ALL!E:H,4,0)</f>
        <v>BILL STOP</v>
      </c>
      <c r="E366" s="98">
        <f>VLOOKUP(B366,ALL!E:M,9,0)</f>
        <v>2</v>
      </c>
      <c r="F366" s="133" t="str">
        <f>VLOOKUP(B366,ALL!F:J,5,0)</f>
        <v>GIDDAMMA LATE VENKATEGOWDA</v>
      </c>
      <c r="G366" s="58" t="s">
        <v>2764</v>
      </c>
    </row>
    <row r="367" spans="2:7" ht="30" x14ac:dyDescent="0.25">
      <c r="B367" s="98" t="s">
        <v>482</v>
      </c>
      <c r="C367" s="98" t="str">
        <f>VLOOKUP(B367,ALL!E:H,4,0)</f>
        <v>BILL STOP</v>
      </c>
      <c r="E367" s="98">
        <f>VLOOKUP(B367,ALL!E:M,9,0)</f>
        <v>1</v>
      </c>
      <c r="F367" s="133" t="str">
        <f>VLOOKUP(B367,ALL!F:J,5,0)</f>
        <v>GIDDAMMA LATE VENKATEGOWDA</v>
      </c>
      <c r="G367" s="58" t="s">
        <v>2764</v>
      </c>
    </row>
    <row r="368" spans="2:7" x14ac:dyDescent="0.25">
      <c r="B368" s="98" t="s">
        <v>483</v>
      </c>
      <c r="C368" s="98" t="str">
        <f>VLOOKUP(B368,ALL!E:H,4,0)</f>
        <v>BILL STOP</v>
      </c>
      <c r="E368" s="98">
        <f>VLOOKUP(B368,ALL!E:M,9,0)</f>
        <v>1</v>
      </c>
      <c r="F368" s="133" t="str">
        <f>VLOOKUP(B368,ALL!F:J,5,0)</f>
        <v>BHARTHI NINGARAJU</v>
      </c>
      <c r="G368" s="58" t="s">
        <v>2765</v>
      </c>
    </row>
    <row r="369" spans="2:7" ht="30" x14ac:dyDescent="0.25">
      <c r="B369" s="98" t="s">
        <v>485</v>
      </c>
      <c r="C369" s="98" t="str">
        <f>VLOOKUP(B369,ALL!E:H,4,0)</f>
        <v>BILL STOP</v>
      </c>
      <c r="E369" s="98">
        <f>VLOOKUP(B369,ALL!E:M,9,0)</f>
        <v>2</v>
      </c>
      <c r="F369" s="133" t="str">
        <f>VLOOKUP(B369,ALL!F:J,5,0)</f>
        <v>H L SURESH C B LINGARAJU</v>
      </c>
      <c r="G369" s="58" t="e">
        <v>#N/A</v>
      </c>
    </row>
    <row r="370" spans="2:7" ht="30" x14ac:dyDescent="0.25">
      <c r="B370" s="98" t="s">
        <v>851</v>
      </c>
      <c r="C370" s="98" t="str">
        <f>VLOOKUP(B370,ALL!E:H,4,0)</f>
        <v>LONG DISS</v>
      </c>
      <c r="E370" s="98">
        <f>VLOOKUP(B370,ALL!E:M,9,0)</f>
        <v>2</v>
      </c>
      <c r="F370" s="133" t="str">
        <f>VLOOKUP(B370,ALL!F:J,5,0)</f>
        <v>C M PUSHAPA PUTTARAJU</v>
      </c>
      <c r="G370" s="58" t="s">
        <v>2766</v>
      </c>
    </row>
    <row r="371" spans="2:7" x14ac:dyDescent="0.25">
      <c r="B371" s="98" t="s">
        <v>486</v>
      </c>
      <c r="C371" s="98" t="str">
        <f>VLOOKUP(B371,ALL!E:H,4,0)</f>
        <v>BILL STOP</v>
      </c>
      <c r="E371" s="98">
        <f>VLOOKUP(B371,ALL!E:M,9,0)</f>
        <v>1</v>
      </c>
      <c r="F371" s="133" t="str">
        <f>VLOOKUP(B371,ALL!F:J,5,0)</f>
        <v>RENUKA RAJESH D P</v>
      </c>
      <c r="G371" s="58" t="s">
        <v>2766</v>
      </c>
    </row>
    <row r="372" spans="2:7" ht="30" x14ac:dyDescent="0.25">
      <c r="B372" s="98" t="s">
        <v>852</v>
      </c>
      <c r="C372" s="98" t="str">
        <f>VLOOKUP(B372,ALL!E:H,4,0)</f>
        <v>LONG DISS</v>
      </c>
      <c r="E372" s="98">
        <f>VLOOKUP(B372,ALL!E:M,9,0)</f>
        <v>2</v>
      </c>
      <c r="F372" s="133" t="str">
        <f>VLOOKUP(B372,ALL!F:J,5,0)</f>
        <v>MURTHY JAYANNAGOWDA</v>
      </c>
      <c r="G372" s="58" t="s">
        <v>2767</v>
      </c>
    </row>
    <row r="373" spans="2:7" ht="30" x14ac:dyDescent="0.25">
      <c r="B373" s="98" t="s">
        <v>854</v>
      </c>
      <c r="C373" s="98" t="str">
        <f>VLOOKUP(B373,ALL!E:H,4,0)</f>
        <v>LONG DISS</v>
      </c>
      <c r="E373" s="98">
        <f>VLOOKUP(B373,ALL!E:M,9,0)</f>
        <v>1</v>
      </c>
      <c r="F373" s="133" t="str">
        <f>VLOOKUP(B373,ALL!F:J,5,0)</f>
        <v>CHANDREGOWDA RAMEGOWDA</v>
      </c>
      <c r="G373" s="58" t="s">
        <v>2767</v>
      </c>
    </row>
    <row r="374" spans="2:7" ht="30" x14ac:dyDescent="0.25">
      <c r="B374" s="98" t="s">
        <v>855</v>
      </c>
      <c r="C374" s="98" t="str">
        <f>VLOOKUP(B374,ALL!E:H,4,0)</f>
        <v>LONG DISS</v>
      </c>
      <c r="E374" s="98">
        <f>VLOOKUP(B374,ALL!E:M,9,0)</f>
        <v>3</v>
      </c>
      <c r="F374" s="133" t="str">
        <f>VLOOKUP(B374,ALL!F:J,5,0)</f>
        <v>SUMANGALA N S ASHOKA</v>
      </c>
      <c r="G374" s="58" t="s">
        <v>2768</v>
      </c>
    </row>
    <row r="375" spans="2:7" ht="30" x14ac:dyDescent="0.25">
      <c r="B375" s="98" t="s">
        <v>488</v>
      </c>
      <c r="C375" s="98" t="str">
        <f>VLOOKUP(B375,ALL!E:H,4,0)</f>
        <v>BILL STOP</v>
      </c>
      <c r="E375" s="98">
        <f>VLOOKUP(B375,ALL!E:M,9,0)</f>
        <v>2</v>
      </c>
      <c r="F375" s="133" t="str">
        <f>VLOOKUP(B375,ALL!F:J,5,0)</f>
        <v>K V SUDHA P SHIVANNA</v>
      </c>
      <c r="G375" s="58" t="s">
        <v>2769</v>
      </c>
    </row>
    <row r="376" spans="2:7" ht="30" x14ac:dyDescent="0.25">
      <c r="B376" s="98" t="s">
        <v>10</v>
      </c>
      <c r="C376" s="98" t="str">
        <f>VLOOKUP(B376,ALL!E:H,4,0)</f>
        <v>LIVE</v>
      </c>
      <c r="E376" s="98">
        <f>VLOOKUP(B376,ALL!E:M,9,0)</f>
        <v>2</v>
      </c>
      <c r="F376" s="133" t="str">
        <f>VLOOKUP(B376,ALL!F:J,5,0)</f>
        <v>H R RAMESH RANGEGOWDA</v>
      </c>
      <c r="G376" s="58" t="s">
        <v>2770</v>
      </c>
    </row>
    <row r="377" spans="2:7" ht="30" x14ac:dyDescent="0.25">
      <c r="B377" s="98" t="s">
        <v>489</v>
      </c>
      <c r="C377" s="98" t="str">
        <f>VLOOKUP(B377,ALL!E:H,4,0)</f>
        <v>BILL STOP</v>
      </c>
      <c r="E377" s="98">
        <f>VLOOKUP(B377,ALL!E:M,9,0)</f>
        <v>2</v>
      </c>
      <c r="F377" s="133" t="str">
        <f>VLOOKUP(B377,ALL!F:J,5,0)</f>
        <v>RUDRESH  K P PANCHAKSHARAIAH</v>
      </c>
      <c r="G377" s="58" t="s">
        <v>2771</v>
      </c>
    </row>
    <row r="378" spans="2:7" ht="30" x14ac:dyDescent="0.25">
      <c r="B378" s="98" t="s">
        <v>856</v>
      </c>
      <c r="C378" s="98" t="str">
        <f>VLOOKUP(B378,ALL!E:H,4,0)</f>
        <v>LONG DISS</v>
      </c>
      <c r="E378" s="98">
        <f>VLOOKUP(B378,ALL!E:M,9,0)</f>
        <v>1</v>
      </c>
      <c r="F378" s="133" t="str">
        <f>VLOOKUP(B378,ALL!F:J,5,0)</f>
        <v>NAVEEN BV VENKATESH BH</v>
      </c>
      <c r="G378" s="58" t="s">
        <v>2772</v>
      </c>
    </row>
    <row r="379" spans="2:7" x14ac:dyDescent="0.25">
      <c r="B379" s="98" t="s">
        <v>490</v>
      </c>
      <c r="C379" s="98" t="str">
        <f>VLOOKUP(B379,ALL!E:H,4,0)</f>
        <v>BILL STOP</v>
      </c>
      <c r="E379" s="98">
        <f>VLOOKUP(B379,ALL!E:M,9,0)</f>
        <v>1</v>
      </c>
      <c r="F379" s="133" t="str">
        <f>VLOOKUP(B379,ALL!F:J,5,0)</f>
        <v>T M SEEMA KASEPA</v>
      </c>
      <c r="G379" s="58" t="s">
        <v>2773</v>
      </c>
    </row>
    <row r="380" spans="2:7" ht="30" x14ac:dyDescent="0.25">
      <c r="B380" s="98" t="s">
        <v>491</v>
      </c>
      <c r="C380" s="98" t="str">
        <f>VLOOKUP(B380,ALL!E:H,4,0)</f>
        <v>BILL STOP</v>
      </c>
      <c r="E380" s="98">
        <f>VLOOKUP(B380,ALL!E:M,9,0)</f>
        <v>2</v>
      </c>
      <c r="F380" s="133" t="str">
        <f>VLOOKUP(B380,ALL!F:J,5,0)</f>
        <v>PRAKSHA K R RANGEGOWDA</v>
      </c>
      <c r="G380" s="58" t="s">
        <v>2773</v>
      </c>
    </row>
    <row r="381" spans="2:7" ht="30" x14ac:dyDescent="0.25">
      <c r="B381" s="98" t="s">
        <v>13</v>
      </c>
      <c r="C381" s="98" t="str">
        <f>VLOOKUP(B381,ALL!E:H,4,0)</f>
        <v>LIVE</v>
      </c>
      <c r="E381" s="98">
        <f>VLOOKUP(B381,ALL!E:M,9,0)</f>
        <v>2</v>
      </c>
      <c r="F381" s="133" t="str">
        <f>VLOOKUP(B381,ALL!F:J,5,0)</f>
        <v>CHANDRASHEKHAR KRISHNEGOWDA</v>
      </c>
      <c r="G381" s="58" t="s">
        <v>2773</v>
      </c>
    </row>
    <row r="382" spans="2:7" ht="30" x14ac:dyDescent="0.25">
      <c r="B382" s="98" t="s">
        <v>492</v>
      </c>
      <c r="C382" s="98" t="str">
        <f>VLOOKUP(B382,ALL!E:H,4,0)</f>
        <v>BILL STOP</v>
      </c>
      <c r="E382" s="98">
        <f>VLOOKUP(B382,ALL!E:M,9,0)</f>
        <v>2</v>
      </c>
      <c r="F382" s="133" t="str">
        <f>VLOOKUP(B382,ALL!F:J,5,0)</f>
        <v>SAVITHA S V MANJUNATH B S</v>
      </c>
      <c r="G382" s="58" t="s">
        <v>2774</v>
      </c>
    </row>
    <row r="383" spans="2:7" ht="30" x14ac:dyDescent="0.25">
      <c r="B383" s="98" t="s">
        <v>493</v>
      </c>
      <c r="C383" s="98" t="str">
        <f>VLOOKUP(B383,ALL!E:H,4,0)</f>
        <v>BILL STOP</v>
      </c>
      <c r="E383" s="98">
        <f>VLOOKUP(B383,ALL!E:M,9,0)</f>
        <v>2</v>
      </c>
      <c r="F383" s="133" t="str">
        <f>VLOOKUP(B383,ALL!F:J,5,0)</f>
        <v>B L BASAVARAJU LAKKEGOWDA</v>
      </c>
      <c r="G383" s="58" t="s">
        <v>2774</v>
      </c>
    </row>
    <row r="384" spans="2:7" ht="30" x14ac:dyDescent="0.25">
      <c r="B384" s="98" t="s">
        <v>857</v>
      </c>
      <c r="C384" s="98" t="str">
        <f>VLOOKUP(B384,ALL!E:H,4,0)</f>
        <v>LONG DISS</v>
      </c>
      <c r="E384" s="98">
        <f>VLOOKUP(B384,ALL!E:M,9,0)</f>
        <v>1</v>
      </c>
      <c r="F384" s="133" t="str">
        <f>VLOOKUP(B384,ALL!F:J,5,0)</f>
        <v>YOGEGOWDA A V VENKATEGOWDA</v>
      </c>
      <c r="G384" s="58" t="s">
        <v>2774</v>
      </c>
    </row>
    <row r="385" spans="2:7" ht="30" x14ac:dyDescent="0.25">
      <c r="B385" s="98" t="s">
        <v>494</v>
      </c>
      <c r="C385" s="98" t="str">
        <f>VLOOKUP(B385,ALL!E:H,4,0)</f>
        <v>BILL STOP</v>
      </c>
      <c r="E385" s="98">
        <f>VLOOKUP(B385,ALL!E:M,9,0)</f>
        <v>1</v>
      </c>
      <c r="F385" s="133" t="str">
        <f>VLOOKUP(B385,ALL!F:J,5,0)</f>
        <v>MADHUGOWDA RANGEGOWDA</v>
      </c>
      <c r="G385" s="58" t="s">
        <v>2774</v>
      </c>
    </row>
    <row r="386" spans="2:7" ht="30" x14ac:dyDescent="0.25">
      <c r="B386" s="98" t="s">
        <v>15</v>
      </c>
      <c r="C386" s="98" t="str">
        <f>VLOOKUP(B386,ALL!E:H,4,0)</f>
        <v>LIVE</v>
      </c>
      <c r="E386" s="98">
        <f>VLOOKUP(B386,ALL!E:M,9,0)</f>
        <v>2</v>
      </c>
      <c r="F386" s="133" t="str">
        <f>VLOOKUP(B386,ALL!F:J,5,0)</f>
        <v>THANU K L LOHITHAKSHA</v>
      </c>
      <c r="G386" s="58" t="s">
        <v>2775</v>
      </c>
    </row>
    <row r="387" spans="2:7" ht="30" x14ac:dyDescent="0.25">
      <c r="B387" s="98" t="s">
        <v>495</v>
      </c>
      <c r="C387" s="98" t="str">
        <f>VLOOKUP(B387,ALL!E:H,4,0)</f>
        <v>BILL STOP</v>
      </c>
      <c r="E387" s="98">
        <f>VLOOKUP(B387,ALL!E:M,9,0)</f>
        <v>1</v>
      </c>
      <c r="F387" s="133" t="str">
        <f>VLOOKUP(B387,ALL!F:J,5,0)</f>
        <v>RATHNA D C PARAMESHA</v>
      </c>
      <c r="G387" s="58" t="s">
        <v>2776</v>
      </c>
    </row>
    <row r="388" spans="2:7" ht="30" x14ac:dyDescent="0.25">
      <c r="B388" s="98" t="s">
        <v>496</v>
      </c>
      <c r="C388" s="98" t="str">
        <f>VLOOKUP(B388,ALL!E:H,4,0)</f>
        <v>BILL STOP</v>
      </c>
      <c r="E388" s="98">
        <f>VLOOKUP(B388,ALL!E:M,9,0)</f>
        <v>2</v>
      </c>
      <c r="F388" s="133" t="str">
        <f>VLOOKUP(B388,ALL!F:J,5,0)</f>
        <v>K J CHANDREGOWDA THIMMARAYIGOWDA</v>
      </c>
      <c r="G388" s="58" t="s">
        <v>2776</v>
      </c>
    </row>
    <row r="389" spans="2:7" ht="30" x14ac:dyDescent="0.25">
      <c r="B389" s="98" t="s">
        <v>497</v>
      </c>
      <c r="C389" s="98" t="str">
        <f>VLOOKUP(B389,ALL!E:H,4,0)</f>
        <v>BILL STOP</v>
      </c>
      <c r="E389" s="98">
        <f>VLOOKUP(B389,ALL!E:M,9,0)</f>
        <v>2</v>
      </c>
      <c r="F389" s="133" t="str">
        <f>VLOOKUP(B389,ALL!F:J,5,0)</f>
        <v>Y C MOHAN CHIKKEGOWDA</v>
      </c>
      <c r="G389" s="58" t="s">
        <v>2777</v>
      </c>
    </row>
    <row r="390" spans="2:7" ht="30" x14ac:dyDescent="0.25">
      <c r="B390" s="98" t="s">
        <v>498</v>
      </c>
      <c r="C390" s="98" t="str">
        <f>VLOOKUP(B390,ALL!E:H,4,0)</f>
        <v>BILL STOP</v>
      </c>
      <c r="E390" s="98">
        <f>VLOOKUP(B390,ALL!E:M,9,0)</f>
        <v>2</v>
      </c>
      <c r="F390" s="133" t="str">
        <f>VLOOKUP(B390,ALL!F:J,5,0)</f>
        <v>M M PURUSHOTHAMA MANJEGOWDA</v>
      </c>
      <c r="G390" s="58" t="s">
        <v>2778</v>
      </c>
    </row>
    <row r="391" spans="2:7" ht="30" x14ac:dyDescent="0.25">
      <c r="B391" s="98" t="s">
        <v>499</v>
      </c>
      <c r="C391" s="98" t="str">
        <f>VLOOKUP(B391,ALL!E:H,4,0)</f>
        <v>BILL STOP</v>
      </c>
      <c r="E391" s="98">
        <f>VLOOKUP(B391,ALL!E:M,9,0)</f>
        <v>2</v>
      </c>
      <c r="F391" s="133" t="str">
        <f>VLOOKUP(B391,ALL!F:J,5,0)</f>
        <v>K C PALAKSHA CHANNABASAVAIAH</v>
      </c>
      <c r="G391" s="58" t="s">
        <v>2778</v>
      </c>
    </row>
    <row r="392" spans="2:7" ht="30" x14ac:dyDescent="0.25">
      <c r="B392" s="98" t="s">
        <v>500</v>
      </c>
      <c r="C392" s="98" t="str">
        <f>VLOOKUP(B392,ALL!E:H,4,0)</f>
        <v>BILL STOP</v>
      </c>
      <c r="E392" s="98">
        <f>VLOOKUP(B392,ALL!E:M,9,0)</f>
        <v>2</v>
      </c>
      <c r="F392" s="133" t="str">
        <f>VLOOKUP(B392,ALL!F:J,5,0)</f>
        <v>H P JAYAPRAKSH H D PUTTASWAMIGOWDA</v>
      </c>
      <c r="G392" s="58" t="s">
        <v>2778</v>
      </c>
    </row>
    <row r="393" spans="2:7" ht="30" x14ac:dyDescent="0.25">
      <c r="B393" s="98" t="s">
        <v>501</v>
      </c>
      <c r="C393" s="98" t="str">
        <f>VLOOKUP(B393,ALL!E:H,4,0)</f>
        <v>BILL STOP</v>
      </c>
      <c r="E393" s="98">
        <f>VLOOKUP(B393,ALL!E:M,9,0)</f>
        <v>1</v>
      </c>
      <c r="F393" s="133" t="str">
        <f>VLOOKUP(B393,ALL!F:J,5,0)</f>
        <v>M S VIJAYAKUMAR MANJUNATHA</v>
      </c>
      <c r="G393" s="58" t="s">
        <v>2779</v>
      </c>
    </row>
    <row r="394" spans="2:7" ht="45" x14ac:dyDescent="0.25">
      <c r="B394" s="98" t="s">
        <v>502</v>
      </c>
      <c r="C394" s="98" t="str">
        <f>VLOOKUP(B394,ALL!E:H,4,0)</f>
        <v>BILL STOP</v>
      </c>
      <c r="E394" s="98">
        <f>VLOOKUP(B394,ALL!E:M,9,0)</f>
        <v>1</v>
      </c>
      <c r="F394" s="133" t="str">
        <f>VLOOKUP(B394,ALL!F:J,5,0)</f>
        <v>B G VISHWANATHASHETTY GOVINDASHETTY</v>
      </c>
      <c r="G394" s="58" t="s">
        <v>2780</v>
      </c>
    </row>
    <row r="395" spans="2:7" ht="30" x14ac:dyDescent="0.25">
      <c r="B395" s="98" t="s">
        <v>503</v>
      </c>
      <c r="C395" s="98" t="str">
        <f>VLOOKUP(B395,ALL!E:H,4,0)</f>
        <v>BILL STOP</v>
      </c>
      <c r="E395" s="98">
        <f>VLOOKUP(B395,ALL!E:M,9,0)</f>
        <v>2</v>
      </c>
      <c r="F395" s="133" t="str">
        <f>VLOOKUP(B395,ALL!F:J,5,0)</f>
        <v>MANJULA NAGARAJU R T</v>
      </c>
      <c r="G395" s="58" t="s">
        <v>2780</v>
      </c>
    </row>
    <row r="396" spans="2:7" ht="30" x14ac:dyDescent="0.25">
      <c r="B396" s="98" t="s">
        <v>504</v>
      </c>
      <c r="C396" s="98" t="str">
        <f>VLOOKUP(B396,ALL!E:H,4,0)</f>
        <v>BILL STOP</v>
      </c>
      <c r="E396" s="98">
        <f>VLOOKUP(B396,ALL!E:M,9,0)</f>
        <v>2</v>
      </c>
      <c r="F396" s="133" t="str">
        <f>VLOOKUP(B396,ALL!F:J,5,0)</f>
        <v>UMA CHANDREGOWDA</v>
      </c>
      <c r="G396" s="58" t="s">
        <v>2781</v>
      </c>
    </row>
    <row r="397" spans="2:7" ht="30" x14ac:dyDescent="0.25">
      <c r="B397" s="98" t="s">
        <v>858</v>
      </c>
      <c r="C397" s="98" t="str">
        <f>VLOOKUP(B397,ALL!E:H,4,0)</f>
        <v>LONG DISS</v>
      </c>
      <c r="E397" s="98">
        <f>VLOOKUP(B397,ALL!E:M,9,0)</f>
        <v>1</v>
      </c>
      <c r="F397" s="133" t="str">
        <f>VLOOKUP(B397,ALL!F:J,5,0)</f>
        <v>KARIGOWDA KENCHEGOWDA</v>
      </c>
      <c r="G397" s="58" t="s">
        <v>2781</v>
      </c>
    </row>
    <row r="398" spans="2:7" ht="30" x14ac:dyDescent="0.25">
      <c r="B398" s="98" t="s">
        <v>505</v>
      </c>
      <c r="C398" s="98" t="str">
        <f>VLOOKUP(B398,ALL!E:H,4,0)</f>
        <v>BILL STOP</v>
      </c>
      <c r="E398" s="98">
        <f>VLOOKUP(B398,ALL!E:M,9,0)</f>
        <v>2</v>
      </c>
      <c r="F398" s="133" t="str">
        <f>VLOOKUP(B398,ALL!F:J,5,0)</f>
        <v>H C VEDAMURTHY C B CHANDRASHEKAR</v>
      </c>
      <c r="G398" s="58" t="s">
        <v>2781</v>
      </c>
    </row>
    <row r="399" spans="2:7" ht="45" x14ac:dyDescent="0.25">
      <c r="B399" s="98" t="s">
        <v>506</v>
      </c>
      <c r="C399" s="98" t="str">
        <f>VLOOKUP(B399,ALL!E:H,4,0)</f>
        <v>BILL STOP</v>
      </c>
      <c r="E399" s="98">
        <f>VLOOKUP(B399,ALL!E:M,9,0)</f>
        <v>2</v>
      </c>
      <c r="F399" s="133" t="str">
        <f>VLOOKUP(B399,ALL!F:J,5,0)</f>
        <v>HARISHA GARAJEGOWDA URFA NAGANNA</v>
      </c>
      <c r="G399" s="58" t="s">
        <v>2782</v>
      </c>
    </row>
    <row r="400" spans="2:7" x14ac:dyDescent="0.25">
      <c r="B400" s="98" t="s">
        <v>507</v>
      </c>
      <c r="C400" s="98" t="str">
        <f>VLOOKUP(B400,ALL!E:H,4,0)</f>
        <v>BILL STOP</v>
      </c>
      <c r="E400" s="98">
        <f>VLOOKUP(B400,ALL!E:M,9,0)</f>
        <v>2</v>
      </c>
      <c r="F400" s="133" t="str">
        <f>VLOOKUP(B400,ALL!F:J,5,0)</f>
        <v>RENUKA K K RAVI</v>
      </c>
      <c r="G400" s="58" t="s">
        <v>2783</v>
      </c>
    </row>
    <row r="401" spans="2:7" ht="30" x14ac:dyDescent="0.25">
      <c r="B401" s="98" t="s">
        <v>508</v>
      </c>
      <c r="C401" s="98" t="str">
        <f>VLOOKUP(B401,ALL!E:H,4,0)</f>
        <v>BILL STOP</v>
      </c>
      <c r="E401" s="98">
        <f>VLOOKUP(B401,ALL!E:M,9,0)</f>
        <v>2</v>
      </c>
      <c r="F401" s="133" t="str">
        <f>VLOOKUP(B401,ALL!F:J,5,0)</f>
        <v>THIMMEGOWDA S/O RANGEGOWDA</v>
      </c>
      <c r="G401" s="58" t="s">
        <v>2784</v>
      </c>
    </row>
    <row r="402" spans="2:7" ht="30" x14ac:dyDescent="0.25">
      <c r="B402" s="98" t="s">
        <v>510</v>
      </c>
      <c r="C402" s="98" t="str">
        <f>VLOOKUP(B402,ALL!E:H,4,0)</f>
        <v>BILL STOP</v>
      </c>
      <c r="E402" s="98">
        <f>VLOOKUP(B402,ALL!E:M,9,0)</f>
        <v>3</v>
      </c>
      <c r="F402" s="133" t="str">
        <f>VLOOKUP(B402,ALL!F:J,5,0)</f>
        <v>PUTTASWAMY J P PUTTAIAHA</v>
      </c>
      <c r="G402" s="58" t="s">
        <v>2785</v>
      </c>
    </row>
    <row r="403" spans="2:7" ht="30" x14ac:dyDescent="0.25">
      <c r="B403" s="98" t="s">
        <v>512</v>
      </c>
      <c r="C403" s="98" t="str">
        <f>VLOOKUP(B403,ALL!E:H,4,0)</f>
        <v>BILL STOP</v>
      </c>
      <c r="E403" s="98">
        <f>VLOOKUP(B403,ALL!E:M,9,0)</f>
        <v>2</v>
      </c>
      <c r="F403" s="133" t="str">
        <f>VLOOKUP(B403,ALL!F:J,5,0)</f>
        <v>ASHOK G B S/O BASAVARAJAPPA</v>
      </c>
      <c r="G403" s="58" t="s">
        <v>2785</v>
      </c>
    </row>
    <row r="404" spans="2:7" ht="30" x14ac:dyDescent="0.25">
      <c r="B404" s="98" t="s">
        <v>513</v>
      </c>
      <c r="C404" s="98" t="str">
        <f>VLOOKUP(B404,ALL!E:H,4,0)</f>
        <v>BILL STOP</v>
      </c>
      <c r="E404" s="98">
        <f>VLOOKUP(B404,ALL!E:M,9,0)</f>
        <v>2</v>
      </c>
      <c r="F404" s="133" t="str">
        <f>VLOOKUP(B404,ALL!F:J,5,0)</f>
        <v>PRATHIBHA H G W/O NAGESH C T</v>
      </c>
      <c r="G404" s="58" t="s">
        <v>2786</v>
      </c>
    </row>
    <row r="405" spans="2:7" ht="30" x14ac:dyDescent="0.25">
      <c r="B405" s="98" t="s">
        <v>515</v>
      </c>
      <c r="C405" s="98" t="str">
        <f>VLOOKUP(B405,ALL!E:H,4,0)</f>
        <v>BILL STOP</v>
      </c>
      <c r="E405" s="98">
        <f>VLOOKUP(B405,ALL!E:M,9,0)</f>
        <v>1</v>
      </c>
      <c r="F405" s="133" t="str">
        <f>VLOOKUP(B405,ALL!F:J,5,0)</f>
        <v>ASHOK KUMAR M G S/O LATE M SIDDAPPA</v>
      </c>
      <c r="G405" s="58" t="s">
        <v>2787</v>
      </c>
    </row>
    <row r="406" spans="2:7" ht="30" x14ac:dyDescent="0.25">
      <c r="B406" s="98" t="s">
        <v>17</v>
      </c>
      <c r="C406" s="98" t="str">
        <f>VLOOKUP(B406,ALL!E:H,4,0)</f>
        <v>LIVE</v>
      </c>
      <c r="E406" s="98">
        <f>VLOOKUP(B406,ALL!E:M,9,0)</f>
        <v>1</v>
      </c>
      <c r="F406" s="133" t="str">
        <f>VLOOKUP(B406,ALL!F:J,5,0)</f>
        <v>PRAKASHA S/O RANGE GOWDA</v>
      </c>
      <c r="G406" s="58" t="s">
        <v>2787</v>
      </c>
    </row>
    <row r="407" spans="2:7" ht="30" x14ac:dyDescent="0.25">
      <c r="B407" s="98" t="s">
        <v>19</v>
      </c>
      <c r="C407" s="98" t="str">
        <f>VLOOKUP(B407,ALL!E:H,4,0)</f>
        <v>LIVE</v>
      </c>
      <c r="E407" s="98">
        <f>VLOOKUP(B407,ALL!E:M,9,0)</f>
        <v>1</v>
      </c>
      <c r="F407" s="133" t="str">
        <f>VLOOKUP(B407,ALL!F:J,5,0)</f>
        <v>SAVITHIRI W/O MOHAN KUMAR</v>
      </c>
      <c r="G407" s="58" t="s">
        <v>2788</v>
      </c>
    </row>
    <row r="408" spans="2:7" ht="30" x14ac:dyDescent="0.25">
      <c r="B408" s="98" t="s">
        <v>517</v>
      </c>
      <c r="C408" s="98" t="str">
        <f>VLOOKUP(B408,ALL!E:H,4,0)</f>
        <v>BILL STOP</v>
      </c>
      <c r="E408" s="98">
        <f>VLOOKUP(B408,ALL!E:M,9,0)</f>
        <v>2</v>
      </c>
      <c r="F408" s="133" t="str">
        <f>VLOOKUP(B408,ALL!F:J,5,0)</f>
        <v>YOGEGOWDA S/O VENKATEGOWDA</v>
      </c>
      <c r="G408" s="58" t="s">
        <v>2788</v>
      </c>
    </row>
    <row r="409" spans="2:7" ht="30" x14ac:dyDescent="0.25">
      <c r="B409" s="98" t="s">
        <v>519</v>
      </c>
      <c r="C409" s="98" t="str">
        <f>VLOOKUP(B409,ALL!E:H,4,0)</f>
        <v>BILL STOP</v>
      </c>
      <c r="E409" s="98">
        <f>VLOOKUP(B409,ALL!E:M,9,0)</f>
        <v>2</v>
      </c>
      <c r="F409" s="133" t="str">
        <f>VLOOKUP(B409,ALL!F:J,5,0)</f>
        <v>KOMALA W/O VEERASHETTY</v>
      </c>
      <c r="G409" s="58" t="s">
        <v>2788</v>
      </c>
    </row>
    <row r="410" spans="2:7" ht="30" x14ac:dyDescent="0.25">
      <c r="B410" s="98" t="s">
        <v>520</v>
      </c>
      <c r="C410" s="98" t="str">
        <f>VLOOKUP(B410,ALL!E:H,4,0)</f>
        <v>BILL STOP</v>
      </c>
      <c r="E410" s="98">
        <f>VLOOKUP(B410,ALL!E:M,9,0)</f>
        <v>2</v>
      </c>
      <c r="F410" s="133" t="str">
        <f>VLOOKUP(B410,ALL!F:J,5,0)</f>
        <v>PALAKSHA S/O PAPEGOWDA</v>
      </c>
      <c r="G410" s="58" t="s">
        <v>2788</v>
      </c>
    </row>
    <row r="411" spans="2:7" ht="30" x14ac:dyDescent="0.25">
      <c r="B411" s="98" t="s">
        <v>521</v>
      </c>
      <c r="C411" s="98" t="str">
        <f>VLOOKUP(B411,ALL!E:H,4,0)</f>
        <v>BILL STOP</v>
      </c>
      <c r="E411" s="98">
        <f>VLOOKUP(B411,ALL!E:M,9,0)</f>
        <v>2</v>
      </c>
      <c r="F411" s="133" t="str">
        <f>VLOOKUP(B411,ALL!F:J,5,0)</f>
        <v>P SAVITHA W/O H V NAGESH</v>
      </c>
      <c r="G411" s="58" t="s">
        <v>2788</v>
      </c>
    </row>
    <row r="412" spans="2:7" ht="30" x14ac:dyDescent="0.25">
      <c r="B412" s="98" t="s">
        <v>522</v>
      </c>
      <c r="C412" s="98" t="str">
        <f>VLOOKUP(B412,ALL!E:H,4,0)</f>
        <v>BILL STOP</v>
      </c>
      <c r="E412" s="98">
        <f>VLOOKUP(B412,ALL!E:M,9,0)</f>
        <v>2</v>
      </c>
      <c r="F412" s="133" t="str">
        <f>VLOOKUP(B412,ALL!F:J,5,0)</f>
        <v>PRAVEEN  H R S/O RATHANARAJU H P</v>
      </c>
      <c r="G412" s="58" t="s">
        <v>2788</v>
      </c>
    </row>
    <row r="413" spans="2:7" ht="30" x14ac:dyDescent="0.25">
      <c r="B413" s="98" t="s">
        <v>523</v>
      </c>
      <c r="C413" s="98" t="str">
        <f>VLOOKUP(B413,ALL!E:H,4,0)</f>
        <v>BILL STOP</v>
      </c>
      <c r="E413" s="98">
        <f>VLOOKUP(B413,ALL!E:M,9,0)</f>
        <v>2</v>
      </c>
      <c r="F413" s="133" t="str">
        <f>VLOOKUP(B413,ALL!F:J,5,0)</f>
        <v>NAGESHA M S S/O SHANMUKHAYYA</v>
      </c>
      <c r="G413" s="58" t="s">
        <v>2789</v>
      </c>
    </row>
    <row r="414" spans="2:7" ht="30" x14ac:dyDescent="0.25">
      <c r="B414" s="98" t="s">
        <v>525</v>
      </c>
      <c r="C414" s="98" t="str">
        <f>VLOOKUP(B414,ALL!E:H,4,0)</f>
        <v>BILL STOP</v>
      </c>
      <c r="E414" s="98">
        <f>VLOOKUP(B414,ALL!E:M,9,0)</f>
        <v>1</v>
      </c>
      <c r="F414" s="133" t="str">
        <f>VLOOKUP(B414,ALL!F:J,5,0)</f>
        <v>H K RAMESH S/O LATE H R KRISHNAMURTHY</v>
      </c>
      <c r="G414" s="58" t="s">
        <v>2789</v>
      </c>
    </row>
    <row r="415" spans="2:7" ht="30" x14ac:dyDescent="0.25">
      <c r="B415" s="98" t="s">
        <v>526</v>
      </c>
      <c r="C415" s="98" t="str">
        <f>VLOOKUP(B415,ALL!E:H,4,0)</f>
        <v>BILL STOP</v>
      </c>
      <c r="E415" s="98">
        <f>VLOOKUP(B415,ALL!E:M,9,0)</f>
        <v>1</v>
      </c>
      <c r="F415" s="133" t="str">
        <f>VLOOKUP(B415,ALL!F:J,5,0)</f>
        <v>DEVEGOWDA S/O THIMMEGOWDA</v>
      </c>
      <c r="G415" s="58" t="s">
        <v>2789</v>
      </c>
    </row>
    <row r="416" spans="2:7" ht="30" x14ac:dyDescent="0.25">
      <c r="B416" s="98" t="s">
        <v>527</v>
      </c>
      <c r="C416" s="98" t="str">
        <f>VLOOKUP(B416,ALL!E:H,4,0)</f>
        <v>BILL STOP</v>
      </c>
      <c r="E416" s="98">
        <f>VLOOKUP(B416,ALL!E:M,9,0)</f>
        <v>2</v>
      </c>
      <c r="F416" s="133" t="str">
        <f>VLOOKUP(B416,ALL!F:J,5,0)</f>
        <v>MALATHI A W/O RAVIKUMAR</v>
      </c>
      <c r="G416" s="58" t="s">
        <v>2790</v>
      </c>
    </row>
    <row r="417" spans="2:7" ht="30" x14ac:dyDescent="0.25">
      <c r="B417" s="98" t="s">
        <v>20</v>
      </c>
      <c r="C417" s="98" t="str">
        <f>VLOOKUP(B417,ALL!E:H,4,0)</f>
        <v>LIVE</v>
      </c>
      <c r="E417" s="98">
        <f>VLOOKUP(B417,ALL!E:M,9,0)</f>
        <v>2</v>
      </c>
      <c r="F417" s="133" t="str">
        <f>VLOOKUP(B417,ALL!F:J,5,0)</f>
        <v>B B SHIVANNA S/O BOREGOWDA</v>
      </c>
      <c r="G417" s="58" t="s">
        <v>2791</v>
      </c>
    </row>
    <row r="418" spans="2:7" ht="30" x14ac:dyDescent="0.25">
      <c r="B418" s="98" t="s">
        <v>22</v>
      </c>
      <c r="C418" s="98" t="str">
        <f>VLOOKUP(B418,ALL!E:H,4,0)</f>
        <v>LIVE</v>
      </c>
      <c r="E418" s="98">
        <f>VLOOKUP(B418,ALL!E:M,9,0)</f>
        <v>3</v>
      </c>
      <c r="F418" s="133" t="str">
        <f>VLOOKUP(B418,ALL!F:J,5,0)</f>
        <v>H D HARSHA S/O H R DODDAIAH</v>
      </c>
      <c r="G418" s="58" t="s">
        <v>2792</v>
      </c>
    </row>
    <row r="419" spans="2:7" ht="30" x14ac:dyDescent="0.25">
      <c r="B419" s="98" t="s">
        <v>529</v>
      </c>
      <c r="C419" s="98" t="str">
        <f>VLOOKUP(B419,ALL!E:H,4,0)</f>
        <v>BILL STOP</v>
      </c>
      <c r="E419" s="98">
        <f>VLOOKUP(B419,ALL!E:M,9,0)</f>
        <v>2</v>
      </c>
      <c r="F419" s="133" t="str">
        <f>VLOOKUP(B419,ALL!F:J,5,0)</f>
        <v>CHINNASWAMY S/O KARIYAYYA</v>
      </c>
      <c r="G419" s="58" t="s">
        <v>2793</v>
      </c>
    </row>
    <row r="420" spans="2:7" ht="30" x14ac:dyDescent="0.25">
      <c r="B420" s="98" t="s">
        <v>531</v>
      </c>
      <c r="C420" s="98" t="str">
        <f>VLOOKUP(B420,ALL!E:H,4,0)</f>
        <v>BILL STOP</v>
      </c>
      <c r="E420" s="98">
        <f>VLOOKUP(B420,ALL!E:M,9,0)</f>
        <v>1</v>
      </c>
      <c r="F420" s="133" t="str">
        <f>VLOOKUP(B420,ALL!F:J,5,0)</f>
        <v>MAHESH H S S/O SUBBEGOWDA</v>
      </c>
      <c r="G420" s="58" t="s">
        <v>2794</v>
      </c>
    </row>
    <row r="421" spans="2:7" ht="30" x14ac:dyDescent="0.25">
      <c r="B421" s="98" t="s">
        <v>533</v>
      </c>
      <c r="C421" s="98" t="str">
        <f>VLOOKUP(B421,ALL!E:H,4,0)</f>
        <v>BILL STOP</v>
      </c>
      <c r="E421" s="98">
        <f>VLOOKUP(B421,ALL!E:M,9,0)</f>
        <v>2</v>
      </c>
      <c r="F421" s="133" t="str">
        <f>VLOOKUP(B421,ALL!F:J,5,0)</f>
        <v>A M CHANDRASHEKAR S/O K R MANJACHARI</v>
      </c>
      <c r="G421" s="58" t="s">
        <v>2794</v>
      </c>
    </row>
    <row r="422" spans="2:7" ht="30" x14ac:dyDescent="0.25">
      <c r="B422" s="98" t="s">
        <v>534</v>
      </c>
      <c r="C422" s="98" t="str">
        <f>VLOOKUP(B422,ALL!E:H,4,0)</f>
        <v>BILL STOP</v>
      </c>
      <c r="E422" s="98">
        <f>VLOOKUP(B422,ALL!E:M,9,0)</f>
        <v>2</v>
      </c>
      <c r="F422" s="133" t="str">
        <f>VLOOKUP(B422,ALL!F:J,5,0)</f>
        <v>HEMALATHA D B W/OR ANGASWAMY T N</v>
      </c>
      <c r="G422" s="58" t="s">
        <v>2795</v>
      </c>
    </row>
    <row r="423" spans="2:7" ht="30" x14ac:dyDescent="0.25">
      <c r="B423" s="98" t="s">
        <v>536</v>
      </c>
      <c r="C423" s="98" t="str">
        <f>VLOOKUP(B423,ALL!E:H,4,0)</f>
        <v>BILL STOP</v>
      </c>
      <c r="E423" s="98">
        <f>VLOOKUP(B423,ALL!E:M,9,0)</f>
        <v>2</v>
      </c>
      <c r="F423" s="133" t="str">
        <f>VLOOKUP(B423,ALL!F:J,5,0)</f>
        <v>RAVI H S S/O SHIVEGOWDA</v>
      </c>
      <c r="G423" s="58" t="s">
        <v>2796</v>
      </c>
    </row>
    <row r="424" spans="2:7" ht="30" x14ac:dyDescent="0.25">
      <c r="B424" s="98" t="s">
        <v>24</v>
      </c>
      <c r="C424" s="98" t="str">
        <f>VLOOKUP(B424,ALL!E:H,4,0)</f>
        <v>LIVE</v>
      </c>
      <c r="E424" s="98">
        <f>VLOOKUP(B424,ALL!E:M,9,0)</f>
        <v>2</v>
      </c>
      <c r="F424" s="133" t="str">
        <f>VLOOKUP(B424,ALL!F:J,5,0)</f>
        <v>C MAHESH S/O CHANNEGOWDA</v>
      </c>
      <c r="G424" s="58" t="s">
        <v>2796</v>
      </c>
    </row>
    <row r="425" spans="2:7" ht="30" x14ac:dyDescent="0.25">
      <c r="B425" s="98" t="s">
        <v>537</v>
      </c>
      <c r="C425" s="98" t="str">
        <f>VLOOKUP(B425,ALL!E:H,4,0)</f>
        <v>BILL STOP</v>
      </c>
      <c r="E425" s="98">
        <f>VLOOKUP(B425,ALL!E:M,9,0)</f>
        <v>1</v>
      </c>
      <c r="F425" s="133" t="str">
        <f>VLOOKUP(B425,ALL!F:J,5,0)</f>
        <v>RAJEGOWDA S/O UYALEGOWDA</v>
      </c>
      <c r="G425" s="58" t="s">
        <v>2796</v>
      </c>
    </row>
    <row r="426" spans="2:7" ht="30" x14ac:dyDescent="0.25">
      <c r="B426" s="98" t="s">
        <v>859</v>
      </c>
      <c r="C426" s="98" t="str">
        <f>VLOOKUP(B426,ALL!E:H,4,0)</f>
        <v>LONG DISS</v>
      </c>
      <c r="E426" s="98">
        <f>VLOOKUP(B426,ALL!E:M,9,0)</f>
        <v>1</v>
      </c>
      <c r="F426" s="133" t="str">
        <f>VLOOKUP(B426,ALL!F:J,5,0)</f>
        <v>SIDDE GOWDA S/O BORE GOWDA</v>
      </c>
      <c r="G426" s="58" t="s">
        <v>2796</v>
      </c>
    </row>
    <row r="427" spans="2:7" ht="30" x14ac:dyDescent="0.25">
      <c r="B427" s="98" t="s">
        <v>538</v>
      </c>
      <c r="C427" s="98" t="str">
        <f>VLOOKUP(B427,ALL!E:H,4,0)</f>
        <v>BILL STOP</v>
      </c>
      <c r="E427" s="98">
        <f>VLOOKUP(B427,ALL!E:M,9,0)</f>
        <v>1</v>
      </c>
      <c r="F427" s="133" t="str">
        <f>VLOOKUP(B427,ALL!F:J,5,0)</f>
        <v>BANASHANKARI W/O H J DRUVAKUMAR</v>
      </c>
      <c r="G427" s="58" t="s">
        <v>2796</v>
      </c>
    </row>
    <row r="428" spans="2:7" ht="30" x14ac:dyDescent="0.25">
      <c r="B428" s="98" t="s">
        <v>26</v>
      </c>
      <c r="C428" s="98" t="str">
        <f>VLOOKUP(B428,ALL!E:H,4,0)</f>
        <v>LIVE</v>
      </c>
      <c r="E428" s="98">
        <f>VLOOKUP(B428,ALL!E:M,9,0)</f>
        <v>2</v>
      </c>
      <c r="F428" s="133" t="str">
        <f>VLOOKUP(B428,ALL!F:J,5,0)</f>
        <v>NAGENDRA H K S/O KRISHNEGOWDA H P</v>
      </c>
      <c r="G428" s="58" t="s">
        <v>2797</v>
      </c>
    </row>
    <row r="429" spans="2:7" ht="30" x14ac:dyDescent="0.25">
      <c r="B429" s="98" t="s">
        <v>539</v>
      </c>
      <c r="C429" s="98" t="str">
        <f>VLOOKUP(B429,ALL!E:H,4,0)</f>
        <v>BILL STOP</v>
      </c>
      <c r="E429" s="98">
        <f>VLOOKUP(B429,ALL!E:M,9,0)</f>
        <v>2</v>
      </c>
      <c r="F429" s="133" t="str">
        <f>VLOOKUP(B429,ALL!F:J,5,0)</f>
        <v>MADHU B S S/O SANGAPPA</v>
      </c>
      <c r="G429" s="58" t="s">
        <v>2797</v>
      </c>
    </row>
    <row r="430" spans="2:7" ht="30" x14ac:dyDescent="0.25">
      <c r="B430" s="98" t="s">
        <v>541</v>
      </c>
      <c r="C430" s="98" t="str">
        <f>VLOOKUP(B430,ALL!E:H,4,0)</f>
        <v>BILL STOP</v>
      </c>
      <c r="E430" s="98">
        <f>VLOOKUP(B430,ALL!E:M,9,0)</f>
        <v>2</v>
      </c>
      <c r="F430" s="133" t="str">
        <f>VLOOKUP(B430,ALL!F:J,5,0)</f>
        <v>C V BASAVARAJA S/O VENKATEGOWDA</v>
      </c>
      <c r="G430" s="58" t="s">
        <v>2797</v>
      </c>
    </row>
    <row r="431" spans="2:7" ht="30" x14ac:dyDescent="0.25">
      <c r="B431" s="98" t="s">
        <v>542</v>
      </c>
      <c r="C431" s="98" t="str">
        <f>VLOOKUP(B431,ALL!E:H,4,0)</f>
        <v>BILL STOP</v>
      </c>
      <c r="E431" s="98">
        <f>VLOOKUP(B431,ALL!E:M,9,0)</f>
        <v>1</v>
      </c>
      <c r="F431" s="133" t="str">
        <f>VLOOKUP(B431,ALL!F:J,5,0)</f>
        <v>MANJUNAHA S/O LATE JAVAREGOWDA</v>
      </c>
      <c r="G431" s="58" t="s">
        <v>2797</v>
      </c>
    </row>
    <row r="432" spans="2:7" ht="30" x14ac:dyDescent="0.25">
      <c r="B432" s="98" t="s">
        <v>543</v>
      </c>
      <c r="C432" s="98" t="str">
        <f>VLOOKUP(B432,ALL!E:H,4,0)</f>
        <v>BILL STOP</v>
      </c>
      <c r="E432" s="98">
        <f>VLOOKUP(B432,ALL!E:M,9,0)</f>
        <v>2</v>
      </c>
      <c r="F432" s="133" t="str">
        <f>VLOOKUP(B432,ALL!F:J,5,0)</f>
        <v>SHOBHA W/O MANJANNA</v>
      </c>
      <c r="G432" s="58" t="s">
        <v>2798</v>
      </c>
    </row>
    <row r="433" spans="2:7" ht="30" x14ac:dyDescent="0.25">
      <c r="B433" s="98" t="s">
        <v>28</v>
      </c>
      <c r="C433" s="98" t="str">
        <f>VLOOKUP(B433,ALL!E:H,4,0)</f>
        <v>LIVE</v>
      </c>
      <c r="E433" s="98">
        <f>VLOOKUP(B433,ALL!E:M,9,0)</f>
        <v>1</v>
      </c>
      <c r="F433" s="133" t="str">
        <f>VLOOKUP(B433,ALL!F:J,5,0)</f>
        <v>HARSHITHA K W/O KUMAR</v>
      </c>
      <c r="G433" s="58" t="s">
        <v>2799</v>
      </c>
    </row>
    <row r="434" spans="2:7" ht="30" x14ac:dyDescent="0.25">
      <c r="B434" s="98" t="s">
        <v>544</v>
      </c>
      <c r="C434" s="98" t="str">
        <f>VLOOKUP(B434,ALL!E:H,4,0)</f>
        <v>BILL STOP</v>
      </c>
      <c r="E434" s="98">
        <f>VLOOKUP(B434,ALL!E:M,9,0)</f>
        <v>2</v>
      </c>
      <c r="F434" s="133" t="str">
        <f>VLOOKUP(B434,ALL!F:J,5,0)</f>
        <v>C S MADHU S/O SWAMY</v>
      </c>
      <c r="G434" s="58" t="s">
        <v>2800</v>
      </c>
    </row>
    <row r="435" spans="2:7" ht="30" x14ac:dyDescent="0.25">
      <c r="B435" s="98" t="s">
        <v>30</v>
      </c>
      <c r="C435" s="98" t="str">
        <f>VLOOKUP(B435,ALL!E:H,4,0)</f>
        <v>LIVE</v>
      </c>
      <c r="E435" s="98">
        <f>VLOOKUP(B435,ALL!E:M,9,0)</f>
        <v>2</v>
      </c>
      <c r="F435" s="133" t="str">
        <f>VLOOKUP(B435,ALL!F:J,5,0)</f>
        <v>AKSHATHA W/O GIRISH D S</v>
      </c>
      <c r="G435" s="58" t="s">
        <v>2800</v>
      </c>
    </row>
    <row r="436" spans="2:7" ht="30" x14ac:dyDescent="0.25">
      <c r="B436" s="98" t="s">
        <v>546</v>
      </c>
      <c r="C436" s="98" t="str">
        <f>VLOOKUP(B436,ALL!E:H,4,0)</f>
        <v>BILL STOP</v>
      </c>
      <c r="E436" s="98">
        <f>VLOOKUP(B436,ALL!E:M,9,0)</f>
        <v>1</v>
      </c>
      <c r="F436" s="133" t="str">
        <f>VLOOKUP(B436,ALL!F:J,5,0)</f>
        <v>D H CHANDAN S/O D S HEGGADEGOWDA</v>
      </c>
      <c r="G436" s="58" t="s">
        <v>2801</v>
      </c>
    </row>
    <row r="437" spans="2:7" ht="30" x14ac:dyDescent="0.25">
      <c r="B437" s="98" t="s">
        <v>548</v>
      </c>
      <c r="C437" s="98" t="str">
        <f>VLOOKUP(B437,ALL!E:H,4,0)</f>
        <v>BILL STOP</v>
      </c>
      <c r="E437" s="98">
        <f>VLOOKUP(B437,ALL!E:M,9,0)</f>
        <v>2</v>
      </c>
      <c r="F437" s="133" t="str">
        <f>VLOOKUP(B437,ALL!F:J,5,0)</f>
        <v>KARI BASAVARAJU A E S/O ESHWARAPPA A C</v>
      </c>
      <c r="G437" s="58" t="e">
        <v>#N/A</v>
      </c>
    </row>
    <row r="438" spans="2:7" ht="45" x14ac:dyDescent="0.25">
      <c r="B438" s="98" t="s">
        <v>550</v>
      </c>
      <c r="C438" s="98" t="str">
        <f>VLOOKUP(B438,ALL!E:H,4,0)</f>
        <v>BILL STOP</v>
      </c>
      <c r="E438" s="98">
        <f>VLOOKUP(B438,ALL!E:M,9,0)</f>
        <v>2</v>
      </c>
      <c r="F438" s="133" t="str">
        <f>VLOOKUP(B438,ALL!F:J,5,0)</f>
        <v>MANJUNATHA N P  UR MANJAPPA S/O PAPANNA</v>
      </c>
      <c r="G438" s="58" t="s">
        <v>2802</v>
      </c>
    </row>
    <row r="439" spans="2:7" ht="30" x14ac:dyDescent="0.25">
      <c r="B439" s="98" t="s">
        <v>552</v>
      </c>
      <c r="C439" s="98" t="str">
        <f>VLOOKUP(B439,ALL!E:H,4,0)</f>
        <v>BILL STOP</v>
      </c>
      <c r="E439" s="98">
        <f>VLOOKUP(B439,ALL!E:M,9,0)</f>
        <v>2</v>
      </c>
      <c r="F439" s="133" t="str">
        <f>VLOOKUP(B439,ALL!F:J,5,0)</f>
        <v>BASAVARAJU S S/O SHRINIVAS</v>
      </c>
      <c r="G439" s="58" t="s">
        <v>2802</v>
      </c>
    </row>
    <row r="440" spans="2:7" ht="30" x14ac:dyDescent="0.25">
      <c r="B440" s="98" t="s">
        <v>553</v>
      </c>
      <c r="C440" s="98" t="str">
        <f>VLOOKUP(B440,ALL!E:H,4,0)</f>
        <v>BILL STOP</v>
      </c>
      <c r="E440" s="98">
        <f>VLOOKUP(B440,ALL!E:M,9,0)</f>
        <v>2</v>
      </c>
      <c r="F440" s="133" t="str">
        <f>VLOOKUP(B440,ALL!F:J,5,0)</f>
        <v>CHANDRASHEKAR MN S/O NANJAPPA</v>
      </c>
      <c r="G440" s="58" t="s">
        <v>2803</v>
      </c>
    </row>
    <row r="441" spans="2:7" ht="30" x14ac:dyDescent="0.25">
      <c r="B441" s="98" t="s">
        <v>555</v>
      </c>
      <c r="C441" s="98" t="str">
        <f>VLOOKUP(B441,ALL!E:H,4,0)</f>
        <v>BILL STOP</v>
      </c>
      <c r="E441" s="98">
        <f>VLOOKUP(B441,ALL!E:M,9,0)</f>
        <v>1</v>
      </c>
      <c r="F441" s="133" t="str">
        <f>VLOOKUP(B441,ALL!F:J,5,0)</f>
        <v>SHILPA D ASHOK W/O ASHOKA</v>
      </c>
      <c r="G441" s="58" t="s">
        <v>2804</v>
      </c>
    </row>
    <row r="442" spans="2:7" ht="30" x14ac:dyDescent="0.25">
      <c r="B442" s="98" t="s">
        <v>557</v>
      </c>
      <c r="C442" s="98" t="str">
        <f>VLOOKUP(B442,ALL!E:H,4,0)</f>
        <v>BILL STOP</v>
      </c>
      <c r="E442" s="98">
        <f>VLOOKUP(B442,ALL!E:M,9,0)</f>
        <v>2</v>
      </c>
      <c r="F442" s="133" t="str">
        <f>VLOOKUP(B442,ALL!F:J,5,0)</f>
        <v>ACHUTHA H C S/O CHALUVE GOWDA</v>
      </c>
      <c r="G442" s="58" t="s">
        <v>2804</v>
      </c>
    </row>
    <row r="443" spans="2:7" ht="30" x14ac:dyDescent="0.25">
      <c r="B443" s="98" t="s">
        <v>558</v>
      </c>
      <c r="C443" s="98" t="str">
        <f>VLOOKUP(B443,ALL!E:H,4,0)</f>
        <v>BILL STOP</v>
      </c>
      <c r="E443" s="98">
        <f>VLOOKUP(B443,ALL!E:M,9,0)</f>
        <v>1</v>
      </c>
      <c r="F443" s="133" t="str">
        <f>VLOOKUP(B443,ALL!F:J,5,0)</f>
        <v>GIDDEGOWDA S/O GOVINDEGOWDA</v>
      </c>
      <c r="G443" s="58" t="s">
        <v>2805</v>
      </c>
    </row>
    <row r="444" spans="2:7" ht="30" x14ac:dyDescent="0.25">
      <c r="B444" s="98" t="s">
        <v>560</v>
      </c>
      <c r="C444" s="98" t="str">
        <f>VLOOKUP(B444,ALL!E:H,4,0)</f>
        <v>BILL STOP</v>
      </c>
      <c r="E444" s="98">
        <f>VLOOKUP(B444,ALL!E:M,9,0)</f>
        <v>1</v>
      </c>
      <c r="F444" s="133" t="str">
        <f>VLOOKUP(B444,ALL!F:J,5,0)</f>
        <v>P SURESH S/O PUTTAIAH</v>
      </c>
      <c r="G444" s="58" t="s">
        <v>2806</v>
      </c>
    </row>
    <row r="445" spans="2:7" ht="45" x14ac:dyDescent="0.25">
      <c r="B445" s="98" t="s">
        <v>562</v>
      </c>
      <c r="C445" s="98" t="str">
        <f>VLOOKUP(B445,ALL!E:H,4,0)</f>
        <v>BILL STOP</v>
      </c>
      <c r="E445" s="98">
        <f>VLOOKUP(B445,ALL!E:M,9,0)</f>
        <v>5</v>
      </c>
      <c r="F445" s="133" t="str">
        <f>VLOOKUP(B445,ALL!F:J,5,0)</f>
        <v xml:space="preserve">ATC TELECOM INFRASTRUTURE PVT LTD </v>
      </c>
      <c r="G445" s="58" t="s">
        <v>2806</v>
      </c>
    </row>
    <row r="446" spans="2:7" ht="30" x14ac:dyDescent="0.25">
      <c r="B446" s="98" t="s">
        <v>563</v>
      </c>
      <c r="C446" s="98" t="str">
        <f>VLOOKUP(B446,ALL!E:H,4,0)</f>
        <v>BILL STOP</v>
      </c>
      <c r="E446" s="98">
        <f>VLOOKUP(B446,ALL!E:M,9,0)</f>
        <v>2</v>
      </c>
      <c r="F446" s="133" t="str">
        <f>VLOOKUP(B446,ALL!F:J,5,0)</f>
        <v>KUMAR S/I MUDALIGOWDA</v>
      </c>
      <c r="G446" s="58" t="s">
        <v>2807</v>
      </c>
    </row>
    <row r="447" spans="2:7" ht="45" x14ac:dyDescent="0.25">
      <c r="B447" s="98" t="s">
        <v>565</v>
      </c>
      <c r="C447" s="98" t="str">
        <f>VLOOKUP(B447,ALL!E:H,4,0)</f>
        <v>BILL STOP</v>
      </c>
      <c r="E447" s="98">
        <f>VLOOKUP(B447,ALL!E:M,9,0)</f>
        <v>1</v>
      </c>
      <c r="F447" s="133" t="str">
        <f>VLOOKUP(B447,ALL!F:J,5,0)</f>
        <v>B H GANESHA MURTHY S/O LATE HIRIYANNAYYA</v>
      </c>
      <c r="G447" s="58" t="s">
        <v>2808</v>
      </c>
    </row>
    <row r="448" spans="2:7" ht="30" x14ac:dyDescent="0.25">
      <c r="B448" s="98" t="s">
        <v>860</v>
      </c>
      <c r="C448" s="98" t="str">
        <f>VLOOKUP(B448,ALL!E:H,4,0)</f>
        <v>LONG DISS</v>
      </c>
      <c r="E448" s="98">
        <f>VLOOKUP(B448,ALL!E:M,9,0)</f>
        <v>1</v>
      </c>
      <c r="F448" s="133" t="str">
        <f>VLOOKUP(B448,ALL!F:J,5,0)</f>
        <v>G PRADEEP S/O B V GOVINDASHETTY</v>
      </c>
      <c r="G448" s="58" t="s">
        <v>2808</v>
      </c>
    </row>
    <row r="449" spans="2:7" ht="30" x14ac:dyDescent="0.25">
      <c r="B449" s="98" t="s">
        <v>567</v>
      </c>
      <c r="C449" s="98" t="str">
        <f>VLOOKUP(B449,ALL!E:H,4,0)</f>
        <v>BILL STOP</v>
      </c>
      <c r="E449" s="98">
        <f>VLOOKUP(B449,ALL!E:M,9,0)</f>
        <v>1</v>
      </c>
      <c r="F449" s="133" t="str">
        <f>VLOOKUP(B449,ALL!F:J,5,0)</f>
        <v>YOGEESHAPPA S/O LATE BASAPPA</v>
      </c>
      <c r="G449" s="58" t="s">
        <v>2809</v>
      </c>
    </row>
    <row r="450" spans="2:7" ht="30" x14ac:dyDescent="0.25">
      <c r="B450" s="98" t="s">
        <v>569</v>
      </c>
      <c r="C450" s="98" t="str">
        <f>VLOOKUP(B450,ALL!E:H,4,0)</f>
        <v>BILL STOP</v>
      </c>
      <c r="E450" s="98">
        <f>VLOOKUP(B450,ALL!E:M,9,0)</f>
        <v>1</v>
      </c>
      <c r="F450" s="133" t="str">
        <f>VLOOKUP(B450,ALL!F:J,5,0)</f>
        <v>H S MURULI S/O LATE NINGASHETTY</v>
      </c>
      <c r="G450" s="58" t="s">
        <v>2809</v>
      </c>
    </row>
    <row r="451" spans="2:7" ht="60" x14ac:dyDescent="0.25">
      <c r="B451" s="98" t="s">
        <v>570</v>
      </c>
      <c r="C451" s="98" t="str">
        <f>VLOOKUP(B451,ALL!E:H,4,0)</f>
        <v>BILL STOP</v>
      </c>
      <c r="E451" s="98">
        <f>VLOOKUP(B451,ALL!E:M,9,0)</f>
        <v>2</v>
      </c>
      <c r="F451" s="133" t="str">
        <f>VLOOKUP(B451,ALL!F:J,5,0)</f>
        <v>VINAY SHANKAR M S/O P S MADHUSUDHAN NAYAK</v>
      </c>
      <c r="G451" s="58" t="s">
        <v>2809</v>
      </c>
    </row>
    <row r="452" spans="2:7" x14ac:dyDescent="0.25">
      <c r="B452" s="98" t="s">
        <v>571</v>
      </c>
      <c r="C452" s="98" t="str">
        <f>VLOOKUP(B452,ALL!E:H,4,0)</f>
        <v>BILL STOP</v>
      </c>
      <c r="E452" s="98">
        <f>VLOOKUP(B452,ALL!E:M,9,0)</f>
        <v>10</v>
      </c>
      <c r="F452" s="133" t="str">
        <f>VLOOKUP(B452,ALL!F:J,5,0)</f>
        <v>SUJATHA M M</v>
      </c>
      <c r="G452" s="58" t="s">
        <v>572</v>
      </c>
    </row>
    <row r="453" spans="2:7" x14ac:dyDescent="0.25">
      <c r="B453" s="98" t="s">
        <v>573</v>
      </c>
      <c r="C453" s="98" t="str">
        <f>VLOOKUP(B453,ALL!E:H,4,0)</f>
        <v>BILL STOP</v>
      </c>
      <c r="E453" s="98">
        <f>VLOOKUP(B453,ALL!E:M,9,0)</f>
        <v>1</v>
      </c>
      <c r="F453" s="133" t="str">
        <f>VLOOKUP(B453,ALL!F:J,5,0)</f>
        <v>SUNEETHA H M</v>
      </c>
      <c r="G453" s="58" t="s">
        <v>574</v>
      </c>
    </row>
    <row r="454" spans="2:7" x14ac:dyDescent="0.25">
      <c r="B454" s="98" t="s">
        <v>32</v>
      </c>
      <c r="C454" s="98" t="str">
        <f>VLOOKUP(B454,ALL!E:H,4,0)</f>
        <v>LIVE</v>
      </c>
      <c r="E454" s="98">
        <f>VLOOKUP(B454,ALL!E:M,9,0)</f>
        <v>2</v>
      </c>
      <c r="F454" s="133" t="str">
        <f>VLOOKUP(B454,ALL!F:J,5,0)</f>
        <v>M C DIWAKAR</v>
      </c>
      <c r="G454" s="58" t="s">
        <v>574</v>
      </c>
    </row>
    <row r="455" spans="2:7" x14ac:dyDescent="0.25">
      <c r="B455" s="98" t="s">
        <v>575</v>
      </c>
      <c r="C455" s="98" t="str">
        <f>VLOOKUP(B455,ALL!E:H,4,0)</f>
        <v>BILL STOP</v>
      </c>
      <c r="E455" s="98">
        <f>VLOOKUP(B455,ALL!E:M,9,0)</f>
        <v>1</v>
      </c>
      <c r="F455" s="133" t="str">
        <f>VLOOKUP(B455,ALL!F:J,5,0)</f>
        <v>dharmesha</v>
      </c>
      <c r="G455" s="58" t="s">
        <v>576</v>
      </c>
    </row>
    <row r="456" spans="2:7" x14ac:dyDescent="0.25">
      <c r="B456" s="98" t="s">
        <v>577</v>
      </c>
      <c r="C456" s="98" t="str">
        <f>VLOOKUP(B456,ALL!E:H,4,0)</f>
        <v>BILL STOP</v>
      </c>
      <c r="E456" s="98">
        <f>VLOOKUP(B456,ALL!E:M,9,0)</f>
        <v>1</v>
      </c>
      <c r="F456" s="133" t="str">
        <f>VLOOKUP(B456,ALL!F:J,5,0)</f>
        <v>K J VARADARAJU  S/O</v>
      </c>
      <c r="G456" s="58" t="s">
        <v>576</v>
      </c>
    </row>
    <row r="457" spans="2:7" x14ac:dyDescent="0.25">
      <c r="B457" s="98" t="s">
        <v>578</v>
      </c>
      <c r="C457" s="98" t="str">
        <f>VLOOKUP(B457,ALL!E:H,4,0)</f>
        <v>BILL STOP</v>
      </c>
      <c r="E457" s="98">
        <f>VLOOKUP(B457,ALL!E:M,9,0)</f>
        <v>1</v>
      </c>
      <c r="F457" s="133" t="str">
        <f>VLOOKUP(B457,ALL!F:J,5,0)</f>
        <v>RAMESH K A</v>
      </c>
      <c r="G457" s="58" t="s">
        <v>576</v>
      </c>
    </row>
    <row r="458" spans="2:7" x14ac:dyDescent="0.25">
      <c r="B458" s="98" t="s">
        <v>579</v>
      </c>
      <c r="C458" s="98" t="str">
        <f>VLOOKUP(B458,ALL!E:H,4,0)</f>
        <v>BILL STOP</v>
      </c>
      <c r="E458" s="98">
        <f>VLOOKUP(B458,ALL!E:M,9,0)</f>
        <v>2</v>
      </c>
      <c r="F458" s="133" t="str">
        <f>VLOOKUP(B458,ALL!F:J,5,0)</f>
        <v>H N GEETHA</v>
      </c>
      <c r="G458" s="58" t="s">
        <v>576</v>
      </c>
    </row>
    <row r="459" spans="2:7" x14ac:dyDescent="0.25">
      <c r="B459" s="98" t="s">
        <v>580</v>
      </c>
      <c r="C459" s="98" t="str">
        <f>VLOOKUP(B459,ALL!E:H,4,0)</f>
        <v>BILL STOP</v>
      </c>
      <c r="E459" s="98">
        <f>VLOOKUP(B459,ALL!E:M,9,0)</f>
        <v>1</v>
      </c>
      <c r="F459" s="133" t="str">
        <f>VLOOKUP(B459,ALL!F:J,5,0)</f>
        <v>SUNIL B R</v>
      </c>
      <c r="G459" s="58" t="s">
        <v>576</v>
      </c>
    </row>
    <row r="460" spans="2:7" x14ac:dyDescent="0.25">
      <c r="B460" s="98" t="s">
        <v>34</v>
      </c>
      <c r="C460" s="98" t="str">
        <f>VLOOKUP(B460,ALL!E:H,4,0)</f>
        <v>LIVE</v>
      </c>
      <c r="E460" s="98">
        <f>VLOOKUP(B460,ALL!E:M,9,0)</f>
        <v>2</v>
      </c>
      <c r="F460" s="133" t="str">
        <f>VLOOKUP(B460,ALL!F:J,5,0)</f>
        <v>T M CHIDHANADA</v>
      </c>
      <c r="G460" s="58" t="s">
        <v>582</v>
      </c>
    </row>
    <row r="461" spans="2:7" x14ac:dyDescent="0.25">
      <c r="B461" s="98" t="s">
        <v>581</v>
      </c>
      <c r="C461" s="98" t="str">
        <f>VLOOKUP(B461,ALL!E:H,4,0)</f>
        <v>BILL STOP</v>
      </c>
      <c r="E461" s="98">
        <f>VLOOKUP(B461,ALL!E:M,9,0)</f>
        <v>2</v>
      </c>
      <c r="F461" s="133" t="str">
        <f>VLOOKUP(B461,ALL!F:J,5,0)</f>
        <v>SHASHIDHARA</v>
      </c>
      <c r="G461" s="58" t="s">
        <v>582</v>
      </c>
    </row>
    <row r="462" spans="2:7" x14ac:dyDescent="0.25">
      <c r="B462" s="98" t="s">
        <v>583</v>
      </c>
      <c r="C462" s="98" t="str">
        <f>VLOOKUP(B462,ALL!E:H,4,0)</f>
        <v>BILL STOP</v>
      </c>
      <c r="E462" s="98">
        <f>VLOOKUP(B462,ALL!E:M,9,0)</f>
        <v>2</v>
      </c>
      <c r="F462" s="133" t="str">
        <f>VLOOKUP(B462,ALL!F:J,5,0)</f>
        <v>BETTEGOWDA</v>
      </c>
      <c r="G462" s="58" t="s">
        <v>584</v>
      </c>
    </row>
    <row r="463" spans="2:7" x14ac:dyDescent="0.25">
      <c r="B463" s="98" t="s">
        <v>585</v>
      </c>
      <c r="C463" s="98" t="str">
        <f>VLOOKUP(B463,ALL!E:H,4,0)</f>
        <v>BILL STOP</v>
      </c>
      <c r="E463" s="98">
        <f>VLOOKUP(B463,ALL!E:M,9,0)</f>
        <v>2</v>
      </c>
      <c r="F463" s="133" t="str">
        <f>VLOOKUP(B463,ALL!F:J,5,0)</f>
        <v>KESHAVAMURTHY</v>
      </c>
      <c r="G463" s="58" t="s">
        <v>584</v>
      </c>
    </row>
    <row r="464" spans="2:7" x14ac:dyDescent="0.25">
      <c r="B464" s="98" t="s">
        <v>36</v>
      </c>
      <c r="C464" s="98" t="str">
        <f>VLOOKUP(B464,ALL!E:H,4,0)</f>
        <v>LIVE</v>
      </c>
      <c r="E464" s="98">
        <f>VLOOKUP(B464,ALL!E:M,9,0)</f>
        <v>1</v>
      </c>
      <c r="F464" s="133" t="str">
        <f>VLOOKUP(B464,ALL!F:J,5,0)</f>
        <v>ACHUTH SHASTRI</v>
      </c>
      <c r="G464" s="58" t="s">
        <v>918</v>
      </c>
    </row>
    <row r="465" spans="2:7" x14ac:dyDescent="0.25">
      <c r="B465" s="98" t="s">
        <v>38</v>
      </c>
      <c r="C465" s="98" t="str">
        <f>VLOOKUP(B465,ALL!E:H,4,0)</f>
        <v>LIVE</v>
      </c>
      <c r="E465" s="98">
        <f>VLOOKUP(B465,ALL!E:M,9,0)</f>
        <v>2</v>
      </c>
      <c r="F465" s="133" t="str">
        <f>VLOOKUP(B465,ALL!F:J,5,0)</f>
        <v>PRAKHASHA</v>
      </c>
      <c r="G465" s="58" t="s">
        <v>919</v>
      </c>
    </row>
    <row r="466" spans="2:7" x14ac:dyDescent="0.25">
      <c r="B466" s="98" t="s">
        <v>2220</v>
      </c>
      <c r="C466" s="98" t="str">
        <f>VLOOKUP(B466,ALL!E:H,4,0)</f>
        <v>BILL STOP</v>
      </c>
      <c r="E466" s="98">
        <f>VLOOKUP(B466,ALL!E:M,9,0)</f>
        <v>1</v>
      </c>
      <c r="F466" s="133" t="e">
        <f>VLOOKUP(B466,ALL!F:J,5,0)</f>
        <v>#N/A</v>
      </c>
      <c r="G466" s="58" t="s">
        <v>576</v>
      </c>
    </row>
    <row r="467" spans="2:7" x14ac:dyDescent="0.25">
      <c r="B467" s="98" t="s">
        <v>586</v>
      </c>
      <c r="C467" s="98" t="str">
        <f>VLOOKUP(B467,ALL!E:H,4,0)</f>
        <v>BILL STOP</v>
      </c>
      <c r="E467" s="98">
        <f>VLOOKUP(B467,ALL!E:M,9,0)</f>
        <v>1</v>
      </c>
      <c r="F467" s="133" t="str">
        <f>VLOOKUP(B467,ALL!F:J,5,0)</f>
        <v>MANJULAMMA C Y</v>
      </c>
      <c r="G467" s="58" t="s">
        <v>587</v>
      </c>
    </row>
    <row r="468" spans="2:7" x14ac:dyDescent="0.25">
      <c r="B468" s="98" t="s">
        <v>42</v>
      </c>
      <c r="C468" s="98" t="str">
        <f>VLOOKUP(B468,ALL!E:H,4,0)</f>
        <v>LIVE</v>
      </c>
      <c r="E468" s="98">
        <f>VLOOKUP(B468,ALL!E:M,9,0)</f>
        <v>2</v>
      </c>
      <c r="F468" s="133" t="str">
        <f>VLOOKUP(B468,ALL!F:J,5,0)</f>
        <v>SHASHIKUMAR C B</v>
      </c>
      <c r="G468" s="58" t="s">
        <v>587</v>
      </c>
    </row>
    <row r="469" spans="2:7" x14ac:dyDescent="0.25">
      <c r="B469" s="98" t="s">
        <v>43</v>
      </c>
      <c r="C469" s="98" t="str">
        <f>VLOOKUP(B469,ALL!E:H,4,0)</f>
        <v>LIVE</v>
      </c>
      <c r="E469" s="98">
        <f>VLOOKUP(B469,ALL!E:M,9,0)</f>
        <v>1</v>
      </c>
      <c r="F469" s="133" t="str">
        <f>VLOOKUP(B469,ALL!F:J,5,0)</f>
        <v>JAYAMMA</v>
      </c>
      <c r="G469" s="58" t="s">
        <v>920</v>
      </c>
    </row>
    <row r="470" spans="2:7" ht="30" x14ac:dyDescent="0.25">
      <c r="B470" s="98" t="s">
        <v>588</v>
      </c>
      <c r="C470" s="98" t="str">
        <f>VLOOKUP(B470,ALL!E:H,4,0)</f>
        <v>BILL STOP</v>
      </c>
      <c r="E470" s="98">
        <f>VLOOKUP(B470,ALL!E:M,9,0)</f>
        <v>2</v>
      </c>
      <c r="F470" s="133" t="str">
        <f>VLOOKUP(B470,ALL!F:J,5,0)</f>
        <v>MUKTHESH KUMAR H D</v>
      </c>
      <c r="G470" s="58" t="s">
        <v>589</v>
      </c>
    </row>
    <row r="471" spans="2:7" x14ac:dyDescent="0.25">
      <c r="B471" s="98" t="s">
        <v>590</v>
      </c>
      <c r="C471" s="98" t="str">
        <f>VLOOKUP(B471,ALL!E:H,4,0)</f>
        <v>BILL STOP</v>
      </c>
      <c r="E471" s="98">
        <f>VLOOKUP(B471,ALL!E:M,9,0)</f>
        <v>1</v>
      </c>
      <c r="F471" s="133" t="str">
        <f>VLOOKUP(B471,ALL!F:J,5,0)</f>
        <v>KRISHNAMURTHY</v>
      </c>
      <c r="G471" s="58" t="s">
        <v>589</v>
      </c>
    </row>
    <row r="472" spans="2:7" x14ac:dyDescent="0.25">
      <c r="B472" s="98" t="s">
        <v>45</v>
      </c>
      <c r="C472" s="98" t="str">
        <f>VLOOKUP(B472,ALL!E:H,4,0)</f>
        <v>LIVE</v>
      </c>
      <c r="E472" s="98">
        <f>VLOOKUP(B472,ALL!E:M,9,0)</f>
        <v>2</v>
      </c>
      <c r="F472" s="133" t="str">
        <f>VLOOKUP(B472,ALL!F:J,5,0)</f>
        <v>SHIVAKUMAR</v>
      </c>
      <c r="G472" s="58" t="s">
        <v>589</v>
      </c>
    </row>
    <row r="473" spans="2:7" x14ac:dyDescent="0.25">
      <c r="B473" s="98" t="s">
        <v>47</v>
      </c>
      <c r="C473" s="98" t="str">
        <f>VLOOKUP(B473,ALL!E:H,4,0)</f>
        <v>LIVE</v>
      </c>
      <c r="E473" s="98">
        <f>VLOOKUP(B473,ALL!E:M,9,0)</f>
        <v>2</v>
      </c>
      <c r="F473" s="133" t="str">
        <f>VLOOKUP(B473,ALL!F:J,5,0)</f>
        <v>SMT JAYAMMA</v>
      </c>
      <c r="G473" s="58" t="s">
        <v>589</v>
      </c>
    </row>
    <row r="474" spans="2:7" x14ac:dyDescent="0.25">
      <c r="B474" s="98" t="s">
        <v>48</v>
      </c>
      <c r="C474" s="98" t="str">
        <f>VLOOKUP(B474,ALL!E:H,4,0)</f>
        <v>LIVE</v>
      </c>
      <c r="E474" s="98">
        <f>VLOOKUP(B474,ALL!E:M,9,0)</f>
        <v>2</v>
      </c>
      <c r="F474" s="133" t="str">
        <f>VLOOKUP(B474,ALL!F:J,5,0)</f>
        <v xml:space="preserve">T M ABHISHEK </v>
      </c>
      <c r="G474" s="58" t="s">
        <v>592</v>
      </c>
    </row>
    <row r="475" spans="2:7" x14ac:dyDescent="0.25">
      <c r="B475" s="98" t="s">
        <v>591</v>
      </c>
      <c r="C475" s="98" t="str">
        <f>VLOOKUP(B475,ALL!E:H,4,0)</f>
        <v>BILL STOP</v>
      </c>
      <c r="E475" s="98">
        <f>VLOOKUP(B475,ALL!E:M,9,0)</f>
        <v>2</v>
      </c>
      <c r="F475" s="133" t="str">
        <f>VLOOKUP(B475,ALL!F:J,5,0)</f>
        <v>PRAVEEN G</v>
      </c>
      <c r="G475" s="58" t="s">
        <v>592</v>
      </c>
    </row>
    <row r="476" spans="2:7" x14ac:dyDescent="0.25">
      <c r="B476" s="98" t="s">
        <v>50</v>
      </c>
      <c r="C476" s="98" t="str">
        <f>VLOOKUP(B476,ALL!E:H,4,0)</f>
        <v>LIVE</v>
      </c>
      <c r="E476" s="98">
        <f>VLOOKUP(B476,ALL!E:M,9,0)</f>
        <v>2</v>
      </c>
      <c r="F476" s="133" t="str">
        <f>VLOOKUP(B476,ALL!F:J,5,0)</f>
        <v>H S NADEESHA</v>
      </c>
      <c r="G476" s="58" t="s">
        <v>921</v>
      </c>
    </row>
    <row r="477" spans="2:7" x14ac:dyDescent="0.25">
      <c r="B477" s="98" t="s">
        <v>52</v>
      </c>
      <c r="C477" s="98" t="str">
        <f>VLOOKUP(B477,ALL!E:H,4,0)</f>
        <v>LIVE</v>
      </c>
      <c r="E477" s="98">
        <f>VLOOKUP(B477,ALL!E:M,9,0)</f>
        <v>2</v>
      </c>
      <c r="F477" s="133" t="str">
        <f>VLOOKUP(B477,ALL!F:J,5,0)</f>
        <v xml:space="preserve">PREM KUMAR S R </v>
      </c>
      <c r="G477" s="58" t="s">
        <v>922</v>
      </c>
    </row>
    <row r="478" spans="2:7" x14ac:dyDescent="0.25">
      <c r="B478" s="98" t="s">
        <v>54</v>
      </c>
      <c r="C478" s="98" t="str">
        <f>VLOOKUP(B478,ALL!E:H,4,0)</f>
        <v>LIVE</v>
      </c>
      <c r="E478" s="98">
        <f>VLOOKUP(B478,ALL!E:M,9,0)</f>
        <v>1</v>
      </c>
      <c r="F478" s="133" t="str">
        <f>VLOOKUP(B478,ALL!F:J,5,0)</f>
        <v>SWAMYGOWDA S/O</v>
      </c>
      <c r="G478" s="58" t="s">
        <v>922</v>
      </c>
    </row>
    <row r="479" spans="2:7" x14ac:dyDescent="0.25">
      <c r="B479" s="98" t="s">
        <v>593</v>
      </c>
      <c r="C479" s="98" t="str">
        <f>VLOOKUP(B479,ALL!E:H,4,0)</f>
        <v>BILL STOP</v>
      </c>
      <c r="E479" s="98">
        <f>VLOOKUP(B479,ALL!E:M,9,0)</f>
        <v>1</v>
      </c>
      <c r="F479" s="133" t="str">
        <f>VLOOKUP(B479,ALL!F:J,5,0)</f>
        <v>NAGARAJU S/O</v>
      </c>
      <c r="G479" s="58" t="s">
        <v>594</v>
      </c>
    </row>
    <row r="480" spans="2:7" x14ac:dyDescent="0.25">
      <c r="B480" s="98" t="s">
        <v>595</v>
      </c>
      <c r="C480" s="98" t="str">
        <f>VLOOKUP(B480,ALL!E:H,4,0)</f>
        <v>BILL STOP</v>
      </c>
      <c r="E480" s="98">
        <f>VLOOKUP(B480,ALL!E:M,9,0)</f>
        <v>2</v>
      </c>
      <c r="F480" s="133" t="str">
        <f>VLOOKUP(B480,ALL!F:J,5,0)</f>
        <v xml:space="preserve">H N MANIKANTA S/O </v>
      </c>
      <c r="G480" s="58" t="s">
        <v>594</v>
      </c>
    </row>
    <row r="481" spans="2:7" x14ac:dyDescent="0.25">
      <c r="B481" s="98" t="s">
        <v>55</v>
      </c>
      <c r="C481" s="98" t="str">
        <f>VLOOKUP(B481,ALL!E:H,4,0)</f>
        <v>LIVE</v>
      </c>
      <c r="E481" s="98">
        <f>VLOOKUP(B481,ALL!E:M,9,0)</f>
        <v>2</v>
      </c>
      <c r="F481" s="133" t="str">
        <f>VLOOKUP(B481,ALL!F:J,5,0)</f>
        <v xml:space="preserve">RAJASHETTY S/O </v>
      </c>
      <c r="G481" s="58" t="s">
        <v>594</v>
      </c>
    </row>
    <row r="482" spans="2:7" x14ac:dyDescent="0.25">
      <c r="B482" s="98" t="s">
        <v>57</v>
      </c>
      <c r="C482" s="98" t="str">
        <f>VLOOKUP(B482,ALL!E:H,4,0)</f>
        <v>LIVE</v>
      </c>
      <c r="E482" s="98">
        <f>VLOOKUP(B482,ALL!E:M,9,0)</f>
        <v>2</v>
      </c>
      <c r="F482" s="133" t="str">
        <f>VLOOKUP(B482,ALL!F:J,5,0)</f>
        <v xml:space="preserve">YASHODHA W/O </v>
      </c>
      <c r="G482" s="58" t="s">
        <v>594</v>
      </c>
    </row>
    <row r="483" spans="2:7" x14ac:dyDescent="0.25">
      <c r="B483" s="98" t="s">
        <v>58</v>
      </c>
      <c r="C483" s="98" t="str">
        <f>VLOOKUP(B483,ALL!E:H,4,0)</f>
        <v>LIVE</v>
      </c>
      <c r="E483" s="98">
        <f>VLOOKUP(B483,ALL!E:M,9,0)</f>
        <v>2</v>
      </c>
      <c r="F483" s="133" t="str">
        <f>VLOOKUP(B483,ALL!F:J,5,0)</f>
        <v>JAGADEESHA S/O LATE</v>
      </c>
      <c r="G483" s="58" t="s">
        <v>594</v>
      </c>
    </row>
    <row r="484" spans="2:7" ht="30" x14ac:dyDescent="0.25">
      <c r="B484" s="98" t="s">
        <v>596</v>
      </c>
      <c r="C484" s="98" t="str">
        <f>VLOOKUP(B484,ALL!E:H,4,0)</f>
        <v>BILL STOP</v>
      </c>
      <c r="E484" s="98">
        <f>VLOOKUP(B484,ALL!E:M,9,0)</f>
        <v>2</v>
      </c>
      <c r="F484" s="133" t="str">
        <f>VLOOKUP(B484,ALL!F:J,5,0)</f>
        <v>SUJATHANARAYANA W/O</v>
      </c>
      <c r="G484" s="58" t="s">
        <v>597</v>
      </c>
    </row>
    <row r="485" spans="2:7" x14ac:dyDescent="0.25">
      <c r="B485" s="98" t="s">
        <v>598</v>
      </c>
      <c r="C485" s="98" t="str">
        <f>VLOOKUP(B485,ALL!E:H,4,0)</f>
        <v>BILL STOP</v>
      </c>
      <c r="E485" s="98">
        <f>VLOOKUP(B485,ALL!E:M,9,0)</f>
        <v>2</v>
      </c>
      <c r="F485" s="133" t="str">
        <f>VLOOKUP(B485,ALL!F:J,5,0)</f>
        <v xml:space="preserve">JYOTHI W/O </v>
      </c>
      <c r="G485" s="58" t="s">
        <v>599</v>
      </c>
    </row>
    <row r="486" spans="2:7" x14ac:dyDescent="0.25">
      <c r="B486" s="98" t="s">
        <v>600</v>
      </c>
      <c r="C486" s="98" t="str">
        <f>VLOOKUP(B486,ALL!E:H,4,0)</f>
        <v>BILL STOP</v>
      </c>
      <c r="E486" s="98">
        <f>VLOOKUP(B486,ALL!E:M,9,0)</f>
        <v>1</v>
      </c>
      <c r="F486" s="133" t="str">
        <f>VLOOKUP(B486,ALL!F:J,5,0)</f>
        <v xml:space="preserve">GIDDEGOWDA S/O </v>
      </c>
      <c r="G486" s="58" t="s">
        <v>601</v>
      </c>
    </row>
    <row r="487" spans="2:7" x14ac:dyDescent="0.25">
      <c r="B487" s="98" t="s">
        <v>59</v>
      </c>
      <c r="C487" s="98" t="str">
        <f>VLOOKUP(B487,ALL!E:H,4,0)</f>
        <v>LIVE</v>
      </c>
      <c r="E487" s="98">
        <f>VLOOKUP(B487,ALL!E:M,9,0)</f>
        <v>1</v>
      </c>
      <c r="F487" s="133" t="str">
        <f>VLOOKUP(B487,ALL!F:J,5,0)</f>
        <v xml:space="preserve">TEJASVI D R S/O </v>
      </c>
      <c r="G487" s="58" t="s">
        <v>601</v>
      </c>
    </row>
    <row r="488" spans="2:7" x14ac:dyDescent="0.25">
      <c r="B488" s="98" t="s">
        <v>61</v>
      </c>
      <c r="C488" s="98" t="str">
        <f>VLOOKUP(B488,ALL!E:H,4,0)</f>
        <v>LIVE</v>
      </c>
      <c r="E488" s="98">
        <f>VLOOKUP(B488,ALL!E:M,9,0)</f>
        <v>1</v>
      </c>
      <c r="F488" s="133" t="str">
        <f>VLOOKUP(B488,ALL!F:J,5,0)</f>
        <v xml:space="preserve">RAKESH H Y S/O </v>
      </c>
      <c r="G488" s="58" t="s">
        <v>603</v>
      </c>
    </row>
    <row r="489" spans="2:7" x14ac:dyDescent="0.25">
      <c r="B489" s="98" t="s">
        <v>923</v>
      </c>
      <c r="C489" s="98" t="str">
        <f>VLOOKUP(B489,ALL!E:H,4,0)</f>
        <v>LIVE</v>
      </c>
      <c r="E489" s="98">
        <f>VLOOKUP(B489,ALL!E:M,9,0)</f>
        <v>2</v>
      </c>
      <c r="F489" s="133" t="str">
        <f>VLOOKUP(B489,ALL!F:J,5,0)</f>
        <v xml:space="preserve">KAMALAKSHI W/O </v>
      </c>
      <c r="G489" s="58" t="s">
        <v>603</v>
      </c>
    </row>
    <row r="490" spans="2:7" x14ac:dyDescent="0.25">
      <c r="B490" s="98" t="s">
        <v>602</v>
      </c>
      <c r="C490" s="98" t="str">
        <f>VLOOKUP(B490,ALL!E:H,4,0)</f>
        <v>BILL STOP</v>
      </c>
      <c r="E490" s="98">
        <f>VLOOKUP(B490,ALL!E:M,9,0)</f>
        <v>1</v>
      </c>
      <c r="F490" s="133" t="str">
        <f>VLOOKUP(B490,ALL!F:J,5,0)</f>
        <v xml:space="preserve">SMT GIDDAMMA W/O </v>
      </c>
      <c r="G490" s="58" t="s">
        <v>603</v>
      </c>
    </row>
    <row r="491" spans="2:7" x14ac:dyDescent="0.25">
      <c r="B491" s="98" t="s">
        <v>604</v>
      </c>
      <c r="C491" s="98" t="str">
        <f>VLOOKUP(B491,ALL!E:H,4,0)</f>
        <v>BILL STOP</v>
      </c>
      <c r="E491" s="98">
        <f>VLOOKUP(B491,ALL!E:M,9,0)</f>
        <v>2</v>
      </c>
      <c r="F491" s="133" t="str">
        <f>VLOOKUP(B491,ALL!F:J,5,0)</f>
        <v xml:space="preserve">MONOHARA Y C S/O </v>
      </c>
      <c r="G491" s="58" t="s">
        <v>605</v>
      </c>
    </row>
    <row r="492" spans="2:7" x14ac:dyDescent="0.25">
      <c r="B492" s="98" t="s">
        <v>63</v>
      </c>
      <c r="C492" s="98" t="str">
        <f>VLOOKUP(B492,ALL!E:H,4,0)</f>
        <v>LIVE</v>
      </c>
      <c r="E492" s="98">
        <f>VLOOKUP(B492,ALL!E:M,9,0)</f>
        <v>2</v>
      </c>
      <c r="F492" s="133" t="str">
        <f>VLOOKUP(B492,ALL!F:J,5,0)</f>
        <v>MANJULA W/O</v>
      </c>
      <c r="G492" s="58" t="s">
        <v>605</v>
      </c>
    </row>
    <row r="493" spans="2:7" x14ac:dyDescent="0.25">
      <c r="B493" s="98" t="s">
        <v>606</v>
      </c>
      <c r="C493" s="98" t="str">
        <f>VLOOKUP(B493,ALL!E:H,4,0)</f>
        <v>BILL STOP</v>
      </c>
      <c r="E493" s="98">
        <f>VLOOKUP(B493,ALL!E:M,9,0)</f>
        <v>2</v>
      </c>
      <c r="F493" s="133" t="str">
        <f>VLOOKUP(B493,ALL!F:J,5,0)</f>
        <v xml:space="preserve">PUTTASWAMY S/O </v>
      </c>
      <c r="G493" s="58" t="s">
        <v>605</v>
      </c>
    </row>
    <row r="494" spans="2:7" ht="30" x14ac:dyDescent="0.25">
      <c r="B494" s="98" t="s">
        <v>65</v>
      </c>
      <c r="C494" s="98" t="str">
        <f>VLOOKUP(B494,ALL!E:H,4,0)</f>
        <v>LIVE</v>
      </c>
      <c r="E494" s="98">
        <f>VLOOKUP(B494,ALL!E:M,9,0)</f>
        <v>2</v>
      </c>
      <c r="F494" s="133" t="str">
        <f>VLOOKUP(B494,ALL!F:J,5,0)</f>
        <v>B S GOVINDASWAMY S/O LATE</v>
      </c>
      <c r="G494" s="58" t="s">
        <v>608</v>
      </c>
    </row>
    <row r="495" spans="2:7" x14ac:dyDescent="0.25">
      <c r="B495" s="98" t="s">
        <v>607</v>
      </c>
      <c r="C495" s="98" t="str">
        <f>VLOOKUP(B495,ALL!E:H,4,0)</f>
        <v>BILL STOP</v>
      </c>
      <c r="E495" s="98">
        <f>VLOOKUP(B495,ALL!E:M,9,0)</f>
        <v>2</v>
      </c>
      <c r="F495" s="133" t="str">
        <f>VLOOKUP(B495,ALL!F:J,5,0)</f>
        <v>VISHWANATH S/O</v>
      </c>
      <c r="G495" s="58" t="s">
        <v>608</v>
      </c>
    </row>
    <row r="496" spans="2:7" x14ac:dyDescent="0.25">
      <c r="B496" s="98" t="s">
        <v>67</v>
      </c>
      <c r="C496" s="98" t="str">
        <f>VLOOKUP(B496,ALL!E:H,4,0)</f>
        <v>LIVE</v>
      </c>
      <c r="E496" s="98">
        <f>VLOOKUP(B496,ALL!E:M,9,0)</f>
        <v>1</v>
      </c>
      <c r="F496" s="133" t="str">
        <f>VLOOKUP(B496,ALL!F:J,5,0)</f>
        <v>SHIVANJEGOWDA</v>
      </c>
      <c r="G496" s="58" t="s">
        <v>610</v>
      </c>
    </row>
    <row r="497" spans="2:7" x14ac:dyDescent="0.25">
      <c r="B497" s="98" t="s">
        <v>609</v>
      </c>
      <c r="C497" s="98" t="str">
        <f>VLOOKUP(B497,ALL!E:H,4,0)</f>
        <v>BILL STOP</v>
      </c>
      <c r="E497" s="98">
        <f>VLOOKUP(B497,ALL!E:M,9,0)</f>
        <v>2</v>
      </c>
      <c r="F497" s="133" t="str">
        <f>VLOOKUP(B497,ALL!F:J,5,0)</f>
        <v>SMT GANDHARI</v>
      </c>
      <c r="G497" s="58" t="s">
        <v>610</v>
      </c>
    </row>
    <row r="498" spans="2:7" x14ac:dyDescent="0.25">
      <c r="B498" s="98" t="s">
        <v>69</v>
      </c>
      <c r="C498" s="98" t="str">
        <f>VLOOKUP(B498,ALL!E:H,4,0)</f>
        <v>LIVE</v>
      </c>
      <c r="E498" s="98">
        <f>VLOOKUP(B498,ALL!E:M,9,0)</f>
        <v>1</v>
      </c>
      <c r="F498" s="133" t="str">
        <f>VLOOKUP(B498,ALL!F:J,5,0)</f>
        <v>KUMAREGOWDA</v>
      </c>
      <c r="G498" s="58" t="s">
        <v>610</v>
      </c>
    </row>
    <row r="499" spans="2:7" x14ac:dyDescent="0.25">
      <c r="B499" s="98" t="s">
        <v>70</v>
      </c>
      <c r="C499" s="98" t="str">
        <f>VLOOKUP(B499,ALL!E:H,4,0)</f>
        <v>LIVE</v>
      </c>
      <c r="E499" s="98">
        <f>VLOOKUP(B499,ALL!E:M,9,0)</f>
        <v>1</v>
      </c>
      <c r="F499" s="133" t="str">
        <f>VLOOKUP(B499,ALL!F:J,5,0)</f>
        <v>S SAGUNEGOWDA</v>
      </c>
      <c r="G499" s="58" t="s">
        <v>610</v>
      </c>
    </row>
    <row r="500" spans="2:7" x14ac:dyDescent="0.25">
      <c r="B500" s="98" t="s">
        <v>71</v>
      </c>
      <c r="C500" s="98" t="str">
        <f>VLOOKUP(B500,ALL!E:H,4,0)</f>
        <v>LIVE</v>
      </c>
      <c r="E500" s="98">
        <f>VLOOKUP(B500,ALL!E:M,9,0)</f>
        <v>2</v>
      </c>
      <c r="F500" s="133" t="str">
        <f>VLOOKUP(B500,ALL!F:J,5,0)</f>
        <v>DAYANANDA A, N</v>
      </c>
      <c r="G500" s="58" t="s">
        <v>610</v>
      </c>
    </row>
    <row r="501" spans="2:7" x14ac:dyDescent="0.25">
      <c r="B501" s="98" t="s">
        <v>611</v>
      </c>
      <c r="C501" s="98" t="str">
        <f>VLOOKUP(B501,ALL!E:H,4,0)</f>
        <v>BILL STOP</v>
      </c>
      <c r="E501" s="98">
        <f>VLOOKUP(B501,ALL!E:M,9,0)</f>
        <v>1</v>
      </c>
      <c r="F501" s="133" t="str">
        <f>VLOOKUP(B501,ALL!F:J,5,0)</f>
        <v xml:space="preserve">S YOGANNA </v>
      </c>
      <c r="G501" s="58" t="s">
        <v>610</v>
      </c>
    </row>
    <row r="502" spans="2:7" x14ac:dyDescent="0.25">
      <c r="B502" s="98" t="s">
        <v>355</v>
      </c>
      <c r="C502" s="98" t="str">
        <f>VLOOKUP(B502,ALL!E:H,4,0)</f>
        <v>LIVE</v>
      </c>
      <c r="E502" s="98">
        <f>VLOOKUP(B502,ALL!E:M,9,0)</f>
        <v>2</v>
      </c>
      <c r="F502" s="133" t="str">
        <f>VLOOKUP(B502,ALL!F:J,5,0)</f>
        <v>KAVISHKUMAR P U</v>
      </c>
      <c r="G502" s="58" t="s">
        <v>924</v>
      </c>
    </row>
    <row r="503" spans="2:7" x14ac:dyDescent="0.25">
      <c r="B503" s="98" t="s">
        <v>72</v>
      </c>
      <c r="C503" s="98" t="str">
        <f>VLOOKUP(B503,ALL!E:H,4,0)</f>
        <v>LIVE</v>
      </c>
      <c r="E503" s="98">
        <f>VLOOKUP(B503,ALL!E:M,9,0)</f>
        <v>2</v>
      </c>
      <c r="F503" s="133" t="str">
        <f>VLOOKUP(B503,ALL!F:J,5,0)</f>
        <v>SWAMYA  H N</v>
      </c>
      <c r="G503" s="58" t="s">
        <v>924</v>
      </c>
    </row>
    <row r="504" spans="2:7" x14ac:dyDescent="0.25">
      <c r="B504" s="98" t="s">
        <v>2307</v>
      </c>
      <c r="C504" s="98" t="str">
        <f>VLOOKUP(B504,ALL!E:H,4,0)</f>
        <v>BILL STOP</v>
      </c>
      <c r="E504" s="98">
        <f>VLOOKUP(B504,ALL!E:M,9,0)</f>
        <v>1</v>
      </c>
      <c r="F504" s="133" t="str">
        <f>VLOOKUP(B504,ALL!F:J,5,0)</f>
        <v>Devarajegowda</v>
      </c>
      <c r="G504" s="58" t="s">
        <v>613</v>
      </c>
    </row>
    <row r="505" spans="2:7" x14ac:dyDescent="0.25">
      <c r="B505" s="98" t="s">
        <v>74</v>
      </c>
      <c r="C505" s="98" t="str">
        <f>VLOOKUP(B505,ALL!E:H,4,0)</f>
        <v>LIVE</v>
      </c>
      <c r="E505" s="98">
        <f>VLOOKUP(B505,ALL!E:M,9,0)</f>
        <v>2</v>
      </c>
      <c r="F505" s="133" t="str">
        <f>VLOOKUP(B505,ALL!F:J,5,0)</f>
        <v>KUSUMA</v>
      </c>
      <c r="G505" s="58" t="s">
        <v>613</v>
      </c>
    </row>
    <row r="506" spans="2:7" x14ac:dyDescent="0.25">
      <c r="B506" s="98" t="s">
        <v>77</v>
      </c>
      <c r="C506" s="98" t="str">
        <f>VLOOKUP(B506,ALL!E:H,4,0)</f>
        <v>LIVE</v>
      </c>
      <c r="E506" s="98">
        <f>VLOOKUP(B506,ALL!E:M,9,0)</f>
        <v>1</v>
      </c>
      <c r="F506" s="133" t="str">
        <f>VLOOKUP(B506,ALL!F:J,5,0)</f>
        <v>GIDDEGOWDA</v>
      </c>
      <c r="G506" s="58" t="s">
        <v>925</v>
      </c>
    </row>
    <row r="507" spans="2:7" x14ac:dyDescent="0.25">
      <c r="B507" s="98" t="s">
        <v>79</v>
      </c>
      <c r="C507" s="98" t="str">
        <f>VLOOKUP(B507,ALL!E:H,4,0)</f>
        <v>LIVE</v>
      </c>
      <c r="E507" s="98">
        <f>VLOOKUP(B507,ALL!E:M,9,0)</f>
        <v>1</v>
      </c>
      <c r="F507" s="133" t="str">
        <f>VLOOKUP(B507,ALL!F:J,5,0)</f>
        <v>JAVAREGOWDA</v>
      </c>
      <c r="G507" s="58" t="s">
        <v>925</v>
      </c>
    </row>
    <row r="508" spans="2:7" x14ac:dyDescent="0.25">
      <c r="B508" s="98" t="s">
        <v>80</v>
      </c>
      <c r="C508" s="98" t="str">
        <f>VLOOKUP(B508,ALL!E:H,4,0)</f>
        <v>LIVE</v>
      </c>
      <c r="E508" s="98">
        <f>VLOOKUP(B508,ALL!E:M,9,0)</f>
        <v>2</v>
      </c>
      <c r="F508" s="133" t="str">
        <f>VLOOKUP(B508,ALL!F:J,5,0)</f>
        <v>G P JAYANTH</v>
      </c>
      <c r="G508" s="58" t="s">
        <v>925</v>
      </c>
    </row>
    <row r="509" spans="2:7" x14ac:dyDescent="0.25">
      <c r="B509" s="98" t="s">
        <v>614</v>
      </c>
      <c r="C509" s="98" t="str">
        <f>VLOOKUP(B509,ALL!E:H,4,0)</f>
        <v>BILL STOP</v>
      </c>
      <c r="E509" s="98">
        <f>VLOOKUP(B509,ALL!E:M,9,0)</f>
        <v>1</v>
      </c>
      <c r="F509" s="133" t="str">
        <f>VLOOKUP(B509,ALL!F:J,5,0)</f>
        <v>NAGENDRA PRASAD</v>
      </c>
      <c r="G509" s="58" t="s">
        <v>615</v>
      </c>
    </row>
    <row r="510" spans="2:7" x14ac:dyDescent="0.25">
      <c r="B510" s="98" t="s">
        <v>81</v>
      </c>
      <c r="C510" s="98" t="str">
        <f>VLOOKUP(B510,ALL!E:H,4,0)</f>
        <v>LIVE</v>
      </c>
      <c r="E510" s="98">
        <f>VLOOKUP(B510,ALL!E:M,9,0)</f>
        <v>2</v>
      </c>
      <c r="F510" s="133" t="str">
        <f>VLOOKUP(B510,ALL!F:J,5,0)</f>
        <v>B H LOKESH</v>
      </c>
      <c r="G510" s="58" t="s">
        <v>926</v>
      </c>
    </row>
    <row r="511" spans="2:7" x14ac:dyDescent="0.25">
      <c r="B511" s="98" t="s">
        <v>83</v>
      </c>
      <c r="C511" s="98" t="str">
        <f>VLOOKUP(B511,ALL!E:H,4,0)</f>
        <v>LIVE</v>
      </c>
      <c r="E511" s="98">
        <f>VLOOKUP(B511,ALL!E:M,9,0)</f>
        <v>2</v>
      </c>
      <c r="F511" s="133" t="str">
        <f>VLOOKUP(B511,ALL!F:J,5,0)</f>
        <v>SUBBAIAH P</v>
      </c>
      <c r="G511" s="58" t="s">
        <v>617</v>
      </c>
    </row>
    <row r="512" spans="2:7" x14ac:dyDescent="0.25">
      <c r="B512" s="98" t="s">
        <v>85</v>
      </c>
      <c r="C512" s="98" t="str">
        <f>VLOOKUP(B512,ALL!E:H,4,0)</f>
        <v>LIVE</v>
      </c>
      <c r="E512" s="98">
        <f>VLOOKUP(B512,ALL!E:M,9,0)</f>
        <v>1</v>
      </c>
      <c r="F512" s="133" t="str">
        <f>VLOOKUP(B512,ALL!F:J,5,0)</f>
        <v>SANNAPAPPAIAH</v>
      </c>
      <c r="G512" s="58" t="s">
        <v>617</v>
      </c>
    </row>
    <row r="513" spans="2:7" ht="30" x14ac:dyDescent="0.25">
      <c r="B513" s="98" t="s">
        <v>616</v>
      </c>
      <c r="C513" s="98" t="str">
        <f>VLOOKUP(B513,ALL!E:H,4,0)</f>
        <v>BILL STOP</v>
      </c>
      <c r="E513" s="98">
        <f>VLOOKUP(B513,ALL!E:M,9,0)</f>
        <v>2</v>
      </c>
      <c r="F513" s="133" t="str">
        <f>VLOOKUP(B513,ALL!F:J,5,0)</f>
        <v>SHRIDEVITHONDINA VAR</v>
      </c>
      <c r="G513" s="58" t="s">
        <v>617</v>
      </c>
    </row>
    <row r="514" spans="2:7" x14ac:dyDescent="0.25">
      <c r="B514" s="98" t="s">
        <v>87</v>
      </c>
      <c r="C514" s="98" t="str">
        <f>VLOOKUP(B514,ALL!E:H,4,0)</f>
        <v>LIVE</v>
      </c>
      <c r="E514" s="98">
        <f>VLOOKUP(B514,ALL!E:M,9,0)</f>
        <v>2</v>
      </c>
      <c r="F514" s="133" t="str">
        <f>VLOOKUP(B514,ALL!F:J,5,0)</f>
        <v>MUKESH KUMAR H D</v>
      </c>
      <c r="G514" s="58" t="s">
        <v>617</v>
      </c>
    </row>
    <row r="515" spans="2:7" x14ac:dyDescent="0.25">
      <c r="B515" s="98" t="s">
        <v>88</v>
      </c>
      <c r="C515" s="98" t="str">
        <f>VLOOKUP(B515,ALL!E:H,4,0)</f>
        <v>LIVE</v>
      </c>
      <c r="E515" s="98">
        <f>VLOOKUP(B515,ALL!E:M,9,0)</f>
        <v>2</v>
      </c>
      <c r="F515" s="133" t="str">
        <f>VLOOKUP(B515,ALL!F:J,5,0)</f>
        <v>BASAVARAJU</v>
      </c>
      <c r="G515" s="58" t="s">
        <v>617</v>
      </c>
    </row>
    <row r="516" spans="2:7" x14ac:dyDescent="0.25">
      <c r="B516" s="98" t="s">
        <v>89</v>
      </c>
      <c r="C516" s="98" t="str">
        <f>VLOOKUP(B516,ALL!E:H,4,0)</f>
        <v>LIVE</v>
      </c>
      <c r="E516" s="98">
        <f>VLOOKUP(B516,ALL!E:M,9,0)</f>
        <v>2</v>
      </c>
      <c r="F516" s="133" t="str">
        <f>VLOOKUP(B516,ALL!F:J,5,0)</f>
        <v>SATHIS S E</v>
      </c>
      <c r="G516" s="58" t="s">
        <v>617</v>
      </c>
    </row>
    <row r="517" spans="2:7" x14ac:dyDescent="0.25">
      <c r="B517" s="98" t="s">
        <v>90</v>
      </c>
      <c r="C517" s="98" t="str">
        <f>VLOOKUP(B517,ALL!E:H,4,0)</f>
        <v>LIVE</v>
      </c>
      <c r="E517" s="98">
        <f>VLOOKUP(B517,ALL!E:M,9,0)</f>
        <v>1</v>
      </c>
      <c r="F517" s="133" t="str">
        <f>VLOOKUP(B517,ALL!F:J,5,0)</f>
        <v>K A RAMESH</v>
      </c>
      <c r="G517" s="58" t="s">
        <v>617</v>
      </c>
    </row>
    <row r="518" spans="2:7" x14ac:dyDescent="0.25">
      <c r="B518" s="98" t="s">
        <v>91</v>
      </c>
      <c r="C518" s="98" t="str">
        <f>VLOOKUP(B518,ALL!E:H,4,0)</f>
        <v>LIVE</v>
      </c>
      <c r="E518" s="98">
        <f>VLOOKUP(B518,ALL!E:M,9,0)</f>
        <v>2</v>
      </c>
      <c r="F518" s="133" t="str">
        <f>VLOOKUP(B518,ALL!F:J,5,0)</f>
        <v>SATHEESH HS</v>
      </c>
      <c r="G518" s="58" t="s">
        <v>619</v>
      </c>
    </row>
    <row r="519" spans="2:7" x14ac:dyDescent="0.25">
      <c r="B519" s="98" t="s">
        <v>618</v>
      </c>
      <c r="C519" s="98" t="str">
        <f>VLOOKUP(B519,ALL!E:H,4,0)</f>
        <v>BILL STOP</v>
      </c>
      <c r="E519" s="98">
        <f>VLOOKUP(B519,ALL!E:M,9,0)</f>
        <v>2</v>
      </c>
      <c r="F519" s="133" t="str">
        <f>VLOOKUP(B519,ALL!F:J,5,0)</f>
        <v>ROOPA</v>
      </c>
      <c r="G519" s="58" t="s">
        <v>619</v>
      </c>
    </row>
    <row r="520" spans="2:7" x14ac:dyDescent="0.25">
      <c r="B520" s="98" t="s">
        <v>93</v>
      </c>
      <c r="C520" s="98" t="str">
        <f>VLOOKUP(B520,ALL!E:H,4,0)</f>
        <v>LIVE</v>
      </c>
      <c r="E520" s="98">
        <f>VLOOKUP(B520,ALL!E:M,9,0)</f>
        <v>2</v>
      </c>
      <c r="F520" s="133" t="str">
        <f>VLOOKUP(B520,ALL!F:J,5,0)</f>
        <v>RAJEGOWDA</v>
      </c>
      <c r="G520" s="58" t="s">
        <v>619</v>
      </c>
    </row>
    <row r="521" spans="2:7" x14ac:dyDescent="0.25">
      <c r="B521" s="98" t="s">
        <v>94</v>
      </c>
      <c r="C521" s="98" t="str">
        <f>VLOOKUP(B521,ALL!E:H,4,0)</f>
        <v>LIVE</v>
      </c>
      <c r="E521" s="98">
        <f>VLOOKUP(B521,ALL!E:M,9,0)</f>
        <v>2</v>
      </c>
      <c r="F521" s="133" t="str">
        <f>VLOOKUP(B521,ALL!F:J,5,0)</f>
        <v>PRAVEEN I H</v>
      </c>
      <c r="G521" s="58" t="s">
        <v>927</v>
      </c>
    </row>
    <row r="522" spans="2:7" x14ac:dyDescent="0.25">
      <c r="B522" s="98" t="s">
        <v>96</v>
      </c>
      <c r="C522" s="98" t="str">
        <f>VLOOKUP(B522,ALL!E:H,4,0)</f>
        <v>LIVE</v>
      </c>
      <c r="E522" s="98">
        <f>VLOOKUP(B522,ALL!E:M,9,0)</f>
        <v>2</v>
      </c>
      <c r="F522" s="133" t="str">
        <f>VLOOKUP(B522,ALL!F:J,5,0)</f>
        <v>MANU M S</v>
      </c>
      <c r="G522" s="58" t="s">
        <v>2810</v>
      </c>
    </row>
    <row r="523" spans="2:7" x14ac:dyDescent="0.25">
      <c r="B523" s="98" t="s">
        <v>98</v>
      </c>
      <c r="C523" s="98" t="str">
        <f>VLOOKUP(B523,ALL!E:H,4,0)</f>
        <v>LIVE</v>
      </c>
      <c r="E523" s="98">
        <f>VLOOKUP(B523,ALL!E:M,9,0)</f>
        <v>2</v>
      </c>
      <c r="F523" s="133" t="str">
        <f>VLOOKUP(B523,ALL!F:J,5,0)</f>
        <v>ASHVATH</v>
      </c>
      <c r="G523" s="58" t="s">
        <v>2810</v>
      </c>
    </row>
    <row r="524" spans="2:7" x14ac:dyDescent="0.25">
      <c r="B524" s="98" t="s">
        <v>99</v>
      </c>
      <c r="C524" s="98" t="str">
        <f>VLOOKUP(B524,ALL!E:H,4,0)</f>
        <v>LIVE</v>
      </c>
      <c r="E524" s="98">
        <f>VLOOKUP(B524,ALL!E:M,9,0)</f>
        <v>2</v>
      </c>
      <c r="F524" s="133" t="str">
        <f>VLOOKUP(B524,ALL!F:J,5,0)</f>
        <v>T M DHANAPAALA</v>
      </c>
      <c r="G524" s="58" t="s">
        <v>2810</v>
      </c>
    </row>
    <row r="525" spans="2:7" x14ac:dyDescent="0.25">
      <c r="B525" s="98" t="s">
        <v>100</v>
      </c>
      <c r="C525" s="98" t="str">
        <f>VLOOKUP(B525,ALL!E:H,4,0)</f>
        <v>LIVE</v>
      </c>
      <c r="E525" s="98">
        <f>VLOOKUP(B525,ALL!E:M,9,0)</f>
        <v>2</v>
      </c>
      <c r="F525" s="133" t="str">
        <f>VLOOKUP(B525,ALL!F:J,5,0)</f>
        <v>MANOJ B B</v>
      </c>
      <c r="G525" s="58" t="s">
        <v>2811</v>
      </c>
    </row>
    <row r="526" spans="2:7" x14ac:dyDescent="0.25">
      <c r="B526" s="98" t="s">
        <v>102</v>
      </c>
      <c r="C526" s="98" t="str">
        <f>VLOOKUP(B526,ALL!E:H,4,0)</f>
        <v>LIVE</v>
      </c>
      <c r="E526" s="98">
        <f>VLOOKUP(B526,ALL!E:M,9,0)</f>
        <v>5</v>
      </c>
      <c r="F526" s="133" t="str">
        <f>VLOOKUP(B526,ALL!F:J,5,0)</f>
        <v>ATC TELECOM</v>
      </c>
      <c r="G526" s="58" t="s">
        <v>621</v>
      </c>
    </row>
    <row r="527" spans="2:7" x14ac:dyDescent="0.25">
      <c r="B527" s="98" t="s">
        <v>104</v>
      </c>
      <c r="C527" s="98" t="str">
        <f>VLOOKUP(B527,ALL!E:H,4,0)</f>
        <v>LIVE</v>
      </c>
      <c r="E527" s="98">
        <f>VLOOKUP(B527,ALL!E:M,9,0)</f>
        <v>2</v>
      </c>
      <c r="F527" s="133" t="str">
        <f>VLOOKUP(B527,ALL!F:J,5,0)</f>
        <v>SHIVAKUMAR</v>
      </c>
      <c r="G527" s="58" t="s">
        <v>621</v>
      </c>
    </row>
    <row r="528" spans="2:7" x14ac:dyDescent="0.25">
      <c r="B528" s="98" t="s">
        <v>105</v>
      </c>
      <c r="C528" s="98" t="str">
        <f>VLOOKUP(B528,ALL!E:H,4,0)</f>
        <v>LIVE</v>
      </c>
      <c r="E528" s="98">
        <f>VLOOKUP(B528,ALL!E:M,9,0)</f>
        <v>1</v>
      </c>
      <c r="F528" s="133" t="str">
        <f>VLOOKUP(B528,ALL!F:J,5,0)</f>
        <v>JYOTHI</v>
      </c>
      <c r="G528" s="58" t="s">
        <v>621</v>
      </c>
    </row>
    <row r="529" spans="2:7" x14ac:dyDescent="0.25">
      <c r="B529" s="98" t="s">
        <v>106</v>
      </c>
      <c r="C529" s="98" t="str">
        <f>VLOOKUP(B529,ALL!E:H,4,0)</f>
        <v>LIVE</v>
      </c>
      <c r="E529" s="98">
        <f>VLOOKUP(B529,ALL!E:M,9,0)</f>
        <v>5</v>
      </c>
      <c r="F529" s="133" t="str">
        <f>VLOOKUP(B529,ALL!F:J,5,0)</f>
        <v>SUJATHA M M</v>
      </c>
      <c r="G529" s="58" t="s">
        <v>621</v>
      </c>
    </row>
    <row r="530" spans="2:7" x14ac:dyDescent="0.25">
      <c r="B530" s="98" t="s">
        <v>107</v>
      </c>
      <c r="C530" s="98" t="str">
        <f>VLOOKUP(B530,ALL!E:H,4,0)</f>
        <v>LIVE</v>
      </c>
      <c r="E530" s="98">
        <f>VLOOKUP(B530,ALL!E:M,9,0)</f>
        <v>2</v>
      </c>
      <c r="F530" s="133" t="str">
        <f>VLOOKUP(B530,ALL!F:J,5,0)</f>
        <v>RADHA</v>
      </c>
      <c r="G530" s="58" t="s">
        <v>621</v>
      </c>
    </row>
    <row r="531" spans="2:7" x14ac:dyDescent="0.25">
      <c r="B531" s="98" t="s">
        <v>620</v>
      </c>
      <c r="C531" s="98" t="str">
        <f>VLOOKUP(B531,ALL!E:H,4,0)</f>
        <v>BILL STOP</v>
      </c>
      <c r="E531" s="98">
        <f>VLOOKUP(B531,ALL!E:M,9,0)</f>
        <v>2</v>
      </c>
      <c r="F531" s="133" t="str">
        <f>VLOOKUP(B531,ALL!F:J,5,0)</f>
        <v>DILEEP M K</v>
      </c>
      <c r="G531" s="58" t="s">
        <v>621</v>
      </c>
    </row>
    <row r="532" spans="2:7" x14ac:dyDescent="0.25">
      <c r="B532" s="98" t="s">
        <v>109</v>
      </c>
      <c r="C532" s="98" t="str">
        <f>VLOOKUP(B532,ALL!E:H,4,0)</f>
        <v>LIVE</v>
      </c>
      <c r="E532" s="98">
        <f>VLOOKUP(B532,ALL!E:M,9,0)</f>
        <v>2</v>
      </c>
      <c r="F532" s="133" t="str">
        <f>VLOOKUP(B532,ALL!F:J,5,0)</f>
        <v>PUSHPA K L</v>
      </c>
      <c r="G532" s="58" t="s">
        <v>621</v>
      </c>
    </row>
    <row r="533" spans="2:7" x14ac:dyDescent="0.25">
      <c r="B533" s="98" t="s">
        <v>110</v>
      </c>
      <c r="C533" s="98" t="str">
        <f>VLOOKUP(B533,ALL!E:H,4,0)</f>
        <v>BILL STOP</v>
      </c>
      <c r="E533" s="98">
        <f>VLOOKUP(B533,ALL!E:M,9,0)</f>
        <v>2</v>
      </c>
      <c r="F533" s="133" t="str">
        <f>VLOOKUP(B533,ALL!F:J,5,0)</f>
        <v>SANNASWAMY</v>
      </c>
      <c r="G533" s="58" t="s">
        <v>621</v>
      </c>
    </row>
    <row r="534" spans="2:7" x14ac:dyDescent="0.25">
      <c r="B534" s="98" t="s">
        <v>112</v>
      </c>
      <c r="C534" s="98" t="str">
        <f>VLOOKUP(B534,ALL!E:H,4,0)</f>
        <v>LIVE</v>
      </c>
      <c r="E534" s="98">
        <f>VLOOKUP(B534,ALL!E:M,9,0)</f>
        <v>2</v>
      </c>
      <c r="F534" s="133" t="str">
        <f>VLOOKUP(B534,ALL!F:J,5,0)</f>
        <v>MANJUNATHA T</v>
      </c>
      <c r="G534" s="58" t="s">
        <v>621</v>
      </c>
    </row>
    <row r="535" spans="2:7" x14ac:dyDescent="0.25">
      <c r="B535" s="98" t="s">
        <v>297</v>
      </c>
      <c r="C535" s="98" t="str">
        <f>VLOOKUP(B535,ALL!E:H,4,0)</f>
        <v>LIVE</v>
      </c>
      <c r="E535" s="98">
        <f>VLOOKUP(B535,ALL!E:M,9,0)</f>
        <v>2</v>
      </c>
      <c r="F535" s="133" t="str">
        <f>VLOOKUP(B535,ALL!F:J,5,0)</f>
        <v>KESHAVAMURTHI  H B</v>
      </c>
      <c r="G535" s="58" t="s">
        <v>928</v>
      </c>
    </row>
    <row r="536" spans="2:7" x14ac:dyDescent="0.25">
      <c r="B536" s="98" t="s">
        <v>113</v>
      </c>
      <c r="C536" s="98" t="str">
        <f>VLOOKUP(B536,ALL!E:H,4,0)</f>
        <v>LIVE</v>
      </c>
      <c r="E536" s="98">
        <f>VLOOKUP(B536,ALL!E:M,9,0)</f>
        <v>2</v>
      </c>
      <c r="F536" s="133" t="str">
        <f>VLOOKUP(B536,ALL!F:J,5,0)</f>
        <v>DEVARAJU</v>
      </c>
      <c r="G536" s="58" t="s">
        <v>929</v>
      </c>
    </row>
    <row r="537" spans="2:7" x14ac:dyDescent="0.25">
      <c r="B537" s="98" t="s">
        <v>622</v>
      </c>
      <c r="C537" s="98" t="str">
        <f>VLOOKUP(B537,ALL!E:H,4,0)</f>
        <v>BILL STOP</v>
      </c>
      <c r="E537" s="98">
        <f>VLOOKUP(B537,ALL!E:M,9,0)</f>
        <v>2</v>
      </c>
      <c r="F537" s="133" t="str">
        <f>VLOOKUP(B537,ALL!F:J,5,0)</f>
        <v>PUSHAPA M T</v>
      </c>
      <c r="G537" s="58" t="s">
        <v>929</v>
      </c>
    </row>
    <row r="538" spans="2:7" x14ac:dyDescent="0.25">
      <c r="B538" s="98" t="s">
        <v>115</v>
      </c>
      <c r="C538" s="98" t="str">
        <f>VLOOKUP(B538,ALL!E:H,4,0)</f>
        <v>LIVE</v>
      </c>
      <c r="E538" s="98">
        <f>VLOOKUP(B538,ALL!E:M,9,0)</f>
        <v>1</v>
      </c>
      <c r="F538" s="133" t="str">
        <f>VLOOKUP(B538,ALL!F:J,5,0)</f>
        <v>CHANNAMMA</v>
      </c>
      <c r="G538" s="58" t="s">
        <v>930</v>
      </c>
    </row>
    <row r="539" spans="2:7" x14ac:dyDescent="0.25">
      <c r="B539" s="98" t="s">
        <v>117</v>
      </c>
      <c r="C539" s="98" t="str">
        <f>VLOOKUP(B539,ALL!E:H,4,0)</f>
        <v>LIVE</v>
      </c>
      <c r="E539" s="98">
        <f>VLOOKUP(B539,ALL!E:M,9,0)</f>
        <v>2</v>
      </c>
      <c r="F539" s="133" t="str">
        <f>VLOOKUP(B539,ALL!F:J,5,0)</f>
        <v>KARTHIK B</v>
      </c>
      <c r="G539" s="58" t="s">
        <v>931</v>
      </c>
    </row>
    <row r="540" spans="2:7" x14ac:dyDescent="0.25">
      <c r="B540" s="98" t="s">
        <v>623</v>
      </c>
      <c r="C540" s="98" t="str">
        <f>VLOOKUP(B540,ALL!E:H,4,0)</f>
        <v>BILL STOP</v>
      </c>
      <c r="E540" s="98">
        <f>VLOOKUP(B540,ALL!E:M,9,0)</f>
        <v>1</v>
      </c>
      <c r="F540" s="133" t="str">
        <f>VLOOKUP(B540,ALL!F:J,5,0)</f>
        <v>N M BASAVARAJA</v>
      </c>
      <c r="G540" s="58" t="s">
        <v>624</v>
      </c>
    </row>
    <row r="541" spans="2:7" x14ac:dyDescent="0.25">
      <c r="B541" s="98" t="s">
        <v>118</v>
      </c>
      <c r="C541" s="98" t="str">
        <f>VLOOKUP(B541,ALL!E:H,4,0)</f>
        <v>LIVE</v>
      </c>
      <c r="E541" s="98">
        <f>VLOOKUP(B541,ALL!E:M,9,0)</f>
        <v>1</v>
      </c>
      <c r="F541" s="133" t="str">
        <f>VLOOKUP(B541,ALL!F:J,5,0)</f>
        <v>YASHAVANTHA</v>
      </c>
      <c r="G541" s="58" t="s">
        <v>624</v>
      </c>
    </row>
    <row r="542" spans="2:7" x14ac:dyDescent="0.25">
      <c r="B542" s="98" t="s">
        <v>120</v>
      </c>
      <c r="C542" s="98" t="str">
        <f>VLOOKUP(B542,ALL!E:H,4,0)</f>
        <v>LIVE</v>
      </c>
      <c r="E542" s="98">
        <f>VLOOKUP(B542,ALL!E:M,9,0)</f>
        <v>1</v>
      </c>
      <c r="F542" s="133" t="str">
        <f>VLOOKUP(B542,ALL!F:J,5,0)</f>
        <v>NAGENDRA</v>
      </c>
      <c r="G542" s="58" t="s">
        <v>624</v>
      </c>
    </row>
    <row r="543" spans="2:7" x14ac:dyDescent="0.25">
      <c r="B543" s="98" t="s">
        <v>625</v>
      </c>
      <c r="C543" s="98" t="str">
        <f>VLOOKUP(B543,ALL!E:H,4,0)</f>
        <v>BILL STOP</v>
      </c>
      <c r="E543" s="98">
        <f>VLOOKUP(B543,ALL!E:M,9,0)</f>
        <v>1</v>
      </c>
      <c r="F543" s="133" t="str">
        <f>VLOOKUP(B543,ALL!F:J,5,0)</f>
        <v>MALALI GOWDA</v>
      </c>
      <c r="G543" s="58" t="s">
        <v>626</v>
      </c>
    </row>
    <row r="544" spans="2:7" x14ac:dyDescent="0.25">
      <c r="B544" s="98" t="s">
        <v>121</v>
      </c>
      <c r="C544" s="98" t="str">
        <f>VLOOKUP(B544,ALL!E:H,4,0)</f>
        <v>LIVE</v>
      </c>
      <c r="E544" s="98">
        <f>VLOOKUP(B544,ALL!E:M,9,0)</f>
        <v>5</v>
      </c>
      <c r="F544" s="133" t="str">
        <f>VLOOKUP(B544,ALL!F:J,5,0)</f>
        <v>COMMISSIONER</v>
      </c>
      <c r="G544" s="58" t="s">
        <v>932</v>
      </c>
    </row>
    <row r="545" spans="2:7" x14ac:dyDescent="0.25">
      <c r="B545" s="98" t="s">
        <v>123</v>
      </c>
      <c r="C545" s="98" t="str">
        <f>VLOOKUP(B545,ALL!E:H,4,0)</f>
        <v>LIVE</v>
      </c>
      <c r="E545" s="98">
        <f>VLOOKUP(B545,ALL!E:M,9,0)</f>
        <v>1</v>
      </c>
      <c r="F545" s="133" t="str">
        <f>VLOOKUP(B545,ALL!F:J,5,0)</f>
        <v>LAKSHMEGOWDA</v>
      </c>
      <c r="G545" s="58" t="s">
        <v>628</v>
      </c>
    </row>
    <row r="546" spans="2:7" x14ac:dyDescent="0.25">
      <c r="B546" s="98" t="s">
        <v>627</v>
      </c>
      <c r="C546" s="98" t="str">
        <f>VLOOKUP(B546,ALL!E:H,4,0)</f>
        <v>BILL STOP</v>
      </c>
      <c r="E546" s="98">
        <f>VLOOKUP(B546,ALL!E:M,9,0)</f>
        <v>1</v>
      </c>
      <c r="F546" s="133" t="str">
        <f>VLOOKUP(B546,ALL!F:J,5,0)</f>
        <v>H R RAVI</v>
      </c>
      <c r="G546" s="58" t="s">
        <v>628</v>
      </c>
    </row>
    <row r="547" spans="2:7" x14ac:dyDescent="0.25">
      <c r="B547" s="98" t="s">
        <v>125</v>
      </c>
      <c r="C547" s="98" t="str">
        <f>VLOOKUP(B547,ALL!E:H,4,0)</f>
        <v>LIVE</v>
      </c>
      <c r="E547" s="98">
        <f>VLOOKUP(B547,ALL!E:M,9,0)</f>
        <v>2</v>
      </c>
      <c r="F547" s="133" t="str">
        <f>VLOOKUP(B547,ALL!F:J,5,0)</f>
        <v>H B ANANDA</v>
      </c>
      <c r="G547" s="58" t="s">
        <v>628</v>
      </c>
    </row>
    <row r="548" spans="2:7" x14ac:dyDescent="0.25">
      <c r="B548" s="98" t="s">
        <v>126</v>
      </c>
      <c r="C548" s="98" t="str">
        <f>VLOOKUP(B548,ALL!E:H,4,0)</f>
        <v>LIVE</v>
      </c>
      <c r="E548" s="98">
        <f>VLOOKUP(B548,ALL!E:M,9,0)</f>
        <v>2</v>
      </c>
      <c r="F548" s="133" t="str">
        <f>VLOOKUP(B548,ALL!F:J,5,0)</f>
        <v>RAMACHANDRA</v>
      </c>
      <c r="G548" s="58" t="s">
        <v>933</v>
      </c>
    </row>
    <row r="549" spans="2:7" x14ac:dyDescent="0.25">
      <c r="B549" s="98" t="s">
        <v>128</v>
      </c>
      <c r="C549" s="98" t="str">
        <f>VLOOKUP(B549,ALL!E:H,4,0)</f>
        <v>LIVE</v>
      </c>
      <c r="E549" s="98">
        <f>VLOOKUP(B549,ALL!E:M,9,0)</f>
        <v>2</v>
      </c>
      <c r="F549" s="133" t="str">
        <f>VLOOKUP(B549,ALL!F:J,5,0)</f>
        <v>DIVYA H K</v>
      </c>
      <c r="G549" s="58" t="s">
        <v>2812</v>
      </c>
    </row>
    <row r="550" spans="2:7" x14ac:dyDescent="0.25">
      <c r="B550" s="98" t="s">
        <v>130</v>
      </c>
      <c r="C550" s="98" t="str">
        <f>VLOOKUP(B550,ALL!E:H,4,0)</f>
        <v>LIVE</v>
      </c>
      <c r="E550" s="98">
        <f>VLOOKUP(B550,ALL!E:M,9,0)</f>
        <v>1</v>
      </c>
      <c r="F550" s="133" t="str">
        <f>VLOOKUP(B550,ALL!F:J,5,0)</f>
        <v>LATHASHANKAR</v>
      </c>
      <c r="G550" s="58" t="s">
        <v>2812</v>
      </c>
    </row>
    <row r="551" spans="2:7" x14ac:dyDescent="0.25">
      <c r="B551" s="98" t="s">
        <v>131</v>
      </c>
      <c r="C551" s="98" t="str">
        <f>VLOOKUP(B551,ALL!E:H,4,0)</f>
        <v>LIVE</v>
      </c>
      <c r="E551" s="98">
        <f>VLOOKUP(B551,ALL!E:M,9,0)</f>
        <v>2</v>
      </c>
      <c r="F551" s="133" t="str">
        <f>VLOOKUP(B551,ALL!F:J,5,0)</f>
        <v>C B BASAVARAJU</v>
      </c>
      <c r="G551" s="58" t="s">
        <v>2813</v>
      </c>
    </row>
    <row r="552" spans="2:7" x14ac:dyDescent="0.25">
      <c r="B552" s="98" t="s">
        <v>133</v>
      </c>
      <c r="C552" s="98" t="str">
        <f>VLOOKUP(B552,ALL!E:H,4,0)</f>
        <v>LIVE</v>
      </c>
      <c r="E552" s="98">
        <f>VLOOKUP(B552,ALL!E:M,9,0)</f>
        <v>2</v>
      </c>
      <c r="F552" s="133" t="str">
        <f>VLOOKUP(B552,ALL!F:J,5,0)</f>
        <v>KIRAN A P</v>
      </c>
      <c r="G552" s="58" t="s">
        <v>2814</v>
      </c>
    </row>
    <row r="553" spans="2:7" x14ac:dyDescent="0.25">
      <c r="B553" s="98" t="s">
        <v>135</v>
      </c>
      <c r="C553" s="98" t="str">
        <f>VLOOKUP(B553,ALL!E:H,4,0)</f>
        <v>LIVE</v>
      </c>
      <c r="E553" s="98">
        <f>VLOOKUP(B553,ALL!E:M,9,0)</f>
        <v>2</v>
      </c>
      <c r="F553" s="133" t="str">
        <f>VLOOKUP(B553,ALL!F:J,5,0)</f>
        <v>RANGASWAMY</v>
      </c>
      <c r="G553" s="58" t="s">
        <v>2814</v>
      </c>
    </row>
    <row r="554" spans="2:7" x14ac:dyDescent="0.25">
      <c r="B554" s="98" t="s">
        <v>136</v>
      </c>
      <c r="C554" s="98" t="str">
        <f>VLOOKUP(B554,ALL!E:H,4,0)</f>
        <v>LIVE</v>
      </c>
      <c r="E554" s="98">
        <f>VLOOKUP(B554,ALL!E:M,9,0)</f>
        <v>2</v>
      </c>
      <c r="F554" s="133" t="str">
        <f>VLOOKUP(B554,ALL!F:J,5,0)</f>
        <v>SUJATHANARAYAN</v>
      </c>
      <c r="G554" s="58" t="s">
        <v>2814</v>
      </c>
    </row>
    <row r="555" spans="2:7" ht="30" x14ac:dyDescent="0.25">
      <c r="B555" s="98" t="s">
        <v>137</v>
      </c>
      <c r="C555" s="98" t="str">
        <f>VLOOKUP(B555,ALL!E:H,4,0)</f>
        <v>LIVE</v>
      </c>
      <c r="E555" s="98">
        <f>VLOOKUP(B555,ALL!E:M,9,0)</f>
        <v>2</v>
      </c>
      <c r="F555" s="133" t="str">
        <f>VLOOKUP(B555,ALL!F:J,5,0)</f>
        <v>SHREEDEVI THONDINAVAR</v>
      </c>
      <c r="G555" s="58" t="s">
        <v>2814</v>
      </c>
    </row>
    <row r="556" spans="2:7" x14ac:dyDescent="0.25">
      <c r="B556" s="98" t="s">
        <v>138</v>
      </c>
      <c r="C556" s="98" t="str">
        <f>VLOOKUP(B556,ALL!E:H,4,0)</f>
        <v>LIVE</v>
      </c>
      <c r="E556" s="98">
        <f>VLOOKUP(B556,ALL!E:M,9,0)</f>
        <v>2</v>
      </c>
      <c r="F556" s="133" t="str">
        <f>VLOOKUP(B556,ALL!F:J,5,0)</f>
        <v>MURUGAN</v>
      </c>
      <c r="G556" s="58" t="s">
        <v>2814</v>
      </c>
    </row>
    <row r="557" spans="2:7" x14ac:dyDescent="0.25">
      <c r="B557" s="98" t="s">
        <v>356</v>
      </c>
      <c r="C557" s="98" t="str">
        <f>VLOOKUP(B557,ALL!E:H,4,0)</f>
        <v>LIVE</v>
      </c>
      <c r="E557" s="98">
        <f>VLOOKUP(B557,ALL!E:M,9,0)</f>
        <v>5</v>
      </c>
      <c r="F557" s="133" t="str">
        <f>VLOOKUP(B557,ALL!F:J,5,0)</f>
        <v>ATC TELECOM</v>
      </c>
      <c r="G557" s="58" t="s">
        <v>2815</v>
      </c>
    </row>
    <row r="558" spans="2:7" x14ac:dyDescent="0.25">
      <c r="B558" s="98" t="s">
        <v>139</v>
      </c>
      <c r="C558" s="98" t="str">
        <f>VLOOKUP(B558,ALL!E:H,4,0)</f>
        <v>LIVE</v>
      </c>
      <c r="E558" s="98">
        <f>VLOOKUP(B558,ALL!E:M,9,0)</f>
        <v>1</v>
      </c>
      <c r="F558" s="133" t="str">
        <f>VLOOKUP(B558,ALL!F:J,5,0)</f>
        <v>DEVEGOWDA</v>
      </c>
      <c r="G558" s="58" t="s">
        <v>2815</v>
      </c>
    </row>
    <row r="559" spans="2:7" x14ac:dyDescent="0.25">
      <c r="B559" s="98" t="s">
        <v>141</v>
      </c>
      <c r="C559" s="98" t="str">
        <f>VLOOKUP(B559,ALL!E:H,4,0)</f>
        <v>LIVE</v>
      </c>
      <c r="E559" s="98">
        <f>VLOOKUP(B559,ALL!E:M,9,0)</f>
        <v>1</v>
      </c>
      <c r="F559" s="133" t="str">
        <f>VLOOKUP(B559,ALL!F:J,5,0)</f>
        <v>VENKATESH</v>
      </c>
      <c r="G559" s="58" t="s">
        <v>2816</v>
      </c>
    </row>
    <row r="560" spans="2:7" x14ac:dyDescent="0.25">
      <c r="B560" s="98" t="s">
        <v>143</v>
      </c>
      <c r="C560" s="98" t="str">
        <f>VLOOKUP(B560,ALL!E:H,4,0)</f>
        <v>LIVE</v>
      </c>
      <c r="E560" s="98">
        <f>VLOOKUP(B560,ALL!E:M,9,0)</f>
        <v>2</v>
      </c>
      <c r="F560" s="133" t="str">
        <f>VLOOKUP(B560,ALL!F:J,5,0)</f>
        <v>ROOPA</v>
      </c>
      <c r="G560" s="58" t="s">
        <v>2816</v>
      </c>
    </row>
    <row r="561" spans="2:7" x14ac:dyDescent="0.25">
      <c r="B561" s="98" t="s">
        <v>144</v>
      </c>
      <c r="C561" s="98" t="str">
        <f>VLOOKUP(B561,ALL!E:H,4,0)</f>
        <v>LIVE</v>
      </c>
      <c r="E561" s="98">
        <f>VLOOKUP(B561,ALL!E:M,9,0)</f>
        <v>1</v>
      </c>
      <c r="F561" s="133" t="str">
        <f>VLOOKUP(B561,ALL!F:J,5,0)</f>
        <v>CHALUVEGOWDA</v>
      </c>
      <c r="G561" s="58" t="s">
        <v>2816</v>
      </c>
    </row>
    <row r="562" spans="2:7" x14ac:dyDescent="0.25">
      <c r="B562" s="98" t="s">
        <v>145</v>
      </c>
      <c r="C562" s="98" t="str">
        <f>VLOOKUP(B562,ALL!E:H,4,0)</f>
        <v>LIVE</v>
      </c>
      <c r="E562" s="98">
        <f>VLOOKUP(B562,ALL!E:M,9,0)</f>
        <v>1</v>
      </c>
      <c r="F562" s="133" t="str">
        <f>VLOOKUP(B562,ALL!F:J,5,0)</f>
        <v>H P MADANABIKA</v>
      </c>
      <c r="G562" s="58" t="s">
        <v>2817</v>
      </c>
    </row>
    <row r="563" spans="2:7" x14ac:dyDescent="0.25">
      <c r="B563" s="98" t="s">
        <v>147</v>
      </c>
      <c r="C563" s="98" t="str">
        <f>VLOOKUP(B563,ALL!E:H,4,0)</f>
        <v>LIVE</v>
      </c>
      <c r="E563" s="98">
        <f>VLOOKUP(B563,ALL!E:M,9,0)</f>
        <v>2</v>
      </c>
      <c r="F563" s="133" t="str">
        <f>VLOOKUP(B563,ALL!F:J,5,0)</f>
        <v>MANOHAR Y C</v>
      </c>
      <c r="G563" s="58" t="s">
        <v>2817</v>
      </c>
    </row>
    <row r="564" spans="2:7" x14ac:dyDescent="0.25">
      <c r="B564" s="98" t="s">
        <v>148</v>
      </c>
      <c r="C564" s="98" t="str">
        <f>VLOOKUP(B564,ALL!E:H,4,0)</f>
        <v>LIVE</v>
      </c>
      <c r="E564" s="98">
        <f>VLOOKUP(B564,ALL!E:M,9,0)</f>
        <v>2</v>
      </c>
      <c r="F564" s="133" t="str">
        <f>VLOOKUP(B564,ALL!F:J,5,0)</f>
        <v>HEMALATHA D B</v>
      </c>
      <c r="G564" s="58" t="s">
        <v>2817</v>
      </c>
    </row>
    <row r="565" spans="2:7" x14ac:dyDescent="0.25">
      <c r="B565" s="98" t="s">
        <v>629</v>
      </c>
      <c r="C565" s="98" t="str">
        <f>VLOOKUP(B565,ALL!E:H,4,0)</f>
        <v>BILL STOP</v>
      </c>
      <c r="E565" s="98">
        <f>VLOOKUP(B565,ALL!E:M,9,0)</f>
        <v>1</v>
      </c>
      <c r="F565" s="133" t="str">
        <f>VLOOKUP(B565,ALL!F:J,5,0)</f>
        <v>MADHU</v>
      </c>
      <c r="G565" s="58" t="s">
        <v>2817</v>
      </c>
    </row>
    <row r="566" spans="2:7" x14ac:dyDescent="0.25">
      <c r="B566" s="98" t="s">
        <v>149</v>
      </c>
      <c r="C566" s="98" t="str">
        <f>VLOOKUP(B566,ALL!E:H,4,0)</f>
        <v>LIVE</v>
      </c>
      <c r="E566" s="98">
        <f>VLOOKUP(B566,ALL!E:M,9,0)</f>
        <v>2</v>
      </c>
      <c r="F566" s="133" t="str">
        <f>VLOOKUP(B566,ALL!F:J,5,0)</f>
        <v>H C DHANANJAYA</v>
      </c>
      <c r="G566" s="58" t="s">
        <v>2817</v>
      </c>
    </row>
    <row r="567" spans="2:7" x14ac:dyDescent="0.25">
      <c r="B567" s="98" t="s">
        <v>150</v>
      </c>
      <c r="C567" s="98" t="str">
        <f>VLOOKUP(B567,ALL!E:H,4,0)</f>
        <v>LIVE</v>
      </c>
      <c r="E567" s="98">
        <f>VLOOKUP(B567,ALL!E:M,9,0)</f>
        <v>1</v>
      </c>
      <c r="F567" s="133" t="str">
        <f>VLOOKUP(B567,ALL!F:J,5,0)</f>
        <v>H V RAMANARAJU</v>
      </c>
      <c r="G567" s="58" t="s">
        <v>2817</v>
      </c>
    </row>
    <row r="568" spans="2:7" x14ac:dyDescent="0.25">
      <c r="B568" s="98" t="s">
        <v>151</v>
      </c>
      <c r="C568" s="98" t="str">
        <f>VLOOKUP(B568,ALL!E:H,4,0)</f>
        <v>LIVE</v>
      </c>
      <c r="E568" s="98">
        <f>VLOOKUP(B568,ALL!E:M,9,0)</f>
        <v>1</v>
      </c>
      <c r="F568" s="133" t="str">
        <f>VLOOKUP(B568,ALL!F:J,5,0)</f>
        <v>YASHODHA</v>
      </c>
      <c r="G568" s="58" t="s">
        <v>2817</v>
      </c>
    </row>
    <row r="569" spans="2:7" x14ac:dyDescent="0.25">
      <c r="B569" s="98" t="s">
        <v>152</v>
      </c>
      <c r="C569" s="98" t="str">
        <f>VLOOKUP(B569,ALL!E:H,4,0)</f>
        <v>LIVE</v>
      </c>
      <c r="E569" s="98">
        <f>VLOOKUP(B569,ALL!E:M,9,0)</f>
        <v>2</v>
      </c>
      <c r="F569" s="133" t="str">
        <f>VLOOKUP(B569,ALL!F:J,5,0)</f>
        <v>LALITHA</v>
      </c>
      <c r="G569" s="58" t="s">
        <v>2818</v>
      </c>
    </row>
    <row r="570" spans="2:7" x14ac:dyDescent="0.25">
      <c r="B570" s="98" t="s">
        <v>154</v>
      </c>
      <c r="C570" s="98" t="str">
        <f>VLOOKUP(B570,ALL!E:H,4,0)</f>
        <v>LIVE</v>
      </c>
      <c r="E570" s="98">
        <f>VLOOKUP(B570,ALL!E:M,9,0)</f>
        <v>2</v>
      </c>
      <c r="F570" s="133" t="str">
        <f>VLOOKUP(B570,ALL!F:J,5,0)</f>
        <v>G S SATHISH</v>
      </c>
      <c r="G570" s="58" t="s">
        <v>2818</v>
      </c>
    </row>
    <row r="571" spans="2:7" x14ac:dyDescent="0.25">
      <c r="B571" s="98" t="s">
        <v>630</v>
      </c>
      <c r="C571" s="98" t="str">
        <f>VLOOKUP(B571,ALL!E:H,4,0)</f>
        <v>BILL STOP</v>
      </c>
      <c r="E571" s="98">
        <f>VLOOKUP(B571,ALL!E:M,9,0)</f>
        <v>1</v>
      </c>
      <c r="F571" s="133" t="str">
        <f>VLOOKUP(B571,ALL!F:J,5,0)</f>
        <v>D C KRISHNA KUMAR</v>
      </c>
      <c r="G571" s="58" t="s">
        <v>2819</v>
      </c>
    </row>
    <row r="572" spans="2:7" x14ac:dyDescent="0.25">
      <c r="B572" s="98" t="s">
        <v>155</v>
      </c>
      <c r="C572" s="98" t="str">
        <f>VLOOKUP(B572,ALL!E:H,4,0)</f>
        <v>LIVE</v>
      </c>
      <c r="E572" s="98">
        <f>VLOOKUP(B572,ALL!E:M,9,0)</f>
        <v>2</v>
      </c>
      <c r="F572" s="133" t="str">
        <f>VLOOKUP(B572,ALL!F:J,5,0)</f>
        <v>M P KUMARASWAMY</v>
      </c>
      <c r="G572" s="58" t="s">
        <v>2819</v>
      </c>
    </row>
    <row r="573" spans="2:7" x14ac:dyDescent="0.25">
      <c r="B573" s="98" t="s">
        <v>157</v>
      </c>
      <c r="C573" s="98" t="str">
        <f>VLOOKUP(B573,ALL!E:H,4,0)</f>
        <v>LIVE</v>
      </c>
      <c r="E573" s="98">
        <f>VLOOKUP(B573,ALL!E:M,9,0)</f>
        <v>2</v>
      </c>
      <c r="F573" s="133" t="str">
        <f>VLOOKUP(B573,ALL!F:J,5,0)</f>
        <v>MADHURA  D T</v>
      </c>
      <c r="G573" s="58" t="s">
        <v>2819</v>
      </c>
    </row>
    <row r="574" spans="2:7" x14ac:dyDescent="0.25">
      <c r="B574" s="98" t="s">
        <v>158</v>
      </c>
      <c r="C574" s="98" t="str">
        <f>VLOOKUP(B574,ALL!E:H,4,0)</f>
        <v>LIVE</v>
      </c>
      <c r="E574" s="98">
        <f>VLOOKUP(B574,ALL!E:M,9,0)</f>
        <v>1</v>
      </c>
      <c r="F574" s="133" t="str">
        <f>VLOOKUP(B574,ALL!F:J,5,0)</f>
        <v>SHILPA D ASHOK</v>
      </c>
      <c r="G574" s="58" t="s">
        <v>2820</v>
      </c>
    </row>
    <row r="575" spans="2:7" x14ac:dyDescent="0.25">
      <c r="B575" s="98" t="s">
        <v>160</v>
      </c>
      <c r="C575" s="98" t="str">
        <f>VLOOKUP(B575,ALL!E:H,4,0)</f>
        <v>LIVE</v>
      </c>
      <c r="E575" s="98">
        <f>VLOOKUP(B575,ALL!E:M,9,0)</f>
        <v>1</v>
      </c>
      <c r="F575" s="133" t="str">
        <f>VLOOKUP(B575,ALL!F:J,5,0)</f>
        <v>DEVARAJEGOWDA</v>
      </c>
      <c r="G575" s="58" t="s">
        <v>2820</v>
      </c>
    </row>
    <row r="576" spans="2:7" x14ac:dyDescent="0.25">
      <c r="B576" s="98" t="s">
        <v>161</v>
      </c>
      <c r="C576" s="98" t="str">
        <f>VLOOKUP(B576,ALL!E:H,4,0)</f>
        <v>LIVE</v>
      </c>
      <c r="E576" s="98">
        <f>VLOOKUP(B576,ALL!E:M,9,0)</f>
        <v>1</v>
      </c>
      <c r="F576" s="133" t="str">
        <f>VLOOKUP(B576,ALL!F:J,5,0)</f>
        <v>MUNIREDDY</v>
      </c>
      <c r="G576" s="58" t="s">
        <v>2821</v>
      </c>
    </row>
    <row r="577" spans="2:7" x14ac:dyDescent="0.25">
      <c r="B577" s="98" t="s">
        <v>162</v>
      </c>
      <c r="C577" s="98" t="str">
        <f>VLOOKUP(B577,ALL!E:H,4,0)</f>
        <v>LIVE</v>
      </c>
      <c r="E577" s="98">
        <f>VLOOKUP(B577,ALL!E:M,9,0)</f>
        <v>2</v>
      </c>
      <c r="F577" s="133" t="str">
        <f>VLOOKUP(B577,ALL!F:J,5,0)</f>
        <v>PUSHPA</v>
      </c>
      <c r="G577" s="58" t="s">
        <v>2820</v>
      </c>
    </row>
    <row r="578" spans="2:7" x14ac:dyDescent="0.25">
      <c r="B578" s="98" t="s">
        <v>163</v>
      </c>
      <c r="C578" s="98" t="str">
        <f>VLOOKUP(B578,ALL!E:H,4,0)</f>
        <v>LIVE</v>
      </c>
      <c r="E578" s="98">
        <f>VLOOKUP(B578,ALL!E:M,9,0)</f>
        <v>2</v>
      </c>
      <c r="F578" s="133" t="str">
        <f>VLOOKUP(B578,ALL!F:J,5,0)</f>
        <v>N M BASAVARAJU</v>
      </c>
      <c r="G578" s="58" t="s">
        <v>2820</v>
      </c>
    </row>
    <row r="579" spans="2:7" x14ac:dyDescent="0.25">
      <c r="B579" s="98" t="s">
        <v>164</v>
      </c>
      <c r="C579" s="98" t="str">
        <f>VLOOKUP(B579,ALL!E:H,4,0)</f>
        <v>LIVE</v>
      </c>
      <c r="E579" s="98">
        <f>VLOOKUP(B579,ALL!E:M,9,0)</f>
        <v>1</v>
      </c>
      <c r="F579" s="133" t="str">
        <f>VLOOKUP(B579,ALL!F:J,5,0)</f>
        <v>PUSHPA</v>
      </c>
      <c r="G579" s="58" t="s">
        <v>2820</v>
      </c>
    </row>
    <row r="580" spans="2:7" x14ac:dyDescent="0.25">
      <c r="B580" s="98" t="s">
        <v>165</v>
      </c>
      <c r="C580" s="98" t="str">
        <f>VLOOKUP(B580,ALL!E:H,4,0)</f>
        <v>LIVE</v>
      </c>
      <c r="E580" s="98">
        <f>VLOOKUP(B580,ALL!E:M,9,0)</f>
        <v>1</v>
      </c>
      <c r="F580" s="133" t="str">
        <f>VLOOKUP(B580,ALL!F:J,5,0)</f>
        <v>S LAKSHMI</v>
      </c>
      <c r="G580" s="58" t="s">
        <v>2820</v>
      </c>
    </row>
    <row r="581" spans="2:7" x14ac:dyDescent="0.25">
      <c r="B581" s="98" t="s">
        <v>166</v>
      </c>
      <c r="C581" s="98" t="str">
        <f>VLOOKUP(B581,ALL!E:H,4,0)</f>
        <v>LIVE</v>
      </c>
      <c r="E581" s="98">
        <f>VLOOKUP(B581,ALL!E:M,9,0)</f>
        <v>1</v>
      </c>
      <c r="F581" s="133" t="str">
        <f>VLOOKUP(B581,ALL!F:J,5,0)</f>
        <v>GEETHA</v>
      </c>
      <c r="G581" s="58" t="s">
        <v>2822</v>
      </c>
    </row>
    <row r="582" spans="2:7" x14ac:dyDescent="0.25">
      <c r="B582" s="98" t="s">
        <v>168</v>
      </c>
      <c r="C582" s="98" t="str">
        <f>VLOOKUP(B582,ALL!E:H,4,0)</f>
        <v>LIVE</v>
      </c>
      <c r="E582" s="98">
        <f>VLOOKUP(B582,ALL!E:M,9,0)</f>
        <v>2</v>
      </c>
      <c r="F582" s="133" t="str">
        <f>VLOOKUP(B582,ALL!F:J,5,0)</f>
        <v>ACHUTHA H C</v>
      </c>
      <c r="G582" s="58" t="s">
        <v>2823</v>
      </c>
    </row>
    <row r="583" spans="2:7" x14ac:dyDescent="0.25">
      <c r="B583" s="98" t="s">
        <v>170</v>
      </c>
      <c r="C583" s="98" t="str">
        <f>VLOOKUP(B583,ALL!E:H,4,0)</f>
        <v>LIVE</v>
      </c>
      <c r="E583" s="98">
        <f>VLOOKUP(B583,ALL!E:M,9,0)</f>
        <v>3</v>
      </c>
      <c r="F583" s="133" t="str">
        <f>VLOOKUP(B583,ALL!F:J,5,0)</f>
        <v>PRAKASH</v>
      </c>
      <c r="G583" s="58" t="s">
        <v>2824</v>
      </c>
    </row>
    <row r="584" spans="2:7" x14ac:dyDescent="0.25">
      <c r="B584" s="98" t="s">
        <v>172</v>
      </c>
      <c r="C584" s="98" t="str">
        <f>VLOOKUP(B584,ALL!E:H,4,0)</f>
        <v>LIVE</v>
      </c>
      <c r="E584" s="98">
        <f>VLOOKUP(B584,ALL!E:M,9,0)</f>
        <v>1</v>
      </c>
      <c r="F584" s="133" t="str">
        <f>VLOOKUP(B584,ALL!F:J,5,0)</f>
        <v>NAGARAJU</v>
      </c>
      <c r="G584" s="58" t="s">
        <v>2824</v>
      </c>
    </row>
    <row r="585" spans="2:7" x14ac:dyDescent="0.25">
      <c r="B585" s="98" t="s">
        <v>173</v>
      </c>
      <c r="C585" s="98" t="str">
        <f>VLOOKUP(B585,ALL!E:H,4,0)</f>
        <v>LIVE</v>
      </c>
      <c r="E585" s="98">
        <f>VLOOKUP(B585,ALL!E:M,9,0)</f>
        <v>2</v>
      </c>
      <c r="F585" s="133" t="str">
        <f>VLOOKUP(B585,ALL!F:J,5,0)</f>
        <v>KANTHARAJU</v>
      </c>
      <c r="G585" s="58" t="s">
        <v>2825</v>
      </c>
    </row>
    <row r="586" spans="2:7" x14ac:dyDescent="0.25">
      <c r="B586" s="98" t="s">
        <v>175</v>
      </c>
      <c r="C586" s="98" t="str">
        <f>VLOOKUP(B586,ALL!E:H,4,0)</f>
        <v>LIVE</v>
      </c>
      <c r="E586" s="98">
        <f>VLOOKUP(B586,ALL!E:M,9,0)</f>
        <v>1</v>
      </c>
      <c r="F586" s="133" t="str">
        <f>VLOOKUP(B586,ALL!F:J,5,0)</f>
        <v>SACHIN</v>
      </c>
      <c r="G586" s="58" t="s">
        <v>2826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45"/>
  <sheetViews>
    <sheetView topLeftCell="A16" workbookViewId="0">
      <selection activeCell="B445" sqref="B3:B445"/>
    </sheetView>
  </sheetViews>
  <sheetFormatPr defaultRowHeight="15" x14ac:dyDescent="0.25"/>
  <cols>
    <col min="1" max="1" width="4.85546875" customWidth="1"/>
    <col min="2" max="2" width="11.5703125" customWidth="1"/>
    <col min="3" max="3" width="6.5703125" customWidth="1"/>
    <col min="4" max="4" width="10.85546875" customWidth="1"/>
    <col min="5" max="5" width="13.42578125" customWidth="1"/>
    <col min="6" max="6" width="19.5703125" customWidth="1"/>
    <col min="7" max="7" width="11.140625" customWidth="1"/>
    <col min="8" max="8" width="6.28515625" customWidth="1"/>
    <col min="9" max="9" width="6.42578125" customWidth="1"/>
    <col min="10" max="10" width="7.140625" customWidth="1"/>
    <col min="11" max="11" width="4" customWidth="1"/>
    <col min="12" max="12" width="5.7109375" customWidth="1"/>
    <col min="13" max="13" width="5" customWidth="1"/>
    <col min="14" max="14" width="8.28515625" customWidth="1"/>
    <col min="15" max="15" width="7.85546875" customWidth="1"/>
    <col min="16" max="16" width="8.7109375" customWidth="1"/>
    <col min="17" max="17" width="7.140625" customWidth="1"/>
    <col min="18" max="18" width="5.85546875" customWidth="1"/>
    <col min="19" max="19" width="7.28515625" customWidth="1"/>
    <col min="20" max="20" width="6.42578125" hidden="1" customWidth="1"/>
    <col min="21" max="21" width="8.7109375" customWidth="1"/>
    <col min="22" max="22" width="8.42578125" customWidth="1"/>
    <col min="23" max="25" width="9.140625" hidden="1" customWidth="1"/>
    <col min="26" max="26" width="8.5703125" customWidth="1"/>
    <col min="27" max="27" width="10.85546875" customWidth="1"/>
    <col min="28" max="28" width="8.28515625" style="167" customWidth="1"/>
  </cols>
  <sheetData>
    <row r="2" spans="1:28" ht="75" x14ac:dyDescent="0.25">
      <c r="A2" s="162" t="s">
        <v>335</v>
      </c>
      <c r="B2" s="163" t="s">
        <v>360</v>
      </c>
      <c r="C2" s="162" t="s">
        <v>362</v>
      </c>
      <c r="D2" s="164" t="s">
        <v>363</v>
      </c>
      <c r="E2" s="256" t="s">
        <v>364</v>
      </c>
      <c r="F2" s="257"/>
      <c r="G2" s="258"/>
      <c r="H2" s="165" t="s">
        <v>341</v>
      </c>
      <c r="I2" s="165" t="s">
        <v>6</v>
      </c>
      <c r="J2" s="165" t="s">
        <v>342</v>
      </c>
      <c r="K2" s="165" t="s">
        <v>2944</v>
      </c>
      <c r="L2" s="165" t="s">
        <v>2945</v>
      </c>
      <c r="M2" s="165" t="s">
        <v>2946</v>
      </c>
      <c r="N2" s="165" t="s">
        <v>346</v>
      </c>
      <c r="O2" s="166" t="s">
        <v>365</v>
      </c>
      <c r="P2" s="165" t="s">
        <v>2947</v>
      </c>
      <c r="Q2" s="165" t="s">
        <v>367</v>
      </c>
      <c r="R2" s="165" t="s">
        <v>350</v>
      </c>
      <c r="S2" s="165" t="s">
        <v>343</v>
      </c>
      <c r="T2" s="165" t="s">
        <v>368</v>
      </c>
      <c r="U2" s="165" t="s">
        <v>369</v>
      </c>
      <c r="V2" s="165" t="s">
        <v>370</v>
      </c>
      <c r="W2" s="165" t="s">
        <v>371</v>
      </c>
      <c r="X2" s="165" t="s">
        <v>372</v>
      </c>
      <c r="Y2" s="165" t="s">
        <v>373</v>
      </c>
      <c r="Z2" s="165" t="s">
        <v>374</v>
      </c>
      <c r="AA2" s="165" t="s">
        <v>375</v>
      </c>
      <c r="AB2" s="167" t="s">
        <v>376</v>
      </c>
    </row>
    <row r="3" spans="1:28" ht="30" x14ac:dyDescent="0.25">
      <c r="A3" s="162">
        <v>596</v>
      </c>
      <c r="B3" s="163" t="s">
        <v>631</v>
      </c>
      <c r="C3" s="162"/>
      <c r="D3" s="164" t="s">
        <v>632</v>
      </c>
      <c r="E3" s="164" t="s">
        <v>998</v>
      </c>
      <c r="F3" s="164" t="s">
        <v>2952</v>
      </c>
      <c r="G3" s="168"/>
      <c r="H3" s="165"/>
      <c r="I3" s="165"/>
      <c r="J3" s="165"/>
      <c r="K3" s="165"/>
      <c r="L3" s="165"/>
      <c r="M3" s="165"/>
      <c r="N3" s="165"/>
      <c r="O3" s="166">
        <v>-2803</v>
      </c>
      <c r="P3" s="165"/>
      <c r="Q3" s="165"/>
      <c r="R3" s="165"/>
      <c r="S3" s="165"/>
      <c r="T3" s="165"/>
      <c r="U3" s="165"/>
      <c r="V3" s="169"/>
      <c r="W3" s="165"/>
      <c r="X3" s="169"/>
      <c r="Y3" s="165"/>
      <c r="Z3" s="165"/>
      <c r="AA3" s="183">
        <v>0</v>
      </c>
      <c r="AB3">
        <v>0</v>
      </c>
    </row>
    <row r="4" spans="1:28" ht="30" x14ac:dyDescent="0.25">
      <c r="A4" s="162">
        <v>597</v>
      </c>
      <c r="B4" s="163" t="s">
        <v>633</v>
      </c>
      <c r="C4" s="162">
        <v>1</v>
      </c>
      <c r="D4" s="171">
        <v>42706</v>
      </c>
      <c r="E4" s="164" t="s">
        <v>2986</v>
      </c>
      <c r="F4" s="164" t="s">
        <v>2987</v>
      </c>
      <c r="G4" s="168"/>
      <c r="H4" s="165"/>
      <c r="I4" s="165"/>
      <c r="J4" s="165"/>
      <c r="K4" s="165"/>
      <c r="L4" s="165"/>
      <c r="M4" s="165"/>
      <c r="N4" s="165"/>
      <c r="O4" s="166">
        <v>-3223</v>
      </c>
      <c r="P4" s="165"/>
      <c r="Q4" s="165"/>
      <c r="R4" s="165"/>
      <c r="S4" s="165"/>
      <c r="T4" s="165"/>
      <c r="U4" s="165"/>
      <c r="V4" s="169"/>
      <c r="W4" s="165"/>
      <c r="X4" s="169"/>
      <c r="Y4" s="165"/>
      <c r="Z4" s="165"/>
      <c r="AA4" s="183">
        <v>0</v>
      </c>
      <c r="AB4">
        <v>0</v>
      </c>
    </row>
    <row r="5" spans="1:28" ht="45" x14ac:dyDescent="0.25">
      <c r="A5" s="162">
        <v>598</v>
      </c>
      <c r="B5" s="163" t="s">
        <v>634</v>
      </c>
      <c r="C5" s="162"/>
      <c r="D5" s="164" t="s">
        <v>635</v>
      </c>
      <c r="E5" s="164" t="s">
        <v>1013</v>
      </c>
      <c r="F5" s="164" t="s">
        <v>2988</v>
      </c>
      <c r="G5" s="178"/>
      <c r="H5" s="165"/>
      <c r="I5" s="165"/>
      <c r="J5" s="165"/>
      <c r="K5" s="165"/>
      <c r="L5" s="165"/>
      <c r="M5" s="165"/>
      <c r="N5" s="165"/>
      <c r="O5" s="166">
        <v>-228</v>
      </c>
      <c r="P5" s="165"/>
      <c r="Q5" s="165"/>
      <c r="R5" s="165"/>
      <c r="S5" s="165"/>
      <c r="T5" s="165"/>
      <c r="U5" s="165"/>
      <c r="V5" s="169"/>
      <c r="W5" s="165"/>
      <c r="X5" s="169"/>
      <c r="Y5" s="165"/>
      <c r="Z5" s="165"/>
      <c r="AA5" s="183">
        <v>0</v>
      </c>
      <c r="AB5">
        <v>0</v>
      </c>
    </row>
    <row r="6" spans="1:28" x14ac:dyDescent="0.25">
      <c r="A6" s="162">
        <v>599</v>
      </c>
      <c r="B6" s="163" t="s">
        <v>636</v>
      </c>
      <c r="C6" s="162"/>
      <c r="D6" s="164" t="s">
        <v>635</v>
      </c>
      <c r="E6" s="164" t="s">
        <v>2989</v>
      </c>
      <c r="F6" s="164" t="s">
        <v>2990</v>
      </c>
      <c r="G6" s="178"/>
      <c r="H6" s="165"/>
      <c r="I6" s="165"/>
      <c r="J6" s="165"/>
      <c r="K6" s="165"/>
      <c r="L6" s="165"/>
      <c r="M6" s="165"/>
      <c r="N6" s="165"/>
      <c r="O6" s="166">
        <v>-6960</v>
      </c>
      <c r="P6" s="165"/>
      <c r="Q6" s="165"/>
      <c r="R6" s="165"/>
      <c r="S6" s="165"/>
      <c r="T6" s="165"/>
      <c r="U6" s="165"/>
      <c r="V6" s="169"/>
      <c r="W6" s="165"/>
      <c r="X6" s="165">
        <v>-6960</v>
      </c>
      <c r="Y6" s="165"/>
      <c r="Z6" s="165"/>
      <c r="AA6" s="170">
        <v>0</v>
      </c>
      <c r="AB6">
        <v>0</v>
      </c>
    </row>
    <row r="7" spans="1:28" ht="30" x14ac:dyDescent="0.25">
      <c r="A7" s="162">
        <v>600</v>
      </c>
      <c r="B7" s="163" t="s">
        <v>637</v>
      </c>
      <c r="C7" s="162"/>
      <c r="D7" s="164" t="s">
        <v>638</v>
      </c>
      <c r="E7" s="164" t="s">
        <v>1032</v>
      </c>
      <c r="F7" s="164" t="s">
        <v>2991</v>
      </c>
      <c r="G7" s="168" t="s">
        <v>2992</v>
      </c>
      <c r="H7" s="165"/>
      <c r="I7" s="165"/>
      <c r="J7" s="165"/>
      <c r="K7" s="165"/>
      <c r="L7" s="165"/>
      <c r="M7" s="165"/>
      <c r="N7" s="165"/>
      <c r="O7" s="166">
        <v>-133</v>
      </c>
      <c r="P7" s="165"/>
      <c r="Q7" s="165"/>
      <c r="R7" s="165"/>
      <c r="S7" s="165"/>
      <c r="T7" s="165"/>
      <c r="U7" s="165"/>
      <c r="V7" s="169"/>
      <c r="W7" s="165"/>
      <c r="X7" s="169"/>
      <c r="Y7" s="165"/>
      <c r="Z7" s="165"/>
      <c r="AA7" s="183">
        <v>0</v>
      </c>
      <c r="AB7">
        <v>0</v>
      </c>
    </row>
    <row r="8" spans="1:28" x14ac:dyDescent="0.25">
      <c r="A8" s="162">
        <v>607</v>
      </c>
      <c r="B8" s="163" t="s">
        <v>639</v>
      </c>
      <c r="C8" s="162"/>
      <c r="D8" s="164" t="s">
        <v>640</v>
      </c>
      <c r="E8" s="164" t="s">
        <v>1036</v>
      </c>
      <c r="F8" s="164" t="s">
        <v>2961</v>
      </c>
      <c r="G8" s="178"/>
      <c r="H8" s="165"/>
      <c r="I8" s="165"/>
      <c r="J8" s="165"/>
      <c r="K8" s="165"/>
      <c r="L8" s="165"/>
      <c r="M8" s="165"/>
      <c r="N8" s="165"/>
      <c r="O8" s="166">
        <v>19</v>
      </c>
      <c r="P8" s="165"/>
      <c r="Q8" s="165"/>
      <c r="R8" s="165"/>
      <c r="S8" s="165"/>
      <c r="T8" s="165"/>
      <c r="U8" s="165"/>
      <c r="V8" s="169"/>
      <c r="W8" s="165"/>
      <c r="X8" s="169"/>
      <c r="Y8" s="165"/>
      <c r="Z8" s="165"/>
      <c r="AA8" s="173">
        <v>19</v>
      </c>
      <c r="AB8" s="174">
        <v>19</v>
      </c>
    </row>
    <row r="9" spans="1:28" x14ac:dyDescent="0.25">
      <c r="A9" s="162">
        <v>608</v>
      </c>
      <c r="B9" s="163" t="s">
        <v>641</v>
      </c>
      <c r="C9" s="162"/>
      <c r="D9" s="164" t="s">
        <v>642</v>
      </c>
      <c r="E9" s="164" t="s">
        <v>1020</v>
      </c>
      <c r="F9" s="164" t="s">
        <v>2999</v>
      </c>
      <c r="G9" s="178"/>
      <c r="H9" s="165"/>
      <c r="I9" s="165"/>
      <c r="J9" s="165"/>
      <c r="K9" s="165"/>
      <c r="L9" s="165"/>
      <c r="M9" s="165"/>
      <c r="N9" s="195"/>
      <c r="O9" s="166">
        <v>-2500</v>
      </c>
      <c r="P9" s="165"/>
      <c r="Q9" s="165"/>
      <c r="R9" s="165"/>
      <c r="S9" s="165"/>
      <c r="T9" s="165"/>
      <c r="U9" s="165"/>
      <c r="V9" s="169"/>
      <c r="W9" s="165"/>
      <c r="X9" s="165">
        <v>-2500</v>
      </c>
      <c r="Y9" s="165"/>
      <c r="Z9" s="165"/>
      <c r="AA9" s="170">
        <v>0</v>
      </c>
      <c r="AB9">
        <v>0</v>
      </c>
    </row>
    <row r="10" spans="1:28" ht="30" x14ac:dyDescent="0.25">
      <c r="A10" s="162">
        <v>609</v>
      </c>
      <c r="B10" s="163" t="s">
        <v>643</v>
      </c>
      <c r="C10" s="162"/>
      <c r="D10" s="164" t="s">
        <v>644</v>
      </c>
      <c r="E10" s="164" t="s">
        <v>1062</v>
      </c>
      <c r="F10" s="164" t="s">
        <v>3000</v>
      </c>
      <c r="G10" s="178"/>
      <c r="H10" s="165"/>
      <c r="I10" s="165"/>
      <c r="J10" s="165"/>
      <c r="K10" s="165"/>
      <c r="L10" s="165"/>
      <c r="M10" s="165"/>
      <c r="N10" s="165"/>
      <c r="O10" s="166">
        <v>-1638</v>
      </c>
      <c r="P10" s="165"/>
      <c r="Q10" s="165"/>
      <c r="R10" s="165"/>
      <c r="S10" s="165"/>
      <c r="T10" s="165"/>
      <c r="U10" s="165"/>
      <c r="V10" s="169"/>
      <c r="W10" s="165"/>
      <c r="X10" s="169"/>
      <c r="Y10" s="165"/>
      <c r="Z10" s="165"/>
      <c r="AA10" s="183">
        <v>0</v>
      </c>
      <c r="AB10">
        <v>0</v>
      </c>
    </row>
    <row r="11" spans="1:28" ht="30" x14ac:dyDescent="0.25">
      <c r="A11" s="162">
        <v>610</v>
      </c>
      <c r="B11" s="163" t="s">
        <v>645</v>
      </c>
      <c r="C11" s="162"/>
      <c r="D11" s="164" t="s">
        <v>644</v>
      </c>
      <c r="E11" s="164" t="s">
        <v>3001</v>
      </c>
      <c r="F11" s="164" t="s">
        <v>3002</v>
      </c>
      <c r="G11" s="168"/>
      <c r="H11" s="165"/>
      <c r="I11" s="165"/>
      <c r="J11" s="165"/>
      <c r="K11" s="165"/>
      <c r="L11" s="165"/>
      <c r="M11" s="165"/>
      <c r="N11" s="165"/>
      <c r="O11" s="166">
        <v>-1790</v>
      </c>
      <c r="P11" s="165"/>
      <c r="Q11" s="165"/>
      <c r="R11" s="165"/>
      <c r="S11" s="165"/>
      <c r="T11" s="165"/>
      <c r="U11" s="165"/>
      <c r="V11" s="169"/>
      <c r="W11" s="165"/>
      <c r="X11" s="169"/>
      <c r="Y11" s="165"/>
      <c r="Z11" s="165"/>
      <c r="AA11" s="183">
        <v>0</v>
      </c>
      <c r="AB11">
        <v>0</v>
      </c>
    </row>
    <row r="12" spans="1:28" x14ac:dyDescent="0.25">
      <c r="A12" s="162">
        <v>611</v>
      </c>
      <c r="B12" s="177" t="s">
        <v>646</v>
      </c>
      <c r="C12" s="169">
        <v>2</v>
      </c>
      <c r="D12" s="178" t="s">
        <v>647</v>
      </c>
      <c r="E12" s="178" t="s">
        <v>1087</v>
      </c>
      <c r="F12" s="178" t="s">
        <v>3003</v>
      </c>
      <c r="G12" s="168" t="s">
        <v>1665</v>
      </c>
      <c r="H12" s="169">
        <v>0</v>
      </c>
      <c r="I12" s="169">
        <v>0</v>
      </c>
      <c r="J12" s="169">
        <v>0</v>
      </c>
      <c r="K12" s="169">
        <v>0</v>
      </c>
      <c r="L12" s="169"/>
      <c r="M12" s="169"/>
      <c r="N12" s="169"/>
      <c r="O12" s="179">
        <v>-1787</v>
      </c>
      <c r="P12" s="169">
        <v>0</v>
      </c>
      <c r="Q12" s="169">
        <v>0</v>
      </c>
      <c r="R12" s="169">
        <v>0</v>
      </c>
      <c r="S12" s="169"/>
      <c r="T12" s="169"/>
      <c r="U12" s="169">
        <v>0</v>
      </c>
      <c r="V12" s="169"/>
      <c r="W12" s="169"/>
      <c r="X12" s="169"/>
      <c r="Y12" s="180">
        <v>0</v>
      </c>
      <c r="Z12" s="169">
        <v>0</v>
      </c>
      <c r="AA12" s="169">
        <v>-1787</v>
      </c>
      <c r="AB12">
        <v>-1787</v>
      </c>
    </row>
    <row r="13" spans="1:28" ht="45" x14ac:dyDescent="0.25">
      <c r="A13" s="162">
        <v>612</v>
      </c>
      <c r="B13" s="163" t="s">
        <v>648</v>
      </c>
      <c r="C13" s="162"/>
      <c r="D13" s="164" t="s">
        <v>649</v>
      </c>
      <c r="E13" s="164" t="s">
        <v>1094</v>
      </c>
      <c r="F13" s="164" t="s">
        <v>3004</v>
      </c>
      <c r="G13" s="168"/>
      <c r="H13" s="165"/>
      <c r="I13" s="165"/>
      <c r="J13" s="165"/>
      <c r="K13" s="165"/>
      <c r="L13" s="165"/>
      <c r="M13" s="165"/>
      <c r="N13" s="165"/>
      <c r="O13" s="166">
        <v>-1926</v>
      </c>
      <c r="P13" s="165"/>
      <c r="Q13" s="165"/>
      <c r="R13" s="165"/>
      <c r="S13" s="165"/>
      <c r="T13" s="165"/>
      <c r="U13" s="165"/>
      <c r="V13" s="169"/>
      <c r="W13" s="165"/>
      <c r="X13" s="169"/>
      <c r="Y13" s="165"/>
      <c r="Z13" s="165"/>
      <c r="AA13" s="183">
        <v>0</v>
      </c>
      <c r="AB13">
        <v>0</v>
      </c>
    </row>
    <row r="14" spans="1:28" ht="30" x14ac:dyDescent="0.25">
      <c r="A14" s="162">
        <v>613</v>
      </c>
      <c r="B14" s="163" t="s">
        <v>650</v>
      </c>
      <c r="C14" s="162"/>
      <c r="D14" s="164" t="s">
        <v>378</v>
      </c>
      <c r="E14" s="164" t="s">
        <v>1097</v>
      </c>
      <c r="F14" s="164" t="s">
        <v>3005</v>
      </c>
      <c r="G14" s="168"/>
      <c r="H14" s="165"/>
      <c r="I14" s="165"/>
      <c r="J14" s="165"/>
      <c r="K14" s="165"/>
      <c r="L14" s="165"/>
      <c r="M14" s="165"/>
      <c r="N14" s="195"/>
      <c r="O14" s="166">
        <v>-1754</v>
      </c>
      <c r="P14" s="165"/>
      <c r="Q14" s="165"/>
      <c r="R14" s="165"/>
      <c r="S14" s="165"/>
      <c r="T14" s="165"/>
      <c r="U14" s="165"/>
      <c r="V14" s="169"/>
      <c r="W14" s="165"/>
      <c r="X14" s="169"/>
      <c r="Y14" s="165"/>
      <c r="Z14" s="165"/>
      <c r="AA14" s="183">
        <v>0</v>
      </c>
      <c r="AB14">
        <v>0</v>
      </c>
    </row>
    <row r="15" spans="1:28" x14ac:dyDescent="0.25">
      <c r="A15" s="162">
        <v>614</v>
      </c>
      <c r="B15" s="177" t="s">
        <v>377</v>
      </c>
      <c r="C15" s="169">
        <v>1</v>
      </c>
      <c r="D15" s="178" t="s">
        <v>378</v>
      </c>
      <c r="E15" s="178" t="s">
        <v>1102</v>
      </c>
      <c r="F15" s="178" t="s">
        <v>3006</v>
      </c>
      <c r="G15" s="168" t="s">
        <v>214</v>
      </c>
      <c r="H15" s="169">
        <v>0</v>
      </c>
      <c r="I15" s="169">
        <v>0</v>
      </c>
      <c r="J15" s="169">
        <v>0</v>
      </c>
      <c r="K15" s="169">
        <v>0</v>
      </c>
      <c r="L15" s="169"/>
      <c r="M15" s="169"/>
      <c r="N15" s="192"/>
      <c r="O15" s="179">
        <v>0</v>
      </c>
      <c r="P15" s="169">
        <v>0</v>
      </c>
      <c r="Q15" s="169">
        <v>0</v>
      </c>
      <c r="R15" s="169">
        <v>0</v>
      </c>
      <c r="S15" s="169"/>
      <c r="T15" s="169"/>
      <c r="U15" s="169">
        <v>0</v>
      </c>
      <c r="V15" s="169"/>
      <c r="W15" s="169"/>
      <c r="X15" s="169">
        <v>-1782</v>
      </c>
      <c r="Y15" s="180">
        <v>0</v>
      </c>
      <c r="Z15" s="169">
        <v>0</v>
      </c>
      <c r="AA15" s="57">
        <v>0</v>
      </c>
      <c r="AB15">
        <v>0</v>
      </c>
    </row>
    <row r="16" spans="1:28" ht="30" x14ac:dyDescent="0.25">
      <c r="A16" s="162">
        <v>615</v>
      </c>
      <c r="B16" s="163" t="s">
        <v>651</v>
      </c>
      <c r="C16" s="162"/>
      <c r="D16" s="164" t="s">
        <v>378</v>
      </c>
      <c r="E16" s="164" t="s">
        <v>1105</v>
      </c>
      <c r="F16" s="164" t="s">
        <v>3007</v>
      </c>
      <c r="G16" s="168" t="s">
        <v>214</v>
      </c>
      <c r="H16" s="165"/>
      <c r="I16" s="165"/>
      <c r="J16" s="165"/>
      <c r="K16" s="165"/>
      <c r="L16" s="165"/>
      <c r="M16" s="165"/>
      <c r="N16" s="165"/>
      <c r="O16" s="166">
        <v>-1926</v>
      </c>
      <c r="P16" s="165"/>
      <c r="Q16" s="165"/>
      <c r="R16" s="165"/>
      <c r="S16" s="165"/>
      <c r="T16" s="165"/>
      <c r="U16" s="165"/>
      <c r="V16" s="169"/>
      <c r="W16" s="165"/>
      <c r="X16" s="169"/>
      <c r="Y16" s="165"/>
      <c r="Z16" s="165"/>
      <c r="AA16" s="183">
        <v>0</v>
      </c>
      <c r="AB16">
        <v>0</v>
      </c>
    </row>
    <row r="17" spans="1:28" ht="30" x14ac:dyDescent="0.25">
      <c r="A17" s="162">
        <v>616</v>
      </c>
      <c r="B17" s="163" t="s">
        <v>652</v>
      </c>
      <c r="C17" s="162"/>
      <c r="D17" s="164" t="s">
        <v>378</v>
      </c>
      <c r="E17" s="164" t="s">
        <v>1108</v>
      </c>
      <c r="F17" s="164" t="s">
        <v>3008</v>
      </c>
      <c r="G17" s="168" t="s">
        <v>2958</v>
      </c>
      <c r="H17" s="165"/>
      <c r="I17" s="165"/>
      <c r="J17" s="165"/>
      <c r="K17" s="165"/>
      <c r="L17" s="165"/>
      <c r="M17" s="165"/>
      <c r="N17" s="195"/>
      <c r="O17" s="166">
        <v>-628</v>
      </c>
      <c r="P17" s="165"/>
      <c r="Q17" s="165"/>
      <c r="R17" s="165"/>
      <c r="S17" s="165"/>
      <c r="T17" s="165"/>
      <c r="U17" s="165"/>
      <c r="V17" s="169"/>
      <c r="W17" s="165"/>
      <c r="X17" s="169"/>
      <c r="Y17" s="165"/>
      <c r="Z17" s="165"/>
      <c r="AA17" s="183">
        <v>0</v>
      </c>
      <c r="AB17">
        <v>0</v>
      </c>
    </row>
    <row r="18" spans="1:28" ht="30" x14ac:dyDescent="0.25">
      <c r="A18" s="162">
        <v>617</v>
      </c>
      <c r="B18" s="163" t="s">
        <v>653</v>
      </c>
      <c r="C18" s="162"/>
      <c r="D18" s="164" t="s">
        <v>654</v>
      </c>
      <c r="E18" s="164" t="s">
        <v>3009</v>
      </c>
      <c r="F18" s="164" t="s">
        <v>2963</v>
      </c>
      <c r="G18" s="168"/>
      <c r="H18" s="165"/>
      <c r="I18" s="165"/>
      <c r="J18" s="165"/>
      <c r="K18" s="165"/>
      <c r="L18" s="165"/>
      <c r="M18" s="165"/>
      <c r="N18" s="195"/>
      <c r="O18" s="166">
        <v>-2650</v>
      </c>
      <c r="P18" s="165"/>
      <c r="Q18" s="165"/>
      <c r="R18" s="165"/>
      <c r="S18" s="165"/>
      <c r="T18" s="165"/>
      <c r="U18" s="165"/>
      <c r="V18" s="169"/>
      <c r="W18" s="165"/>
      <c r="X18" s="169">
        <v>-2650</v>
      </c>
      <c r="Y18" s="165"/>
      <c r="Z18" s="165"/>
      <c r="AA18" s="165">
        <v>0</v>
      </c>
      <c r="AB18">
        <v>0</v>
      </c>
    </row>
    <row r="19" spans="1:28" ht="30" x14ac:dyDescent="0.25">
      <c r="A19" s="162">
        <v>618</v>
      </c>
      <c r="B19" s="163" t="s">
        <v>655</v>
      </c>
      <c r="C19" s="162"/>
      <c r="D19" s="164" t="s">
        <v>656</v>
      </c>
      <c r="E19" s="164" t="s">
        <v>1126</v>
      </c>
      <c r="F19" s="164" t="s">
        <v>3010</v>
      </c>
      <c r="G19" s="168"/>
      <c r="H19" s="165"/>
      <c r="I19" s="165"/>
      <c r="J19" s="165"/>
      <c r="K19" s="165"/>
      <c r="L19" s="165"/>
      <c r="M19" s="165"/>
      <c r="N19" s="195"/>
      <c r="O19" s="166">
        <v>-564</v>
      </c>
      <c r="P19" s="165"/>
      <c r="Q19" s="165"/>
      <c r="R19" s="165"/>
      <c r="S19" s="165"/>
      <c r="T19" s="165"/>
      <c r="U19" s="165"/>
      <c r="V19" s="169"/>
      <c r="W19" s="165"/>
      <c r="X19" s="169">
        <v>-564</v>
      </c>
      <c r="Y19" s="165"/>
      <c r="Z19" s="165"/>
      <c r="AA19" s="165">
        <v>0</v>
      </c>
      <c r="AB19">
        <v>0</v>
      </c>
    </row>
    <row r="20" spans="1:28" ht="30" x14ac:dyDescent="0.25">
      <c r="A20" s="162">
        <v>619</v>
      </c>
      <c r="B20" s="163" t="s">
        <v>657</v>
      </c>
      <c r="C20" s="162"/>
      <c r="D20" s="164" t="s">
        <v>656</v>
      </c>
      <c r="E20" s="164" t="s">
        <v>1129</v>
      </c>
      <c r="F20" s="164" t="s">
        <v>2957</v>
      </c>
      <c r="G20" s="168" t="s">
        <v>1665</v>
      </c>
      <c r="H20" s="165"/>
      <c r="I20" s="165"/>
      <c r="J20" s="165"/>
      <c r="K20" s="165"/>
      <c r="L20" s="165"/>
      <c r="M20" s="165"/>
      <c r="N20" s="165"/>
      <c r="O20" s="166">
        <v>-468</v>
      </c>
      <c r="P20" s="165"/>
      <c r="Q20" s="165"/>
      <c r="R20" s="165"/>
      <c r="S20" s="165"/>
      <c r="T20" s="165"/>
      <c r="U20" s="165"/>
      <c r="V20" s="169"/>
      <c r="W20" s="165"/>
      <c r="X20" s="169"/>
      <c r="Y20" s="165"/>
      <c r="Z20" s="165"/>
      <c r="AA20" s="183">
        <v>0</v>
      </c>
      <c r="AB20">
        <v>0</v>
      </c>
    </row>
    <row r="21" spans="1:28" x14ac:dyDescent="0.25">
      <c r="A21" s="162">
        <v>620</v>
      </c>
      <c r="B21" s="177" t="s">
        <v>881</v>
      </c>
      <c r="C21" s="169">
        <v>1</v>
      </c>
      <c r="D21" s="178" t="s">
        <v>882</v>
      </c>
      <c r="E21" s="178" t="s">
        <v>1140</v>
      </c>
      <c r="F21" s="178" t="s">
        <v>2965</v>
      </c>
      <c r="G21" s="168" t="s">
        <v>216</v>
      </c>
      <c r="H21" s="169">
        <v>0</v>
      </c>
      <c r="I21" s="169">
        <v>0</v>
      </c>
      <c r="J21" s="169">
        <v>0</v>
      </c>
      <c r="K21" s="169">
        <v>0</v>
      </c>
      <c r="L21" s="169"/>
      <c r="M21" s="169"/>
      <c r="N21" s="169"/>
      <c r="O21" s="179">
        <v>0</v>
      </c>
      <c r="P21" s="169">
        <v>0</v>
      </c>
      <c r="Q21" s="169">
        <v>0</v>
      </c>
      <c r="R21" s="169">
        <v>0</v>
      </c>
      <c r="S21" s="169"/>
      <c r="T21" s="169"/>
      <c r="U21" s="169">
        <v>0</v>
      </c>
      <c r="V21" s="169"/>
      <c r="W21" s="169"/>
      <c r="X21" s="169">
        <v>-2489</v>
      </c>
      <c r="Y21" s="180">
        <v>-2489</v>
      </c>
      <c r="Z21" s="169">
        <v>0</v>
      </c>
      <c r="AA21" s="181">
        <v>0</v>
      </c>
      <c r="AB21">
        <v>0</v>
      </c>
    </row>
    <row r="22" spans="1:28" x14ac:dyDescent="0.25">
      <c r="A22" s="162">
        <v>621</v>
      </c>
      <c r="B22" s="163" t="s">
        <v>658</v>
      </c>
      <c r="C22" s="162"/>
      <c r="D22" s="164" t="s">
        <v>659</v>
      </c>
      <c r="E22" s="164" t="s">
        <v>3011</v>
      </c>
      <c r="F22" s="164" t="s">
        <v>3012</v>
      </c>
      <c r="G22" s="168"/>
      <c r="H22" s="165"/>
      <c r="I22" s="165"/>
      <c r="J22" s="165"/>
      <c r="K22" s="165"/>
      <c r="L22" s="165"/>
      <c r="M22" s="165"/>
      <c r="N22" s="165"/>
      <c r="O22" s="166">
        <v>-1793</v>
      </c>
      <c r="P22" s="165"/>
      <c r="Q22" s="165"/>
      <c r="R22" s="165"/>
      <c r="S22" s="165"/>
      <c r="T22" s="165"/>
      <c r="U22" s="165"/>
      <c r="V22" s="169"/>
      <c r="W22" s="165"/>
      <c r="X22" s="169"/>
      <c r="Y22" s="165"/>
      <c r="Z22" s="165"/>
      <c r="AA22" s="183">
        <v>0</v>
      </c>
      <c r="AB22">
        <v>0</v>
      </c>
    </row>
    <row r="23" spans="1:28" x14ac:dyDescent="0.25">
      <c r="A23" s="162">
        <v>622</v>
      </c>
      <c r="B23" s="177" t="s">
        <v>660</v>
      </c>
      <c r="C23" s="169">
        <v>2</v>
      </c>
      <c r="D23" s="178" t="s">
        <v>661</v>
      </c>
      <c r="E23" s="178" t="s">
        <v>1166</v>
      </c>
      <c r="F23" s="178" t="s">
        <v>3013</v>
      </c>
      <c r="G23" s="168" t="s">
        <v>3014</v>
      </c>
      <c r="H23" s="169">
        <v>0</v>
      </c>
      <c r="I23" s="169"/>
      <c r="J23" s="169">
        <v>0</v>
      </c>
      <c r="K23" s="169">
        <v>0</v>
      </c>
      <c r="L23" s="169"/>
      <c r="M23" s="169"/>
      <c r="N23" s="169"/>
      <c r="O23" s="179">
        <v>-3921</v>
      </c>
      <c r="P23" s="169">
        <v>0</v>
      </c>
      <c r="Q23" s="169">
        <v>0</v>
      </c>
      <c r="R23" s="169">
        <v>0</v>
      </c>
      <c r="S23" s="169"/>
      <c r="T23" s="169"/>
      <c r="U23" s="169">
        <v>0</v>
      </c>
      <c r="V23" s="169"/>
      <c r="W23" s="169"/>
      <c r="X23" s="169"/>
      <c r="Y23" s="180">
        <v>0</v>
      </c>
      <c r="Z23" s="169">
        <v>-3921</v>
      </c>
      <c r="AA23" s="169">
        <v>-3921</v>
      </c>
      <c r="AB23">
        <v>-3921</v>
      </c>
    </row>
    <row r="24" spans="1:28" ht="30" x14ac:dyDescent="0.25">
      <c r="A24" s="162">
        <v>623</v>
      </c>
      <c r="B24" s="163" t="s">
        <v>662</v>
      </c>
      <c r="C24" s="162"/>
      <c r="D24" s="164" t="s">
        <v>663</v>
      </c>
      <c r="E24" s="164" t="s">
        <v>1183</v>
      </c>
      <c r="F24" s="164" t="s">
        <v>3015</v>
      </c>
      <c r="G24" s="168" t="s">
        <v>294</v>
      </c>
      <c r="H24" s="165"/>
      <c r="I24" s="165"/>
      <c r="J24" s="165"/>
      <c r="K24" s="165"/>
      <c r="L24" s="165"/>
      <c r="M24" s="165"/>
      <c r="N24" s="165"/>
      <c r="O24" s="166">
        <v>-1317</v>
      </c>
      <c r="P24" s="165"/>
      <c r="Q24" s="165"/>
      <c r="R24" s="165"/>
      <c r="S24" s="165"/>
      <c r="T24" s="165"/>
      <c r="U24" s="165"/>
      <c r="V24" s="169"/>
      <c r="W24" s="165"/>
      <c r="X24" s="169"/>
      <c r="Y24" s="165"/>
      <c r="Z24" s="165"/>
      <c r="AA24" s="183">
        <v>0</v>
      </c>
      <c r="AB24">
        <v>0</v>
      </c>
    </row>
    <row r="25" spans="1:28" x14ac:dyDescent="0.25">
      <c r="A25" s="162">
        <v>624</v>
      </c>
      <c r="B25" s="163" t="s">
        <v>664</v>
      </c>
      <c r="C25" s="162"/>
      <c r="D25" s="164" t="s">
        <v>665</v>
      </c>
      <c r="E25" s="164" t="s">
        <v>1187</v>
      </c>
      <c r="F25" s="164" t="s">
        <v>3016</v>
      </c>
      <c r="G25" s="168" t="s">
        <v>3017</v>
      </c>
      <c r="H25" s="165"/>
      <c r="I25" s="165"/>
      <c r="J25" s="165"/>
      <c r="K25" s="165"/>
      <c r="L25" s="165"/>
      <c r="M25" s="165"/>
      <c r="N25" s="165"/>
      <c r="O25" s="166">
        <v>-654</v>
      </c>
      <c r="P25" s="165"/>
      <c r="Q25" s="165"/>
      <c r="R25" s="165"/>
      <c r="S25" s="165"/>
      <c r="T25" s="165"/>
      <c r="U25" s="165"/>
      <c r="V25" s="169"/>
      <c r="W25" s="165"/>
      <c r="X25" s="169"/>
      <c r="Y25" s="165"/>
      <c r="Z25" s="165"/>
      <c r="AA25" s="183">
        <v>0</v>
      </c>
      <c r="AB25">
        <v>0</v>
      </c>
    </row>
    <row r="26" spans="1:28" x14ac:dyDescent="0.25">
      <c r="A26" s="162">
        <v>625</v>
      </c>
      <c r="B26" s="163" t="s">
        <v>666</v>
      </c>
      <c r="C26" s="162"/>
      <c r="D26" s="164" t="s">
        <v>667</v>
      </c>
      <c r="E26" s="164" t="s">
        <v>1200</v>
      </c>
      <c r="F26" s="164" t="s">
        <v>2967</v>
      </c>
      <c r="G26" s="168" t="s">
        <v>296</v>
      </c>
      <c r="H26" s="165"/>
      <c r="I26" s="165"/>
      <c r="J26" s="165"/>
      <c r="K26" s="165"/>
      <c r="L26" s="165"/>
      <c r="M26" s="165"/>
      <c r="N26" s="165"/>
      <c r="O26" s="166">
        <v>-2690</v>
      </c>
      <c r="P26" s="165"/>
      <c r="Q26" s="165"/>
      <c r="R26" s="165"/>
      <c r="S26" s="165"/>
      <c r="T26" s="165"/>
      <c r="U26" s="165"/>
      <c r="V26" s="169"/>
      <c r="W26" s="165"/>
      <c r="X26" s="169"/>
      <c r="Y26" s="165"/>
      <c r="Z26" s="165"/>
      <c r="AA26" s="183">
        <v>0</v>
      </c>
      <c r="AB26">
        <v>0</v>
      </c>
    </row>
    <row r="27" spans="1:28" x14ac:dyDescent="0.25">
      <c r="A27" s="162">
        <v>626</v>
      </c>
      <c r="B27" s="163" t="s">
        <v>668</v>
      </c>
      <c r="C27" s="162"/>
      <c r="D27" s="164" t="s">
        <v>669</v>
      </c>
      <c r="E27" s="164" t="s">
        <v>1221</v>
      </c>
      <c r="F27" s="164" t="s">
        <v>2977</v>
      </c>
      <c r="G27" s="168" t="s">
        <v>3018</v>
      </c>
      <c r="H27" s="165"/>
      <c r="I27" s="165"/>
      <c r="J27" s="165"/>
      <c r="K27" s="165"/>
      <c r="L27" s="165"/>
      <c r="M27" s="165"/>
      <c r="N27" s="165"/>
      <c r="O27" s="166">
        <v>-752</v>
      </c>
      <c r="P27" s="165"/>
      <c r="Q27" s="165"/>
      <c r="R27" s="165"/>
      <c r="S27" s="165"/>
      <c r="T27" s="165"/>
      <c r="U27" s="165"/>
      <c r="V27" s="169"/>
      <c r="W27" s="165"/>
      <c r="X27" s="169"/>
      <c r="Y27" s="165"/>
      <c r="Z27" s="165"/>
      <c r="AA27" s="183">
        <v>0</v>
      </c>
      <c r="AB27">
        <v>0</v>
      </c>
    </row>
    <row r="28" spans="1:28" x14ac:dyDescent="0.25">
      <c r="A28" s="162">
        <v>627</v>
      </c>
      <c r="B28" s="177" t="s">
        <v>670</v>
      </c>
      <c r="C28" s="169">
        <v>1</v>
      </c>
      <c r="D28" s="176">
        <v>43073</v>
      </c>
      <c r="E28" s="178" t="s">
        <v>3019</v>
      </c>
      <c r="F28" s="178" t="s">
        <v>3020</v>
      </c>
      <c r="G28" s="168" t="s">
        <v>3021</v>
      </c>
      <c r="H28" s="169">
        <v>575</v>
      </c>
      <c r="I28" s="169">
        <v>579</v>
      </c>
      <c r="J28" s="169">
        <v>4</v>
      </c>
      <c r="K28" s="169">
        <v>5</v>
      </c>
      <c r="L28" s="169"/>
      <c r="M28" s="169"/>
      <c r="N28" s="169"/>
      <c r="O28" s="179">
        <v>93</v>
      </c>
      <c r="P28" s="169">
        <v>1050</v>
      </c>
      <c r="Q28" s="169">
        <v>4</v>
      </c>
      <c r="R28" s="169">
        <v>0</v>
      </c>
      <c r="S28" s="169"/>
      <c r="T28" s="169"/>
      <c r="U28" s="169">
        <v>154</v>
      </c>
      <c r="V28" s="169"/>
      <c r="W28" s="169"/>
      <c r="X28" s="169">
        <v>-3413</v>
      </c>
      <c r="Y28" s="180">
        <v>-3413</v>
      </c>
      <c r="Z28" s="169">
        <v>3660</v>
      </c>
      <c r="AA28" s="181">
        <v>0</v>
      </c>
      <c r="AB28">
        <v>0</v>
      </c>
    </row>
    <row r="29" spans="1:28" x14ac:dyDescent="0.25">
      <c r="A29" s="162">
        <v>628</v>
      </c>
      <c r="B29" s="177" t="s">
        <v>883</v>
      </c>
      <c r="C29" s="169">
        <v>1</v>
      </c>
      <c r="D29" s="176" t="s">
        <v>884</v>
      </c>
      <c r="E29" s="178" t="s">
        <v>1228</v>
      </c>
      <c r="F29" s="178" t="s">
        <v>3022</v>
      </c>
      <c r="G29" s="168" t="s">
        <v>1230</v>
      </c>
      <c r="H29" s="169"/>
      <c r="I29" s="169"/>
      <c r="J29" s="169"/>
      <c r="K29" s="169">
        <v>0</v>
      </c>
      <c r="L29" s="169"/>
      <c r="M29" s="169"/>
      <c r="N29" s="169"/>
      <c r="O29" s="179">
        <v>0</v>
      </c>
      <c r="P29" s="169">
        <v>0</v>
      </c>
      <c r="Q29" s="169">
        <v>0</v>
      </c>
      <c r="R29" s="169"/>
      <c r="S29" s="169"/>
      <c r="T29" s="169"/>
      <c r="U29" s="169">
        <v>0</v>
      </c>
      <c r="V29" s="169"/>
      <c r="W29" s="169"/>
      <c r="X29" s="169">
        <v>-1471</v>
      </c>
      <c r="Y29" s="180">
        <v>-1471</v>
      </c>
      <c r="Z29" s="169">
        <v>1471</v>
      </c>
      <c r="AA29" s="169">
        <v>0</v>
      </c>
      <c r="AB29">
        <v>0</v>
      </c>
    </row>
    <row r="30" spans="1:28" x14ac:dyDescent="0.25">
      <c r="A30" s="162">
        <v>629</v>
      </c>
      <c r="B30" s="177" t="s">
        <v>885</v>
      </c>
      <c r="C30" s="169">
        <v>1</v>
      </c>
      <c r="D30" s="176" t="s">
        <v>884</v>
      </c>
      <c r="E30" s="178" t="s">
        <v>1232</v>
      </c>
      <c r="F30" s="178" t="s">
        <v>296</v>
      </c>
      <c r="G30" s="168" t="s">
        <v>987</v>
      </c>
      <c r="H30" s="169"/>
      <c r="I30" s="169"/>
      <c r="J30" s="169">
        <v>0</v>
      </c>
      <c r="K30" s="169">
        <v>0</v>
      </c>
      <c r="L30" s="169"/>
      <c r="M30" s="169"/>
      <c r="N30" s="169"/>
      <c r="O30" s="179">
        <v>0</v>
      </c>
      <c r="P30" s="169">
        <v>0</v>
      </c>
      <c r="Q30" s="169">
        <v>0</v>
      </c>
      <c r="R30" s="169">
        <v>0</v>
      </c>
      <c r="S30" s="169"/>
      <c r="T30" s="169"/>
      <c r="U30" s="169">
        <v>0</v>
      </c>
      <c r="V30" s="169"/>
      <c r="W30" s="169"/>
      <c r="X30" s="169"/>
      <c r="Y30" s="180">
        <v>0</v>
      </c>
      <c r="Z30" s="169">
        <v>0</v>
      </c>
      <c r="AA30" s="169">
        <v>0</v>
      </c>
      <c r="AB30">
        <v>0</v>
      </c>
    </row>
    <row r="31" spans="1:28" x14ac:dyDescent="0.25">
      <c r="A31" s="162">
        <v>630</v>
      </c>
      <c r="B31" s="177" t="s">
        <v>886</v>
      </c>
      <c r="C31" s="169">
        <v>1</v>
      </c>
      <c r="D31" s="176" t="s">
        <v>887</v>
      </c>
      <c r="E31" s="178" t="s">
        <v>1239</v>
      </c>
      <c r="F31" s="178" t="s">
        <v>296</v>
      </c>
      <c r="G31" s="168" t="s">
        <v>1230</v>
      </c>
      <c r="H31" s="169"/>
      <c r="I31" s="169"/>
      <c r="J31" s="169">
        <v>0</v>
      </c>
      <c r="K31" s="169">
        <v>0</v>
      </c>
      <c r="L31" s="169"/>
      <c r="M31" s="169"/>
      <c r="N31" s="192"/>
      <c r="O31" s="179">
        <v>0</v>
      </c>
      <c r="P31" s="169">
        <v>0</v>
      </c>
      <c r="Q31" s="169">
        <v>0</v>
      </c>
      <c r="R31" s="169">
        <v>0</v>
      </c>
      <c r="S31" s="169"/>
      <c r="T31" s="169"/>
      <c r="U31" s="169">
        <v>0</v>
      </c>
      <c r="V31" s="169"/>
      <c r="W31" s="169"/>
      <c r="X31" s="169">
        <v>-2730</v>
      </c>
      <c r="Y31" s="180">
        <v>-2730</v>
      </c>
      <c r="Z31" s="169">
        <v>0</v>
      </c>
      <c r="AA31" s="181">
        <v>0</v>
      </c>
      <c r="AB31">
        <v>0</v>
      </c>
    </row>
    <row r="32" spans="1:28" ht="30" x14ac:dyDescent="0.25">
      <c r="A32" s="162">
        <v>631</v>
      </c>
      <c r="B32" s="163" t="s">
        <v>671</v>
      </c>
      <c r="C32" s="162"/>
      <c r="D32" s="164" t="s">
        <v>672</v>
      </c>
      <c r="E32" s="164" t="s">
        <v>1097</v>
      </c>
      <c r="F32" s="164" t="s">
        <v>3005</v>
      </c>
      <c r="G32" s="168" t="s">
        <v>3023</v>
      </c>
      <c r="H32" s="165"/>
      <c r="I32" s="165"/>
      <c r="J32" s="165"/>
      <c r="K32" s="165"/>
      <c r="L32" s="165"/>
      <c r="M32" s="165"/>
      <c r="N32" s="165"/>
      <c r="O32" s="166">
        <v>-1162</v>
      </c>
      <c r="P32" s="165"/>
      <c r="Q32" s="165"/>
      <c r="R32" s="165"/>
      <c r="S32" s="165"/>
      <c r="T32" s="165"/>
      <c r="U32" s="165"/>
      <c r="V32" s="169"/>
      <c r="W32" s="165"/>
      <c r="X32" s="169"/>
      <c r="Y32" s="165"/>
      <c r="Z32" s="165"/>
      <c r="AA32" s="183">
        <v>0</v>
      </c>
      <c r="AB32">
        <v>0</v>
      </c>
    </row>
    <row r="33" spans="1:28" x14ac:dyDescent="0.25">
      <c r="A33" s="162">
        <v>632</v>
      </c>
      <c r="B33" s="177" t="s">
        <v>888</v>
      </c>
      <c r="C33" s="169">
        <v>1</v>
      </c>
      <c r="D33" s="176" t="s">
        <v>674</v>
      </c>
      <c r="E33" s="178" t="s">
        <v>1243</v>
      </c>
      <c r="F33" s="178" t="s">
        <v>296</v>
      </c>
      <c r="G33" s="168" t="s">
        <v>1230</v>
      </c>
      <c r="H33" s="169"/>
      <c r="I33" s="169"/>
      <c r="J33" s="169"/>
      <c r="K33" s="169">
        <v>0</v>
      </c>
      <c r="L33" s="169"/>
      <c r="M33" s="169"/>
      <c r="N33" s="169"/>
      <c r="O33" s="179">
        <v>0</v>
      </c>
      <c r="P33" s="169">
        <v>0</v>
      </c>
      <c r="Q33" s="169">
        <v>0</v>
      </c>
      <c r="R33" s="169"/>
      <c r="S33" s="169"/>
      <c r="T33" s="169"/>
      <c r="U33" s="169">
        <v>0</v>
      </c>
      <c r="V33" s="169"/>
      <c r="W33" s="169"/>
      <c r="X33" s="169">
        <v>-3655</v>
      </c>
      <c r="Y33" s="180">
        <v>-3655</v>
      </c>
      <c r="Z33" s="169">
        <v>3655</v>
      </c>
      <c r="AA33" s="169">
        <v>0</v>
      </c>
      <c r="AB33">
        <v>0</v>
      </c>
    </row>
    <row r="34" spans="1:28" ht="45" x14ac:dyDescent="0.25">
      <c r="A34" s="162">
        <v>633</v>
      </c>
      <c r="B34" s="163" t="s">
        <v>673</v>
      </c>
      <c r="C34" s="162"/>
      <c r="D34" s="164" t="s">
        <v>674</v>
      </c>
      <c r="E34" s="164" t="s">
        <v>1246</v>
      </c>
      <c r="F34" s="164" t="s">
        <v>3024</v>
      </c>
      <c r="G34" s="168" t="s">
        <v>1230</v>
      </c>
      <c r="H34" s="165"/>
      <c r="I34" s="165"/>
      <c r="J34" s="165"/>
      <c r="K34" s="165"/>
      <c r="L34" s="165"/>
      <c r="M34" s="165"/>
      <c r="N34" s="165"/>
      <c r="O34" s="166">
        <v>-528</v>
      </c>
      <c r="P34" s="165"/>
      <c r="Q34" s="165"/>
      <c r="R34" s="165"/>
      <c r="S34" s="165"/>
      <c r="T34" s="165"/>
      <c r="U34" s="165"/>
      <c r="V34" s="169"/>
      <c r="W34" s="165"/>
      <c r="X34" s="169"/>
      <c r="Y34" s="165"/>
      <c r="Z34" s="165"/>
      <c r="AA34" s="183">
        <v>0</v>
      </c>
      <c r="AB34">
        <v>0</v>
      </c>
    </row>
    <row r="35" spans="1:28" x14ac:dyDescent="0.25">
      <c r="A35" s="162">
        <v>634</v>
      </c>
      <c r="B35" s="163" t="s">
        <v>675</v>
      </c>
      <c r="C35" s="162"/>
      <c r="D35" s="164" t="s">
        <v>676</v>
      </c>
      <c r="E35" s="164" t="s">
        <v>1249</v>
      </c>
      <c r="F35" s="164" t="s">
        <v>3025</v>
      </c>
      <c r="G35" s="168" t="s">
        <v>3026</v>
      </c>
      <c r="H35" s="165"/>
      <c r="I35" s="165"/>
      <c r="J35" s="165"/>
      <c r="K35" s="165"/>
      <c r="L35" s="165"/>
      <c r="M35" s="165"/>
      <c r="N35" s="165"/>
      <c r="O35" s="166">
        <v>-1180</v>
      </c>
      <c r="P35" s="165"/>
      <c r="Q35" s="165"/>
      <c r="R35" s="165"/>
      <c r="S35" s="165"/>
      <c r="T35" s="165"/>
      <c r="U35" s="165"/>
      <c r="V35" s="169"/>
      <c r="W35" s="165"/>
      <c r="X35" s="169"/>
      <c r="Y35" s="165"/>
      <c r="Z35" s="165"/>
      <c r="AA35" s="183">
        <v>0</v>
      </c>
      <c r="AB35">
        <v>0</v>
      </c>
    </row>
    <row r="36" spans="1:28" x14ac:dyDescent="0.25">
      <c r="A36" s="162">
        <v>635</v>
      </c>
      <c r="B36" s="177" t="s">
        <v>677</v>
      </c>
      <c r="C36" s="169">
        <v>1</v>
      </c>
      <c r="D36" s="176" t="s">
        <v>676</v>
      </c>
      <c r="E36" s="178" t="s">
        <v>3027</v>
      </c>
      <c r="F36" s="178" t="s">
        <v>3028</v>
      </c>
      <c r="G36" s="168" t="s">
        <v>1000</v>
      </c>
      <c r="H36" s="169"/>
      <c r="I36" s="169"/>
      <c r="J36" s="169">
        <v>0</v>
      </c>
      <c r="K36" s="169">
        <v>0</v>
      </c>
      <c r="L36" s="169"/>
      <c r="M36" s="169"/>
      <c r="N36" s="169"/>
      <c r="O36" s="179">
        <v>0</v>
      </c>
      <c r="P36" s="169">
        <v>0</v>
      </c>
      <c r="Q36" s="169">
        <v>0</v>
      </c>
      <c r="R36" s="169">
        <v>0</v>
      </c>
      <c r="S36" s="169"/>
      <c r="T36" s="169"/>
      <c r="U36" s="169">
        <v>0</v>
      </c>
      <c r="V36" s="169"/>
      <c r="W36" s="169"/>
      <c r="X36" s="169"/>
      <c r="Y36" s="180">
        <v>0</v>
      </c>
      <c r="Z36" s="169">
        <v>0</v>
      </c>
      <c r="AA36" s="169">
        <v>-2023</v>
      </c>
      <c r="AB36">
        <v>-2023</v>
      </c>
    </row>
    <row r="37" spans="1:28" ht="30" x14ac:dyDescent="0.25">
      <c r="A37" s="162">
        <v>636</v>
      </c>
      <c r="B37" s="163" t="s">
        <v>678</v>
      </c>
      <c r="C37" s="162"/>
      <c r="D37" s="164" t="s">
        <v>676</v>
      </c>
      <c r="E37" s="164" t="s">
        <v>1256</v>
      </c>
      <c r="F37" s="164" t="s">
        <v>3029</v>
      </c>
      <c r="G37" s="168" t="s">
        <v>211</v>
      </c>
      <c r="H37" s="165"/>
      <c r="I37" s="165"/>
      <c r="J37" s="165"/>
      <c r="K37" s="165"/>
      <c r="L37" s="165"/>
      <c r="M37" s="165"/>
      <c r="N37" s="165"/>
      <c r="O37" s="166">
        <v>-1156</v>
      </c>
      <c r="P37" s="165"/>
      <c r="Q37" s="165"/>
      <c r="R37" s="165"/>
      <c r="S37" s="165"/>
      <c r="T37" s="165"/>
      <c r="U37" s="165"/>
      <c r="V37" s="169"/>
      <c r="W37" s="165"/>
      <c r="X37" s="169"/>
      <c r="Y37" s="165"/>
      <c r="Z37" s="165"/>
      <c r="AA37" s="183">
        <v>0</v>
      </c>
      <c r="AB37">
        <v>0</v>
      </c>
    </row>
    <row r="38" spans="1:28" x14ac:dyDescent="0.25">
      <c r="A38" s="162">
        <v>637</v>
      </c>
      <c r="B38" s="177" t="s">
        <v>679</v>
      </c>
      <c r="C38" s="169">
        <v>1</v>
      </c>
      <c r="D38" s="176" t="s">
        <v>680</v>
      </c>
      <c r="E38" s="178" t="s">
        <v>1259</v>
      </c>
      <c r="F38" s="178" t="s">
        <v>3030</v>
      </c>
      <c r="G38" s="168" t="s">
        <v>1511</v>
      </c>
      <c r="H38" s="169"/>
      <c r="I38" s="169"/>
      <c r="J38" s="169">
        <v>0</v>
      </c>
      <c r="K38" s="169">
        <v>5</v>
      </c>
      <c r="L38" s="169"/>
      <c r="M38" s="169"/>
      <c r="N38" s="169"/>
      <c r="O38" s="179"/>
      <c r="P38" s="169">
        <v>20</v>
      </c>
      <c r="Q38" s="169">
        <v>0</v>
      </c>
      <c r="R38" s="169">
        <v>0</v>
      </c>
      <c r="S38" s="169"/>
      <c r="T38" s="169"/>
      <c r="U38" s="169">
        <v>20</v>
      </c>
      <c r="V38" s="169"/>
      <c r="W38" s="169"/>
      <c r="X38" s="169">
        <v>-3640</v>
      </c>
      <c r="Y38" s="180">
        <v>-3640</v>
      </c>
      <c r="Z38" s="169">
        <v>3660</v>
      </c>
      <c r="AA38" s="181">
        <v>0</v>
      </c>
      <c r="AB38">
        <v>0</v>
      </c>
    </row>
    <row r="39" spans="1:28" x14ac:dyDescent="0.25">
      <c r="A39" s="162">
        <v>638</v>
      </c>
      <c r="B39" s="177" t="s">
        <v>681</v>
      </c>
      <c r="C39" s="169">
        <v>1</v>
      </c>
      <c r="D39" s="176" t="s">
        <v>682</v>
      </c>
      <c r="E39" s="178" t="s">
        <v>1266</v>
      </c>
      <c r="F39" s="178" t="s">
        <v>3031</v>
      </c>
      <c r="G39" s="168" t="s">
        <v>3032</v>
      </c>
      <c r="H39" s="169">
        <v>0</v>
      </c>
      <c r="I39" s="169"/>
      <c r="J39" s="169">
        <v>0</v>
      </c>
      <c r="K39" s="169">
        <v>0</v>
      </c>
      <c r="L39" s="169"/>
      <c r="M39" s="169"/>
      <c r="N39" s="169"/>
      <c r="O39" s="179">
        <v>-2953</v>
      </c>
      <c r="P39" s="169">
        <v>0</v>
      </c>
      <c r="Q39" s="169">
        <v>0</v>
      </c>
      <c r="R39" s="169">
        <v>0</v>
      </c>
      <c r="S39" s="169"/>
      <c r="T39" s="169"/>
      <c r="U39" s="169">
        <v>0</v>
      </c>
      <c r="V39" s="169"/>
      <c r="W39" s="169"/>
      <c r="X39" s="169">
        <v>-2953</v>
      </c>
      <c r="Y39" s="180">
        <v>-2953</v>
      </c>
      <c r="Z39" s="169">
        <v>0</v>
      </c>
      <c r="AA39" s="181">
        <v>0</v>
      </c>
      <c r="AB39">
        <v>0</v>
      </c>
    </row>
    <row r="40" spans="1:28" x14ac:dyDescent="0.25">
      <c r="A40" s="162">
        <v>639</v>
      </c>
      <c r="B40" s="177" t="s">
        <v>683</v>
      </c>
      <c r="C40" s="169">
        <v>1</v>
      </c>
      <c r="D40" s="176" t="s">
        <v>684</v>
      </c>
      <c r="E40" s="178" t="s">
        <v>1277</v>
      </c>
      <c r="F40" s="178" t="s">
        <v>3033</v>
      </c>
      <c r="G40" s="168" t="s">
        <v>1511</v>
      </c>
      <c r="H40" s="169"/>
      <c r="I40" s="169"/>
      <c r="J40" s="169">
        <v>0</v>
      </c>
      <c r="K40" s="169">
        <v>5</v>
      </c>
      <c r="L40" s="169"/>
      <c r="M40" s="169"/>
      <c r="N40" s="169"/>
      <c r="O40" s="179"/>
      <c r="P40" s="169">
        <v>1582</v>
      </c>
      <c r="Q40" s="169">
        <v>0</v>
      </c>
      <c r="R40" s="169">
        <v>0</v>
      </c>
      <c r="S40" s="169"/>
      <c r="T40" s="169"/>
      <c r="U40" s="169">
        <v>1582</v>
      </c>
      <c r="V40" s="169"/>
      <c r="W40" s="169"/>
      <c r="X40" s="169">
        <v>-2078</v>
      </c>
      <c r="Y40" s="180">
        <v>-2078</v>
      </c>
      <c r="Z40" s="169">
        <v>3660</v>
      </c>
      <c r="AA40" s="181">
        <v>0</v>
      </c>
      <c r="AB40">
        <v>0</v>
      </c>
    </row>
    <row r="41" spans="1:28" x14ac:dyDescent="0.25">
      <c r="A41" s="162">
        <v>640</v>
      </c>
      <c r="B41" s="177" t="s">
        <v>685</v>
      </c>
      <c r="C41" s="169">
        <v>1</v>
      </c>
      <c r="D41" s="176" t="s">
        <v>684</v>
      </c>
      <c r="E41" s="178" t="s">
        <v>1280</v>
      </c>
      <c r="F41" s="178" t="s">
        <v>3034</v>
      </c>
      <c r="G41" s="168" t="s">
        <v>211</v>
      </c>
      <c r="H41" s="169">
        <v>0</v>
      </c>
      <c r="I41" s="169">
        <v>0</v>
      </c>
      <c r="J41" s="169">
        <v>0</v>
      </c>
      <c r="K41" s="169">
        <v>0</v>
      </c>
      <c r="L41" s="169"/>
      <c r="M41" s="169"/>
      <c r="N41" s="169"/>
      <c r="O41" s="179">
        <v>-1780</v>
      </c>
      <c r="P41" s="169">
        <v>0</v>
      </c>
      <c r="Q41" s="169">
        <v>0</v>
      </c>
      <c r="R41" s="169">
        <v>0</v>
      </c>
      <c r="S41" s="169"/>
      <c r="T41" s="169"/>
      <c r="U41" s="169">
        <v>0</v>
      </c>
      <c r="V41" s="169"/>
      <c r="W41" s="169"/>
      <c r="X41" s="169"/>
      <c r="Y41" s="180">
        <v>0</v>
      </c>
      <c r="Z41" s="169">
        <v>-1780</v>
      </c>
      <c r="AA41" s="169">
        <v>-1780</v>
      </c>
      <c r="AB41">
        <v>-1780</v>
      </c>
    </row>
    <row r="42" spans="1:28" x14ac:dyDescent="0.25">
      <c r="A42" s="162">
        <v>641</v>
      </c>
      <c r="B42" s="177" t="s">
        <v>686</v>
      </c>
      <c r="C42" s="169">
        <v>1</v>
      </c>
      <c r="D42" s="176" t="s">
        <v>687</v>
      </c>
      <c r="E42" s="178" t="s">
        <v>1283</v>
      </c>
      <c r="F42" s="178" t="s">
        <v>211</v>
      </c>
      <c r="G42" s="168" t="s">
        <v>987</v>
      </c>
      <c r="H42" s="169">
        <v>0</v>
      </c>
      <c r="I42" s="169"/>
      <c r="J42" s="169">
        <v>0</v>
      </c>
      <c r="K42" s="169">
        <v>0</v>
      </c>
      <c r="L42" s="169"/>
      <c r="M42" s="169"/>
      <c r="N42" s="169"/>
      <c r="O42" s="179">
        <v>0</v>
      </c>
      <c r="P42" s="169">
        <v>0</v>
      </c>
      <c r="Q42" s="169">
        <v>0</v>
      </c>
      <c r="R42" s="169">
        <v>0</v>
      </c>
      <c r="S42" s="169"/>
      <c r="T42" s="169"/>
      <c r="U42" s="169">
        <v>0</v>
      </c>
      <c r="V42" s="169"/>
      <c r="W42" s="169"/>
      <c r="X42" s="169"/>
      <c r="Y42" s="180">
        <v>0</v>
      </c>
      <c r="Z42" s="169">
        <v>0</v>
      </c>
      <c r="AA42" s="169">
        <v>-3664</v>
      </c>
      <c r="AB42">
        <v>-3664</v>
      </c>
    </row>
    <row r="43" spans="1:28" x14ac:dyDescent="0.25">
      <c r="A43" s="162">
        <v>642</v>
      </c>
      <c r="B43" s="177" t="s">
        <v>379</v>
      </c>
      <c r="C43" s="169">
        <v>1</v>
      </c>
      <c r="D43" s="176" t="s">
        <v>380</v>
      </c>
      <c r="E43" s="178" t="s">
        <v>1297</v>
      </c>
      <c r="F43" s="178" t="s">
        <v>3035</v>
      </c>
      <c r="G43" s="168" t="s">
        <v>1053</v>
      </c>
      <c r="H43" s="169">
        <v>198</v>
      </c>
      <c r="I43" s="169">
        <v>220</v>
      </c>
      <c r="J43" s="169">
        <v>22</v>
      </c>
      <c r="K43" s="169">
        <v>4</v>
      </c>
      <c r="L43" s="169"/>
      <c r="M43" s="169"/>
      <c r="N43" s="169"/>
      <c r="O43" s="179">
        <v>-344</v>
      </c>
      <c r="P43" s="169">
        <v>840</v>
      </c>
      <c r="Q43" s="169">
        <v>21</v>
      </c>
      <c r="R43" s="169">
        <v>0</v>
      </c>
      <c r="S43" s="169"/>
      <c r="T43" s="169"/>
      <c r="U43" s="169">
        <v>861</v>
      </c>
      <c r="V43" s="169"/>
      <c r="W43" s="169"/>
      <c r="X43" s="169"/>
      <c r="Y43" s="180">
        <v>0</v>
      </c>
      <c r="Z43" s="169">
        <v>517</v>
      </c>
      <c r="AA43" s="169">
        <v>0</v>
      </c>
      <c r="AB43">
        <v>0</v>
      </c>
    </row>
    <row r="44" spans="1:28" x14ac:dyDescent="0.25">
      <c r="A44" s="162">
        <v>643</v>
      </c>
      <c r="B44" s="163" t="s">
        <v>688</v>
      </c>
      <c r="C44" s="162"/>
      <c r="D44" s="164" t="s">
        <v>689</v>
      </c>
      <c r="E44" s="164" t="s">
        <v>1304</v>
      </c>
      <c r="F44" s="164" t="s">
        <v>2967</v>
      </c>
      <c r="G44" s="168" t="s">
        <v>1000</v>
      </c>
      <c r="H44" s="165"/>
      <c r="I44" s="165"/>
      <c r="J44" s="165"/>
      <c r="K44" s="165"/>
      <c r="L44" s="165"/>
      <c r="M44" s="165"/>
      <c r="N44" s="165"/>
      <c r="O44" s="166">
        <v>-1964</v>
      </c>
      <c r="P44" s="165"/>
      <c r="Q44" s="165"/>
      <c r="R44" s="165"/>
      <c r="S44" s="165"/>
      <c r="T44" s="165"/>
      <c r="U44" s="165"/>
      <c r="V44" s="169"/>
      <c r="W44" s="165"/>
      <c r="X44" s="169"/>
      <c r="Y44" s="165"/>
      <c r="Z44" s="165"/>
      <c r="AA44" s="183">
        <v>0</v>
      </c>
      <c r="AB44">
        <v>0</v>
      </c>
    </row>
    <row r="45" spans="1:28" x14ac:dyDescent="0.25">
      <c r="A45" s="162">
        <v>644</v>
      </c>
      <c r="B45" s="177" t="s">
        <v>690</v>
      </c>
      <c r="C45" s="169">
        <v>1</v>
      </c>
      <c r="D45" s="176" t="s">
        <v>691</v>
      </c>
      <c r="E45" s="168" t="s">
        <v>1310</v>
      </c>
      <c r="F45" s="178" t="s">
        <v>3036</v>
      </c>
      <c r="G45" s="168" t="s">
        <v>958</v>
      </c>
      <c r="H45" s="169"/>
      <c r="I45" s="169"/>
      <c r="J45" s="169">
        <v>0</v>
      </c>
      <c r="K45" s="169">
        <v>0</v>
      </c>
      <c r="L45" s="169"/>
      <c r="M45" s="169"/>
      <c r="N45" s="169"/>
      <c r="O45" s="179">
        <v>1238</v>
      </c>
      <c r="P45" s="169">
        <v>0</v>
      </c>
      <c r="Q45" s="169">
        <v>0</v>
      </c>
      <c r="R45" s="169">
        <v>0</v>
      </c>
      <c r="S45" s="169"/>
      <c r="T45" s="169"/>
      <c r="U45" s="169">
        <v>0</v>
      </c>
      <c r="V45" s="169"/>
      <c r="W45" s="169"/>
      <c r="X45" s="169"/>
      <c r="Y45" s="180">
        <v>0</v>
      </c>
      <c r="Z45" s="169">
        <v>1238</v>
      </c>
      <c r="AA45" s="169">
        <v>-2422</v>
      </c>
      <c r="AB45">
        <v>-2422</v>
      </c>
    </row>
    <row r="46" spans="1:28" x14ac:dyDescent="0.25">
      <c r="A46" s="162">
        <v>645</v>
      </c>
      <c r="B46" s="163" t="s">
        <v>889</v>
      </c>
      <c r="C46" s="162"/>
      <c r="D46" s="164" t="s">
        <v>890</v>
      </c>
      <c r="E46" s="164" t="s">
        <v>1313</v>
      </c>
      <c r="F46" s="164" t="s">
        <v>3037</v>
      </c>
      <c r="G46" s="168" t="s">
        <v>222</v>
      </c>
      <c r="H46" s="165"/>
      <c r="I46" s="165"/>
      <c r="J46" s="165"/>
      <c r="K46" s="165"/>
      <c r="L46" s="165"/>
      <c r="M46" s="165"/>
      <c r="N46" s="195"/>
      <c r="O46" s="166">
        <v>-7231</v>
      </c>
      <c r="P46" s="165"/>
      <c r="Q46" s="165"/>
      <c r="R46" s="165"/>
      <c r="S46" s="165"/>
      <c r="T46" s="165"/>
      <c r="U46" s="165"/>
      <c r="V46" s="169"/>
      <c r="W46" s="165"/>
      <c r="X46" s="169"/>
      <c r="Y46" s="165"/>
      <c r="Z46" s="165"/>
      <c r="AA46" s="165">
        <v>0</v>
      </c>
      <c r="AB46">
        <v>0</v>
      </c>
    </row>
    <row r="47" spans="1:28" x14ac:dyDescent="0.25">
      <c r="A47" s="162">
        <v>646</v>
      </c>
      <c r="B47" s="177" t="s">
        <v>891</v>
      </c>
      <c r="C47" s="169">
        <v>5</v>
      </c>
      <c r="D47" s="176" t="s">
        <v>693</v>
      </c>
      <c r="E47" s="168" t="s">
        <v>1316</v>
      </c>
      <c r="F47" s="178" t="s">
        <v>3038</v>
      </c>
      <c r="G47" s="168" t="s">
        <v>1275</v>
      </c>
      <c r="H47" s="169"/>
      <c r="I47" s="169"/>
      <c r="J47" s="169">
        <v>0</v>
      </c>
      <c r="K47" s="169">
        <v>0</v>
      </c>
      <c r="L47" s="169"/>
      <c r="M47" s="169"/>
      <c r="N47" s="192"/>
      <c r="O47" s="179">
        <v>0</v>
      </c>
      <c r="P47" s="169">
        <v>0</v>
      </c>
      <c r="Q47" s="169">
        <v>0</v>
      </c>
      <c r="R47" s="169">
        <v>0</v>
      </c>
      <c r="S47" s="169"/>
      <c r="T47" s="169"/>
      <c r="U47" s="169">
        <v>0</v>
      </c>
      <c r="V47" s="169"/>
      <c r="W47" s="169"/>
      <c r="X47" s="169"/>
      <c r="Y47" s="180">
        <v>0</v>
      </c>
      <c r="Z47" s="169">
        <v>0</v>
      </c>
      <c r="AA47" s="169">
        <v>0</v>
      </c>
      <c r="AB47">
        <v>0</v>
      </c>
    </row>
    <row r="48" spans="1:28" x14ac:dyDescent="0.25">
      <c r="A48" s="162">
        <v>774</v>
      </c>
      <c r="B48" s="177" t="s">
        <v>692</v>
      </c>
      <c r="C48" s="169">
        <v>3</v>
      </c>
      <c r="D48" s="176" t="s">
        <v>693</v>
      </c>
      <c r="E48" s="168" t="s">
        <v>1319</v>
      </c>
      <c r="F48" s="178" t="s">
        <v>3079</v>
      </c>
      <c r="G48" s="168" t="s">
        <v>1000</v>
      </c>
      <c r="H48" s="169">
        <v>2903</v>
      </c>
      <c r="I48" s="169">
        <v>3062</v>
      </c>
      <c r="J48" s="169">
        <v>159</v>
      </c>
      <c r="K48" s="169">
        <v>4</v>
      </c>
      <c r="L48" s="169"/>
      <c r="M48" s="169"/>
      <c r="N48" s="169"/>
      <c r="O48" s="179">
        <v>-618</v>
      </c>
      <c r="P48" s="169">
        <v>2520</v>
      </c>
      <c r="Q48" s="169">
        <v>152</v>
      </c>
      <c r="R48" s="169">
        <v>0</v>
      </c>
      <c r="S48" s="169"/>
      <c r="T48" s="169"/>
      <c r="U48" s="169">
        <v>2672</v>
      </c>
      <c r="V48" s="169">
        <v>-9406</v>
      </c>
      <c r="W48" s="169"/>
      <c r="X48" s="169"/>
      <c r="Y48" s="180">
        <v>-9406</v>
      </c>
      <c r="Z48" s="169">
        <v>11460</v>
      </c>
      <c r="AA48" s="181">
        <v>0</v>
      </c>
      <c r="AB48">
        <v>0</v>
      </c>
    </row>
    <row r="49" spans="1:28" x14ac:dyDescent="0.25">
      <c r="A49" s="162">
        <v>775</v>
      </c>
      <c r="B49" s="177" t="s">
        <v>694</v>
      </c>
      <c r="C49" s="169">
        <v>1</v>
      </c>
      <c r="D49" s="176" t="s">
        <v>695</v>
      </c>
      <c r="E49" s="168" t="s">
        <v>1322</v>
      </c>
      <c r="F49" s="178" t="s">
        <v>3080</v>
      </c>
      <c r="G49" s="168" t="s">
        <v>1275</v>
      </c>
      <c r="H49" s="169">
        <v>3047</v>
      </c>
      <c r="I49" s="169">
        <v>3047</v>
      </c>
      <c r="J49" s="169">
        <v>0</v>
      </c>
      <c r="K49" s="169">
        <v>3</v>
      </c>
      <c r="L49" s="169"/>
      <c r="M49" s="169"/>
      <c r="N49" s="169"/>
      <c r="O49" s="179">
        <v>5838</v>
      </c>
      <c r="P49" s="169">
        <v>630</v>
      </c>
      <c r="Q49" s="169">
        <v>0</v>
      </c>
      <c r="R49" s="169">
        <v>0</v>
      </c>
      <c r="S49" s="169"/>
      <c r="T49" s="169"/>
      <c r="U49" s="169">
        <v>630</v>
      </c>
      <c r="V49" s="169">
        <v>2808</v>
      </c>
      <c r="W49" s="169"/>
      <c r="X49" s="169"/>
      <c r="Y49" s="180">
        <v>2808</v>
      </c>
      <c r="Z49" s="169">
        <v>3660</v>
      </c>
      <c r="AA49" s="169">
        <v>0</v>
      </c>
      <c r="AB49">
        <v>0</v>
      </c>
    </row>
    <row r="50" spans="1:28" x14ac:dyDescent="0.25">
      <c r="A50" s="162">
        <v>776</v>
      </c>
      <c r="B50" s="177" t="s">
        <v>696</v>
      </c>
      <c r="C50" s="169">
        <v>2</v>
      </c>
      <c r="D50" s="176" t="s">
        <v>697</v>
      </c>
      <c r="E50" s="168" t="s">
        <v>1325</v>
      </c>
      <c r="F50" s="178" t="s">
        <v>3081</v>
      </c>
      <c r="G50" s="168" t="s">
        <v>958</v>
      </c>
      <c r="H50" s="169">
        <v>1580</v>
      </c>
      <c r="I50" s="169">
        <v>1659</v>
      </c>
      <c r="J50" s="169">
        <v>79</v>
      </c>
      <c r="K50" s="169">
        <v>3</v>
      </c>
      <c r="L50" s="169"/>
      <c r="M50" s="169"/>
      <c r="N50" s="169"/>
      <c r="O50" s="179">
        <v>-749</v>
      </c>
      <c r="P50" s="169">
        <v>1260</v>
      </c>
      <c r="Q50" s="169">
        <v>75</v>
      </c>
      <c r="R50" s="169">
        <v>0</v>
      </c>
      <c r="S50" s="169"/>
      <c r="T50" s="169"/>
      <c r="U50" s="169">
        <v>1335</v>
      </c>
      <c r="V50" s="169"/>
      <c r="W50" s="169"/>
      <c r="X50" s="169">
        <v>-6814</v>
      </c>
      <c r="Y50" s="180">
        <v>-6814</v>
      </c>
      <c r="Z50" s="169">
        <v>7400</v>
      </c>
      <c r="AA50" s="181">
        <v>0</v>
      </c>
      <c r="AB50">
        <v>0</v>
      </c>
    </row>
    <row r="51" spans="1:28" x14ac:dyDescent="0.25">
      <c r="A51" s="162">
        <v>777</v>
      </c>
      <c r="B51" s="177" t="s">
        <v>698</v>
      </c>
      <c r="C51" s="169">
        <v>1</v>
      </c>
      <c r="D51" s="176" t="s">
        <v>699</v>
      </c>
      <c r="E51" s="168" t="s">
        <v>1332</v>
      </c>
      <c r="F51" s="178" t="s">
        <v>2978</v>
      </c>
      <c r="G51" s="168" t="s">
        <v>987</v>
      </c>
      <c r="H51" s="169">
        <v>1702</v>
      </c>
      <c r="I51" s="169">
        <v>1702</v>
      </c>
      <c r="J51" s="169">
        <v>0</v>
      </c>
      <c r="K51" s="169"/>
      <c r="L51" s="169"/>
      <c r="M51" s="169"/>
      <c r="N51" s="192"/>
      <c r="O51" s="179">
        <v>67</v>
      </c>
      <c r="P51" s="169">
        <v>0</v>
      </c>
      <c r="Q51" s="169">
        <v>0</v>
      </c>
      <c r="R51" s="169">
        <v>0</v>
      </c>
      <c r="S51" s="169"/>
      <c r="T51" s="169"/>
      <c r="U51" s="169">
        <v>0</v>
      </c>
      <c r="V51" s="169"/>
      <c r="W51" s="169"/>
      <c r="X51" s="169">
        <v>-3593</v>
      </c>
      <c r="Y51" s="180">
        <v>-3593</v>
      </c>
      <c r="Z51" s="169">
        <v>3660</v>
      </c>
      <c r="AA51" s="181">
        <v>0</v>
      </c>
      <c r="AB51">
        <v>0</v>
      </c>
    </row>
    <row r="52" spans="1:28" x14ac:dyDescent="0.25">
      <c r="A52" s="162">
        <v>647</v>
      </c>
      <c r="B52" s="177" t="s">
        <v>892</v>
      </c>
      <c r="C52" s="169">
        <v>2</v>
      </c>
      <c r="D52" s="176" t="s">
        <v>699</v>
      </c>
      <c r="E52" s="168" t="s">
        <v>1335</v>
      </c>
      <c r="F52" s="178" t="s">
        <v>3039</v>
      </c>
      <c r="G52" s="168" t="s">
        <v>987</v>
      </c>
      <c r="H52" s="169">
        <v>0</v>
      </c>
      <c r="I52" s="169"/>
      <c r="J52" s="169">
        <v>0</v>
      </c>
      <c r="K52" s="169">
        <v>0</v>
      </c>
      <c r="L52" s="169"/>
      <c r="M52" s="169"/>
      <c r="N52" s="192"/>
      <c r="O52" s="179"/>
      <c r="P52" s="169">
        <v>0</v>
      </c>
      <c r="Q52" s="169">
        <v>0</v>
      </c>
      <c r="R52" s="169">
        <v>0</v>
      </c>
      <c r="S52" s="169"/>
      <c r="T52" s="169"/>
      <c r="U52" s="169">
        <v>0</v>
      </c>
      <c r="V52" s="169"/>
      <c r="W52" s="169"/>
      <c r="X52" s="169">
        <v>0</v>
      </c>
      <c r="Y52" s="180">
        <v>0</v>
      </c>
      <c r="Z52" s="169">
        <v>0</v>
      </c>
      <c r="AA52" s="181">
        <v>0</v>
      </c>
      <c r="AB52">
        <v>0</v>
      </c>
    </row>
    <row r="53" spans="1:28" x14ac:dyDescent="0.25">
      <c r="A53" s="162">
        <v>648</v>
      </c>
      <c r="B53" s="177" t="s">
        <v>700</v>
      </c>
      <c r="C53" s="169">
        <v>1</v>
      </c>
      <c r="D53" s="176" t="s">
        <v>701</v>
      </c>
      <c r="E53" s="168" t="s">
        <v>1346</v>
      </c>
      <c r="F53" s="178" t="s">
        <v>3040</v>
      </c>
      <c r="G53" s="168" t="s">
        <v>1348</v>
      </c>
      <c r="H53" s="169">
        <v>0</v>
      </c>
      <c r="I53" s="169">
        <v>0</v>
      </c>
      <c r="J53" s="169">
        <v>0</v>
      </c>
      <c r="K53" s="169">
        <v>0</v>
      </c>
      <c r="L53" s="169"/>
      <c r="M53" s="169"/>
      <c r="N53" s="169"/>
      <c r="O53" s="179"/>
      <c r="P53" s="169">
        <v>0</v>
      </c>
      <c r="Q53" s="169">
        <v>0</v>
      </c>
      <c r="R53" s="169"/>
      <c r="S53" s="169"/>
      <c r="T53" s="169"/>
      <c r="U53" s="169">
        <v>0</v>
      </c>
      <c r="V53" s="169"/>
      <c r="W53" s="169"/>
      <c r="X53" s="169"/>
      <c r="Y53" s="180">
        <v>0</v>
      </c>
      <c r="Z53" s="169">
        <v>0</v>
      </c>
      <c r="AA53" s="182">
        <v>0</v>
      </c>
      <c r="AB53">
        <v>0</v>
      </c>
    </row>
    <row r="54" spans="1:28" x14ac:dyDescent="0.25">
      <c r="A54" s="162">
        <v>649</v>
      </c>
      <c r="B54" s="177" t="s">
        <v>702</v>
      </c>
      <c r="C54" s="169">
        <v>1</v>
      </c>
      <c r="D54" s="176" t="s">
        <v>701</v>
      </c>
      <c r="E54" s="168" t="s">
        <v>1350</v>
      </c>
      <c r="F54" s="178" t="s">
        <v>3041</v>
      </c>
      <c r="G54" s="168" t="s">
        <v>1000</v>
      </c>
      <c r="H54" s="169">
        <v>1635</v>
      </c>
      <c r="I54" s="169">
        <v>1680</v>
      </c>
      <c r="J54" s="169">
        <v>45</v>
      </c>
      <c r="K54" s="169">
        <v>3</v>
      </c>
      <c r="L54" s="169"/>
      <c r="M54" s="169"/>
      <c r="N54" s="169"/>
      <c r="O54" s="179"/>
      <c r="P54" s="169">
        <v>630</v>
      </c>
      <c r="Q54" s="169">
        <v>43</v>
      </c>
      <c r="R54" s="169">
        <v>8</v>
      </c>
      <c r="S54" s="169">
        <v>504</v>
      </c>
      <c r="T54" s="169"/>
      <c r="U54" s="169">
        <v>1185</v>
      </c>
      <c r="V54" s="169"/>
      <c r="W54" s="169"/>
      <c r="X54" s="169"/>
      <c r="Y54" s="180">
        <v>0</v>
      </c>
      <c r="Z54" s="169">
        <v>1185</v>
      </c>
      <c r="AA54" s="169">
        <v>-1251</v>
      </c>
      <c r="AB54">
        <v>-1251</v>
      </c>
    </row>
    <row r="55" spans="1:28" x14ac:dyDescent="0.25">
      <c r="A55" s="162">
        <v>650</v>
      </c>
      <c r="B55" s="177" t="s">
        <v>893</v>
      </c>
      <c r="C55" s="169">
        <v>1</v>
      </c>
      <c r="D55" s="176" t="s">
        <v>701</v>
      </c>
      <c r="E55" s="168" t="s">
        <v>1353</v>
      </c>
      <c r="F55" s="178" t="s">
        <v>2956</v>
      </c>
      <c r="G55" s="168" t="s">
        <v>1074</v>
      </c>
      <c r="H55" s="169">
        <v>0</v>
      </c>
      <c r="I55" s="169"/>
      <c r="J55" s="169">
        <v>0</v>
      </c>
      <c r="K55" s="169">
        <v>0</v>
      </c>
      <c r="L55" s="169"/>
      <c r="M55" s="169"/>
      <c r="N55" s="169"/>
      <c r="O55" s="179"/>
      <c r="P55" s="169">
        <v>0</v>
      </c>
      <c r="Q55" s="169">
        <v>0</v>
      </c>
      <c r="R55" s="169">
        <v>0</v>
      </c>
      <c r="S55" s="169"/>
      <c r="T55" s="169"/>
      <c r="U55" s="169">
        <v>0</v>
      </c>
      <c r="V55" s="169"/>
      <c r="W55" s="169"/>
      <c r="X55" s="169"/>
      <c r="Y55" s="180">
        <v>0</v>
      </c>
      <c r="Z55" s="169">
        <v>0</v>
      </c>
      <c r="AA55" s="169">
        <v>0</v>
      </c>
      <c r="AB55">
        <v>0</v>
      </c>
    </row>
    <row r="56" spans="1:28" x14ac:dyDescent="0.25">
      <c r="A56" s="162">
        <v>651</v>
      </c>
      <c r="B56" s="163" t="s">
        <v>703</v>
      </c>
      <c r="C56" s="162"/>
      <c r="D56" s="164" t="s">
        <v>704</v>
      </c>
      <c r="E56" s="164" t="s">
        <v>1180</v>
      </c>
      <c r="F56" s="164" t="s">
        <v>2948</v>
      </c>
      <c r="G56" s="168" t="s">
        <v>992</v>
      </c>
      <c r="H56" s="165"/>
      <c r="I56" s="165"/>
      <c r="J56" s="165"/>
      <c r="K56" s="165"/>
      <c r="L56" s="165"/>
      <c r="M56" s="165"/>
      <c r="N56" s="165"/>
      <c r="O56" s="166"/>
      <c r="P56" s="165"/>
      <c r="Q56" s="165"/>
      <c r="R56" s="165"/>
      <c r="S56" s="165"/>
      <c r="T56" s="165"/>
      <c r="U56" s="165"/>
      <c r="V56" s="169"/>
      <c r="W56" s="165"/>
      <c r="X56" s="169"/>
      <c r="Y56" s="165"/>
      <c r="Z56" s="165"/>
      <c r="AA56" s="183">
        <v>0</v>
      </c>
      <c r="AB56">
        <v>0</v>
      </c>
    </row>
    <row r="57" spans="1:28" ht="30" x14ac:dyDescent="0.25">
      <c r="A57" s="162">
        <v>652</v>
      </c>
      <c r="B57" s="163" t="s">
        <v>705</v>
      </c>
      <c r="C57" s="162"/>
      <c r="D57" s="164" t="s">
        <v>706</v>
      </c>
      <c r="E57" s="164" t="s">
        <v>1358</v>
      </c>
      <c r="F57" s="164" t="s">
        <v>3042</v>
      </c>
      <c r="G57" s="168" t="s">
        <v>1074</v>
      </c>
      <c r="H57" s="165"/>
      <c r="I57" s="165"/>
      <c r="J57" s="165"/>
      <c r="K57" s="165"/>
      <c r="L57" s="165"/>
      <c r="M57" s="165"/>
      <c r="N57" s="165"/>
      <c r="O57" s="166"/>
      <c r="P57" s="165"/>
      <c r="Q57" s="165"/>
      <c r="R57" s="165"/>
      <c r="S57" s="165"/>
      <c r="T57" s="165"/>
      <c r="U57" s="165"/>
      <c r="V57" s="169"/>
      <c r="W57" s="165"/>
      <c r="X57" s="169"/>
      <c r="Y57" s="165"/>
      <c r="Z57" s="165"/>
      <c r="AA57" s="183">
        <v>0</v>
      </c>
      <c r="AB57">
        <v>0</v>
      </c>
    </row>
    <row r="58" spans="1:28" x14ac:dyDescent="0.25">
      <c r="A58" s="162">
        <v>840</v>
      </c>
      <c r="B58" s="177" t="s">
        <v>707</v>
      </c>
      <c r="C58" s="169">
        <v>2</v>
      </c>
      <c r="D58" s="178" t="s">
        <v>708</v>
      </c>
      <c r="E58" s="178" t="s">
        <v>1361</v>
      </c>
      <c r="F58" s="178" t="s">
        <v>3091</v>
      </c>
      <c r="G58" s="178" t="s">
        <v>1000</v>
      </c>
      <c r="H58" s="169">
        <v>7958</v>
      </c>
      <c r="I58" s="169">
        <v>8567</v>
      </c>
      <c r="J58" s="169">
        <v>609</v>
      </c>
      <c r="K58" s="169">
        <v>5</v>
      </c>
      <c r="L58" s="169"/>
      <c r="M58" s="169"/>
      <c r="N58" s="169"/>
      <c r="O58" s="179">
        <v>190</v>
      </c>
      <c r="P58" s="169">
        <v>6455</v>
      </c>
      <c r="Q58" s="169">
        <v>581</v>
      </c>
      <c r="R58" s="169">
        <v>49</v>
      </c>
      <c r="S58" s="169"/>
      <c r="T58" s="169"/>
      <c r="U58" s="169">
        <v>7085</v>
      </c>
      <c r="V58" s="175">
        <v>2800</v>
      </c>
      <c r="W58" s="169"/>
      <c r="X58" s="169"/>
      <c r="Y58" s="180">
        <v>2800</v>
      </c>
      <c r="Z58" s="169">
        <v>4475</v>
      </c>
      <c r="AA58" s="169">
        <v>-3125</v>
      </c>
      <c r="AB58">
        <v>-3125</v>
      </c>
    </row>
    <row r="59" spans="1:28" x14ac:dyDescent="0.25">
      <c r="A59" s="162">
        <v>841</v>
      </c>
      <c r="B59" s="177" t="s">
        <v>381</v>
      </c>
      <c r="C59" s="169">
        <v>2</v>
      </c>
      <c r="D59" s="187" t="s">
        <v>382</v>
      </c>
      <c r="E59" s="178" t="s">
        <v>1364</v>
      </c>
      <c r="F59" s="178" t="s">
        <v>3092</v>
      </c>
      <c r="G59" s="178" t="s">
        <v>958</v>
      </c>
      <c r="H59" s="169">
        <v>384</v>
      </c>
      <c r="I59" s="169">
        <v>587</v>
      </c>
      <c r="J59" s="169">
        <v>203</v>
      </c>
      <c r="K59" s="169">
        <v>5</v>
      </c>
      <c r="L59" s="169"/>
      <c r="M59" s="169"/>
      <c r="N59" s="169"/>
      <c r="O59" s="179">
        <v>-814</v>
      </c>
      <c r="P59" s="169">
        <v>2100</v>
      </c>
      <c r="Q59" s="169">
        <v>194</v>
      </c>
      <c r="R59" s="169">
        <v>16</v>
      </c>
      <c r="S59" s="169">
        <v>336</v>
      </c>
      <c r="T59" s="169"/>
      <c r="U59" s="169">
        <v>2646</v>
      </c>
      <c r="V59" s="175">
        <v>1850</v>
      </c>
      <c r="W59" s="169"/>
      <c r="X59" s="169">
        <v>-7618</v>
      </c>
      <c r="Y59" s="180">
        <v>1850</v>
      </c>
      <c r="Z59" s="169">
        <v>-18</v>
      </c>
      <c r="AA59" s="57">
        <v>0</v>
      </c>
      <c r="AB59">
        <v>0</v>
      </c>
    </row>
    <row r="60" spans="1:28" x14ac:dyDescent="0.25">
      <c r="A60" s="162">
        <v>653</v>
      </c>
      <c r="B60" s="177" t="s">
        <v>894</v>
      </c>
      <c r="C60" s="169">
        <v>2</v>
      </c>
      <c r="D60" s="187" t="s">
        <v>382</v>
      </c>
      <c r="E60" s="178" t="s">
        <v>1367</v>
      </c>
      <c r="F60" s="178" t="s">
        <v>3043</v>
      </c>
      <c r="G60" s="178" t="s">
        <v>987</v>
      </c>
      <c r="H60" s="169">
        <v>0</v>
      </c>
      <c r="I60" s="169">
        <v>0</v>
      </c>
      <c r="J60" s="169">
        <v>0</v>
      </c>
      <c r="K60" s="169">
        <v>0</v>
      </c>
      <c r="L60" s="169"/>
      <c r="M60" s="169"/>
      <c r="N60" s="169"/>
      <c r="O60" s="179"/>
      <c r="P60" s="169">
        <v>0</v>
      </c>
      <c r="Q60" s="169">
        <v>0</v>
      </c>
      <c r="R60" s="169">
        <v>0</v>
      </c>
      <c r="S60" s="169"/>
      <c r="T60" s="169"/>
      <c r="U60" s="169">
        <v>0</v>
      </c>
      <c r="V60" s="169"/>
      <c r="W60" s="169"/>
      <c r="X60" s="169"/>
      <c r="Y60" s="180">
        <v>0</v>
      </c>
      <c r="Z60" s="169">
        <v>0</v>
      </c>
      <c r="AA60" s="169">
        <v>0</v>
      </c>
      <c r="AB60">
        <v>0</v>
      </c>
    </row>
    <row r="61" spans="1:28" x14ac:dyDescent="0.25">
      <c r="A61" s="162">
        <v>654</v>
      </c>
      <c r="B61" s="177" t="s">
        <v>709</v>
      </c>
      <c r="C61" s="169">
        <v>2</v>
      </c>
      <c r="D61" s="187" t="s">
        <v>382</v>
      </c>
      <c r="E61" s="178" t="s">
        <v>1370</v>
      </c>
      <c r="F61" s="178" t="s">
        <v>3044</v>
      </c>
      <c r="G61" s="178" t="s">
        <v>987</v>
      </c>
      <c r="H61" s="169">
        <v>0</v>
      </c>
      <c r="I61" s="169"/>
      <c r="J61" s="169">
        <v>0</v>
      </c>
      <c r="K61" s="169">
        <v>0</v>
      </c>
      <c r="L61" s="169"/>
      <c r="M61" s="169"/>
      <c r="N61" s="169"/>
      <c r="O61" s="179"/>
      <c r="P61" s="169">
        <v>0</v>
      </c>
      <c r="Q61" s="169">
        <v>0</v>
      </c>
      <c r="R61" s="169">
        <v>0</v>
      </c>
      <c r="S61" s="169"/>
      <c r="T61" s="169"/>
      <c r="U61" s="169">
        <v>0</v>
      </c>
      <c r="V61" s="169"/>
      <c r="W61" s="169"/>
      <c r="X61" s="169"/>
      <c r="Y61" s="180">
        <v>0</v>
      </c>
      <c r="Z61" s="169">
        <v>0</v>
      </c>
      <c r="AA61" s="169">
        <v>-562</v>
      </c>
      <c r="AB61">
        <v>-562</v>
      </c>
    </row>
    <row r="62" spans="1:28" x14ac:dyDescent="0.25">
      <c r="A62" s="162">
        <v>655</v>
      </c>
      <c r="B62" s="177" t="s">
        <v>895</v>
      </c>
      <c r="C62" s="169">
        <v>1</v>
      </c>
      <c r="D62" s="178" t="s">
        <v>896</v>
      </c>
      <c r="E62" s="178" t="s">
        <v>1373</v>
      </c>
      <c r="F62" s="178" t="s">
        <v>3045</v>
      </c>
      <c r="G62" s="178" t="s">
        <v>1230</v>
      </c>
      <c r="H62" s="169">
        <v>325</v>
      </c>
      <c r="I62" s="169">
        <v>652</v>
      </c>
      <c r="J62" s="169">
        <v>327</v>
      </c>
      <c r="K62" s="169">
        <v>4</v>
      </c>
      <c r="L62" s="169"/>
      <c r="M62" s="169"/>
      <c r="N62" s="169"/>
      <c r="O62" s="179"/>
      <c r="P62" s="169">
        <v>3466</v>
      </c>
      <c r="Q62" s="169">
        <v>312</v>
      </c>
      <c r="R62" s="169">
        <v>5</v>
      </c>
      <c r="S62" s="169"/>
      <c r="T62" s="169"/>
      <c r="U62" s="169">
        <v>3783</v>
      </c>
      <c r="V62" s="169"/>
      <c r="W62" s="169"/>
      <c r="X62" s="169"/>
      <c r="Y62" s="180">
        <v>0</v>
      </c>
      <c r="Z62" s="169">
        <v>3783</v>
      </c>
      <c r="AA62" s="169">
        <v>0</v>
      </c>
      <c r="AB62">
        <v>0</v>
      </c>
    </row>
    <row r="63" spans="1:28" ht="30" x14ac:dyDescent="0.25">
      <c r="A63" s="162">
        <v>656</v>
      </c>
      <c r="B63" s="163" t="s">
        <v>710</v>
      </c>
      <c r="C63" s="162"/>
      <c r="D63" s="171">
        <v>43376</v>
      </c>
      <c r="E63" s="164" t="s">
        <v>1384</v>
      </c>
      <c r="F63" s="164" t="s">
        <v>3046</v>
      </c>
      <c r="G63" s="168" t="s">
        <v>958</v>
      </c>
      <c r="H63" s="165"/>
      <c r="I63" s="165"/>
      <c r="J63" s="165"/>
      <c r="K63" s="165"/>
      <c r="L63" s="165"/>
      <c r="M63" s="165"/>
      <c r="N63" s="165"/>
      <c r="O63" s="166"/>
      <c r="P63" s="169">
        <v>0</v>
      </c>
      <c r="Q63" s="165"/>
      <c r="R63" s="165"/>
      <c r="S63" s="165"/>
      <c r="T63" s="165"/>
      <c r="U63" s="165"/>
      <c r="V63" s="169"/>
      <c r="W63" s="165"/>
      <c r="X63" s="169"/>
      <c r="Y63" s="165"/>
      <c r="Z63" s="165"/>
      <c r="AA63" s="183">
        <v>0</v>
      </c>
      <c r="AB63">
        <v>0</v>
      </c>
    </row>
    <row r="64" spans="1:28" x14ac:dyDescent="0.25">
      <c r="A64" s="162">
        <v>925</v>
      </c>
      <c r="B64" s="177" t="s">
        <v>711</v>
      </c>
      <c r="C64" s="169">
        <v>2</v>
      </c>
      <c r="D64" s="176">
        <v>43378</v>
      </c>
      <c r="E64" s="178" t="s">
        <v>1387</v>
      </c>
      <c r="F64" s="178" t="s">
        <v>3110</v>
      </c>
      <c r="G64" s="178" t="s">
        <v>1000</v>
      </c>
      <c r="H64" s="169">
        <v>163</v>
      </c>
      <c r="I64" s="169">
        <v>261</v>
      </c>
      <c r="J64" s="169">
        <v>98</v>
      </c>
      <c r="K64" s="169">
        <v>1</v>
      </c>
      <c r="L64" s="169"/>
      <c r="M64" s="169"/>
      <c r="N64" s="169"/>
      <c r="O64" s="179">
        <v>745</v>
      </c>
      <c r="P64" s="169">
        <v>1039</v>
      </c>
      <c r="Q64" s="169">
        <v>93</v>
      </c>
      <c r="R64" s="169">
        <v>10</v>
      </c>
      <c r="S64" s="169"/>
      <c r="T64" s="169"/>
      <c r="U64" s="169">
        <v>1142</v>
      </c>
      <c r="V64" s="175">
        <v>0</v>
      </c>
      <c r="W64" s="169"/>
      <c r="X64" s="169">
        <v>-5713</v>
      </c>
      <c r="Y64" s="180">
        <v>-5713</v>
      </c>
      <c r="Z64" s="169">
        <v>7600</v>
      </c>
      <c r="AA64" s="181">
        <v>0</v>
      </c>
      <c r="AB64">
        <v>0</v>
      </c>
    </row>
    <row r="65" spans="1:30" x14ac:dyDescent="0.25">
      <c r="A65" s="162">
        <v>926</v>
      </c>
      <c r="B65" s="177" t="s">
        <v>712</v>
      </c>
      <c r="C65" s="169">
        <v>1</v>
      </c>
      <c r="D65" s="176">
        <v>43382</v>
      </c>
      <c r="E65" s="178" t="s">
        <v>1329</v>
      </c>
      <c r="F65" s="178" t="s">
        <v>3111</v>
      </c>
      <c r="G65" s="178" t="s">
        <v>958</v>
      </c>
      <c r="H65" s="169">
        <v>1926</v>
      </c>
      <c r="I65" s="169">
        <v>2116</v>
      </c>
      <c r="J65" s="169">
        <v>190</v>
      </c>
      <c r="K65" s="169">
        <v>2</v>
      </c>
      <c r="L65" s="169"/>
      <c r="M65" s="169"/>
      <c r="N65" s="169"/>
      <c r="O65" s="179">
        <v>1400</v>
      </c>
      <c r="P65" s="169">
        <v>2014</v>
      </c>
      <c r="Q65" s="169">
        <v>181</v>
      </c>
      <c r="R65" s="169">
        <v>19</v>
      </c>
      <c r="S65" s="169"/>
      <c r="T65" s="169"/>
      <c r="U65" s="169">
        <v>2214</v>
      </c>
      <c r="V65" s="175">
        <v>0</v>
      </c>
      <c r="W65" s="169"/>
      <c r="X65" s="169"/>
      <c r="Y65" s="180">
        <v>0</v>
      </c>
      <c r="Z65" s="169">
        <v>3614</v>
      </c>
      <c r="AA65" s="169">
        <v>-169</v>
      </c>
      <c r="AB65">
        <v>-169</v>
      </c>
    </row>
    <row r="66" spans="1:30" x14ac:dyDescent="0.25">
      <c r="A66" s="162">
        <v>657</v>
      </c>
      <c r="B66" s="177" t="s">
        <v>713</v>
      </c>
      <c r="C66" s="169">
        <v>1</v>
      </c>
      <c r="D66" s="178" t="s">
        <v>714</v>
      </c>
      <c r="E66" s="178" t="s">
        <v>1392</v>
      </c>
      <c r="F66" s="178" t="s">
        <v>3047</v>
      </c>
      <c r="G66" s="178" t="s">
        <v>1000</v>
      </c>
      <c r="H66" s="169">
        <v>0</v>
      </c>
      <c r="I66" s="169"/>
      <c r="J66" s="169">
        <v>0</v>
      </c>
      <c r="K66" s="169">
        <v>0</v>
      </c>
      <c r="L66" s="169"/>
      <c r="M66" s="169"/>
      <c r="N66" s="169"/>
      <c r="O66" s="179"/>
      <c r="P66" s="169">
        <v>0</v>
      </c>
      <c r="Q66" s="169">
        <v>0</v>
      </c>
      <c r="R66" s="169"/>
      <c r="S66" s="169"/>
      <c r="T66" s="169"/>
      <c r="U66" s="169">
        <v>0</v>
      </c>
      <c r="V66" s="169"/>
      <c r="W66" s="169"/>
      <c r="X66" s="169"/>
      <c r="Y66" s="180">
        <v>0</v>
      </c>
      <c r="Z66" s="169">
        <v>0</v>
      </c>
      <c r="AA66" s="169">
        <v>-1786</v>
      </c>
      <c r="AB66">
        <v>-1786</v>
      </c>
    </row>
    <row r="67" spans="1:30" x14ac:dyDescent="0.25">
      <c r="A67" s="162">
        <v>658</v>
      </c>
      <c r="B67" s="177" t="s">
        <v>897</v>
      </c>
      <c r="C67" s="169">
        <v>1</v>
      </c>
      <c r="D67" s="178" t="s">
        <v>714</v>
      </c>
      <c r="E67" s="178" t="s">
        <v>1395</v>
      </c>
      <c r="F67" s="178" t="s">
        <v>3048</v>
      </c>
      <c r="G67" s="178" t="s">
        <v>1230</v>
      </c>
      <c r="H67" s="169">
        <v>1815</v>
      </c>
      <c r="I67" s="169">
        <v>1940</v>
      </c>
      <c r="J67" s="169">
        <v>125</v>
      </c>
      <c r="K67" s="169">
        <v>1</v>
      </c>
      <c r="L67" s="169"/>
      <c r="M67" s="169"/>
      <c r="N67" s="192"/>
      <c r="O67" s="179"/>
      <c r="P67" s="169">
        <v>1325</v>
      </c>
      <c r="Q67" s="169">
        <v>119</v>
      </c>
      <c r="R67" s="169">
        <v>21</v>
      </c>
      <c r="S67" s="169"/>
      <c r="T67" s="169"/>
      <c r="U67" s="169">
        <v>0</v>
      </c>
      <c r="V67" s="169"/>
      <c r="W67" s="169"/>
      <c r="X67" s="169"/>
      <c r="Y67" s="180">
        <v>0</v>
      </c>
      <c r="Z67" s="169">
        <v>0</v>
      </c>
      <c r="AA67" s="169">
        <v>0</v>
      </c>
      <c r="AB67">
        <v>0</v>
      </c>
    </row>
    <row r="68" spans="1:30" s="201" customFormat="1" x14ac:dyDescent="0.25">
      <c r="A68" s="162">
        <v>659</v>
      </c>
      <c r="B68" s="177" t="s">
        <v>898</v>
      </c>
      <c r="C68" s="169">
        <v>1</v>
      </c>
      <c r="D68" s="178" t="s">
        <v>899</v>
      </c>
      <c r="E68" s="178" t="s">
        <v>1339</v>
      </c>
      <c r="F68" s="178" t="s">
        <v>3049</v>
      </c>
      <c r="G68" s="178" t="s">
        <v>1000</v>
      </c>
      <c r="H68" s="169">
        <v>0</v>
      </c>
      <c r="I68" s="169"/>
      <c r="J68" s="169">
        <v>0</v>
      </c>
      <c r="K68" s="169">
        <v>0</v>
      </c>
      <c r="L68" s="169"/>
      <c r="M68" s="169"/>
      <c r="N68" s="192"/>
      <c r="O68" s="179"/>
      <c r="P68" s="169">
        <v>0</v>
      </c>
      <c r="Q68" s="169">
        <v>0</v>
      </c>
      <c r="R68" s="169">
        <v>0</v>
      </c>
      <c r="S68" s="169"/>
      <c r="T68" s="169"/>
      <c r="U68" s="169">
        <v>0</v>
      </c>
      <c r="V68" s="169"/>
      <c r="W68" s="169"/>
      <c r="X68" s="169"/>
      <c r="Y68" s="180">
        <v>0</v>
      </c>
      <c r="Z68" s="169">
        <v>0</v>
      </c>
      <c r="AA68" s="169">
        <v>0</v>
      </c>
      <c r="AB68">
        <v>0</v>
      </c>
      <c r="AC68"/>
      <c r="AD68"/>
    </row>
    <row r="69" spans="1:30" ht="30" x14ac:dyDescent="0.25">
      <c r="A69" s="162">
        <v>660</v>
      </c>
      <c r="B69" s="163" t="s">
        <v>900</v>
      </c>
      <c r="C69" s="162"/>
      <c r="D69" s="164" t="s">
        <v>901</v>
      </c>
      <c r="E69" s="164" t="s">
        <v>1400</v>
      </c>
      <c r="F69" s="164" t="s">
        <v>3050</v>
      </c>
      <c r="G69" s="168" t="s">
        <v>958</v>
      </c>
      <c r="H69" s="165"/>
      <c r="I69" s="165"/>
      <c r="J69" s="165"/>
      <c r="K69" s="165"/>
      <c r="L69" s="165"/>
      <c r="M69" s="165"/>
      <c r="N69" s="165"/>
      <c r="O69" s="166"/>
      <c r="P69" s="165"/>
      <c r="Q69" s="165"/>
      <c r="R69" s="165"/>
      <c r="S69" s="165"/>
      <c r="T69" s="165"/>
      <c r="U69" s="165"/>
      <c r="V69" s="169"/>
      <c r="W69" s="165"/>
      <c r="X69" s="169"/>
      <c r="Y69" s="165"/>
      <c r="Z69" s="165"/>
      <c r="AA69" s="165">
        <v>0</v>
      </c>
      <c r="AB69">
        <v>0</v>
      </c>
    </row>
    <row r="70" spans="1:30" x14ac:dyDescent="0.25">
      <c r="A70" s="162">
        <v>661</v>
      </c>
      <c r="B70" s="177" t="s">
        <v>902</v>
      </c>
      <c r="C70" s="169">
        <v>1</v>
      </c>
      <c r="D70" s="178" t="s">
        <v>903</v>
      </c>
      <c r="E70" s="178" t="s">
        <v>1403</v>
      </c>
      <c r="F70" s="178" t="s">
        <v>3051</v>
      </c>
      <c r="G70" s="178" t="s">
        <v>1275</v>
      </c>
      <c r="H70" s="169">
        <v>1471</v>
      </c>
      <c r="I70" s="169">
        <v>1520</v>
      </c>
      <c r="J70" s="169">
        <v>49</v>
      </c>
      <c r="K70" s="169">
        <v>2</v>
      </c>
      <c r="L70" s="169"/>
      <c r="M70" s="169"/>
      <c r="N70" s="169"/>
      <c r="O70" s="179"/>
      <c r="P70" s="169">
        <v>2520</v>
      </c>
      <c r="Q70" s="169">
        <v>47</v>
      </c>
      <c r="R70" s="169">
        <v>9</v>
      </c>
      <c r="S70" s="169"/>
      <c r="T70" s="169"/>
      <c r="U70" s="169">
        <v>0</v>
      </c>
      <c r="V70" s="169"/>
      <c r="W70" s="169"/>
      <c r="X70" s="169"/>
      <c r="Y70" s="180">
        <v>0</v>
      </c>
      <c r="Z70" s="169">
        <v>0</v>
      </c>
      <c r="AA70" s="169">
        <v>0</v>
      </c>
      <c r="AB70">
        <v>0</v>
      </c>
    </row>
    <row r="71" spans="1:30" x14ac:dyDescent="0.25">
      <c r="A71" s="162">
        <v>662</v>
      </c>
      <c r="B71" s="177" t="s">
        <v>715</v>
      </c>
      <c r="C71" s="169">
        <v>2</v>
      </c>
      <c r="D71" s="178" t="s">
        <v>716</v>
      </c>
      <c r="E71" s="178" t="s">
        <v>1406</v>
      </c>
      <c r="F71" s="178" t="s">
        <v>3052</v>
      </c>
      <c r="G71" s="178" t="s">
        <v>987</v>
      </c>
      <c r="H71" s="169">
        <v>96</v>
      </c>
      <c r="I71" s="169">
        <v>113</v>
      </c>
      <c r="J71" s="169">
        <v>17</v>
      </c>
      <c r="K71" s="169">
        <v>2</v>
      </c>
      <c r="L71" s="169"/>
      <c r="M71" s="169"/>
      <c r="N71" s="169"/>
      <c r="O71" s="179"/>
      <c r="P71" s="169">
        <v>840</v>
      </c>
      <c r="Q71" s="169">
        <v>16</v>
      </c>
      <c r="R71" s="169">
        <v>3</v>
      </c>
      <c r="S71" s="169"/>
      <c r="T71" s="169"/>
      <c r="U71" s="169">
        <v>859</v>
      </c>
      <c r="V71" s="169"/>
      <c r="W71" s="169"/>
      <c r="X71" s="169"/>
      <c r="Y71" s="180">
        <v>0</v>
      </c>
      <c r="Z71" s="169">
        <v>859</v>
      </c>
      <c r="AA71" s="169">
        <v>-3136</v>
      </c>
      <c r="AB71">
        <v>-3136</v>
      </c>
    </row>
    <row r="72" spans="1:30" x14ac:dyDescent="0.25">
      <c r="A72" s="162">
        <v>663</v>
      </c>
      <c r="B72" s="177" t="s">
        <v>717</v>
      </c>
      <c r="C72" s="169">
        <v>2</v>
      </c>
      <c r="D72" s="176" t="s">
        <v>718</v>
      </c>
      <c r="E72" s="178" t="s">
        <v>1409</v>
      </c>
      <c r="F72" s="178" t="s">
        <v>3053</v>
      </c>
      <c r="G72" s="178" t="s">
        <v>3054</v>
      </c>
      <c r="H72" s="169">
        <v>886</v>
      </c>
      <c r="I72" s="169">
        <v>947</v>
      </c>
      <c r="J72" s="169">
        <v>61</v>
      </c>
      <c r="K72" s="169">
        <v>4</v>
      </c>
      <c r="L72" s="169"/>
      <c r="M72" s="192"/>
      <c r="N72" s="192"/>
      <c r="O72" s="179"/>
      <c r="P72" s="169">
        <v>1260</v>
      </c>
      <c r="Q72" s="169">
        <v>58</v>
      </c>
      <c r="R72" s="169">
        <v>5</v>
      </c>
      <c r="S72" s="169"/>
      <c r="T72" s="169"/>
      <c r="U72" s="169">
        <v>0</v>
      </c>
      <c r="V72" s="169"/>
      <c r="W72" s="169"/>
      <c r="X72" s="169"/>
      <c r="Y72" s="180">
        <v>0</v>
      </c>
      <c r="Z72" s="169">
        <v>0</v>
      </c>
      <c r="AA72" s="169">
        <v>-6705</v>
      </c>
      <c r="AB72">
        <v>-6705</v>
      </c>
    </row>
    <row r="73" spans="1:30" x14ac:dyDescent="0.25">
      <c r="A73" s="162">
        <v>664</v>
      </c>
      <c r="B73" s="177" t="s">
        <v>719</v>
      </c>
      <c r="C73" s="169">
        <v>1</v>
      </c>
      <c r="D73" s="176" t="s">
        <v>384</v>
      </c>
      <c r="E73" s="178" t="s">
        <v>1415</v>
      </c>
      <c r="F73" s="178" t="s">
        <v>3055</v>
      </c>
      <c r="G73" s="178" t="s">
        <v>3056</v>
      </c>
      <c r="H73" s="169"/>
      <c r="I73" s="169"/>
      <c r="J73" s="169"/>
      <c r="K73" s="169">
        <v>0</v>
      </c>
      <c r="L73" s="169"/>
      <c r="M73" s="169"/>
      <c r="N73" s="169"/>
      <c r="O73" s="179"/>
      <c r="P73" s="169">
        <v>0</v>
      </c>
      <c r="Q73" s="169">
        <v>0</v>
      </c>
      <c r="R73" s="169"/>
      <c r="S73" s="169"/>
      <c r="T73" s="169"/>
      <c r="U73" s="169">
        <v>0</v>
      </c>
      <c r="V73" s="169"/>
      <c r="W73" s="169"/>
      <c r="X73" s="169"/>
      <c r="Y73" s="180">
        <v>0</v>
      </c>
      <c r="Z73" s="169">
        <v>0</v>
      </c>
      <c r="AA73" s="169">
        <v>-1498</v>
      </c>
      <c r="AB73">
        <v>-1498</v>
      </c>
    </row>
    <row r="74" spans="1:30" x14ac:dyDescent="0.25">
      <c r="A74" s="162">
        <v>955</v>
      </c>
      <c r="B74" s="177" t="s">
        <v>720</v>
      </c>
      <c r="C74" s="169">
        <v>1</v>
      </c>
      <c r="D74" s="176" t="s">
        <v>721</v>
      </c>
      <c r="E74" s="178" t="s">
        <v>1418</v>
      </c>
      <c r="F74" s="178" t="s">
        <v>2975</v>
      </c>
      <c r="G74" s="178" t="s">
        <v>3116</v>
      </c>
      <c r="H74" s="169">
        <v>5078</v>
      </c>
      <c r="I74" s="169">
        <v>5200</v>
      </c>
      <c r="J74" s="169">
        <v>122</v>
      </c>
      <c r="K74" s="169">
        <v>4</v>
      </c>
      <c r="L74" s="169"/>
      <c r="M74" s="169"/>
      <c r="N74" s="169"/>
      <c r="O74" s="179">
        <v>94</v>
      </c>
      <c r="P74" s="169">
        <v>1342</v>
      </c>
      <c r="Q74" s="169">
        <v>121</v>
      </c>
      <c r="R74" s="169">
        <v>12</v>
      </c>
      <c r="S74" s="169"/>
      <c r="T74" s="169"/>
      <c r="U74" s="169">
        <v>1475</v>
      </c>
      <c r="V74" s="175"/>
      <c r="W74" s="169"/>
      <c r="X74" s="169"/>
      <c r="Y74" s="180">
        <v>0</v>
      </c>
      <c r="Z74" s="169">
        <v>1569</v>
      </c>
      <c r="AA74" s="169">
        <v>-2214</v>
      </c>
      <c r="AB74">
        <v>-2214</v>
      </c>
    </row>
    <row r="75" spans="1:30" x14ac:dyDescent="0.25">
      <c r="A75" s="162">
        <v>665</v>
      </c>
      <c r="B75" s="177" t="s">
        <v>722</v>
      </c>
      <c r="C75" s="169">
        <v>2</v>
      </c>
      <c r="D75" s="176" t="s">
        <v>723</v>
      </c>
      <c r="E75" s="178" t="s">
        <v>1421</v>
      </c>
      <c r="F75" s="178" t="s">
        <v>3057</v>
      </c>
      <c r="G75" s="178" t="s">
        <v>296</v>
      </c>
      <c r="H75" s="169">
        <v>0</v>
      </c>
      <c r="I75" s="169">
        <v>0</v>
      </c>
      <c r="J75" s="169">
        <v>0</v>
      </c>
      <c r="K75" s="169">
        <v>0</v>
      </c>
      <c r="L75" s="169"/>
      <c r="M75" s="169"/>
      <c r="N75" s="169"/>
      <c r="O75" s="179"/>
      <c r="P75" s="169">
        <v>0</v>
      </c>
      <c r="Q75" s="169">
        <v>0</v>
      </c>
      <c r="R75" s="169">
        <v>0</v>
      </c>
      <c r="S75" s="169"/>
      <c r="T75" s="169"/>
      <c r="U75" s="169">
        <v>0</v>
      </c>
      <c r="V75" s="169"/>
      <c r="W75" s="169"/>
      <c r="X75" s="169"/>
      <c r="Y75" s="180">
        <v>0</v>
      </c>
      <c r="Z75" s="169">
        <v>0</v>
      </c>
      <c r="AA75" s="169">
        <v>-1484</v>
      </c>
      <c r="AB75">
        <v>-1484</v>
      </c>
    </row>
    <row r="76" spans="1:30" x14ac:dyDescent="0.25">
      <c r="A76" s="162">
        <v>783</v>
      </c>
      <c r="B76" s="177" t="s">
        <v>904</v>
      </c>
      <c r="C76" s="169">
        <v>2</v>
      </c>
      <c r="D76" s="176" t="s">
        <v>905</v>
      </c>
      <c r="E76" s="178" t="s">
        <v>1424</v>
      </c>
      <c r="F76" s="178" t="s">
        <v>3084</v>
      </c>
      <c r="G76" s="178" t="s">
        <v>3085</v>
      </c>
      <c r="H76" s="169">
        <v>1875</v>
      </c>
      <c r="I76" s="169">
        <v>2320</v>
      </c>
      <c r="J76" s="169">
        <v>445</v>
      </c>
      <c r="K76" s="169">
        <v>4</v>
      </c>
      <c r="L76" s="169"/>
      <c r="M76" s="169"/>
      <c r="N76" s="192"/>
      <c r="O76" s="179">
        <v>5846</v>
      </c>
      <c r="P76" s="169">
        <v>4717</v>
      </c>
      <c r="Q76" s="169">
        <v>425</v>
      </c>
      <c r="R76" s="169">
        <v>36</v>
      </c>
      <c r="S76" s="169"/>
      <c r="T76" s="169"/>
      <c r="U76" s="169">
        <v>5178</v>
      </c>
      <c r="V76" s="175">
        <v>3424</v>
      </c>
      <c r="W76" s="169"/>
      <c r="X76" s="169"/>
      <c r="Y76" s="180">
        <v>3424</v>
      </c>
      <c r="Z76" s="169">
        <v>7600</v>
      </c>
      <c r="AA76" s="169">
        <v>0</v>
      </c>
      <c r="AB76">
        <v>0</v>
      </c>
    </row>
    <row r="77" spans="1:30" x14ac:dyDescent="0.25">
      <c r="A77" s="162">
        <v>1023</v>
      </c>
      <c r="B77" s="177" t="s">
        <v>383</v>
      </c>
      <c r="C77" s="169">
        <v>1</v>
      </c>
      <c r="D77" s="176" t="s">
        <v>384</v>
      </c>
      <c r="E77" s="178" t="s">
        <v>1427</v>
      </c>
      <c r="F77" s="178" t="s">
        <v>3053</v>
      </c>
      <c r="G77" s="178" t="s">
        <v>3054</v>
      </c>
      <c r="H77" s="169">
        <v>1302</v>
      </c>
      <c r="I77" s="169">
        <v>1347</v>
      </c>
      <c r="J77" s="169">
        <v>45</v>
      </c>
      <c r="K77" s="169">
        <v>5</v>
      </c>
      <c r="L77" s="169"/>
      <c r="M77" s="169"/>
      <c r="N77" s="192"/>
      <c r="O77" s="179">
        <v>374</v>
      </c>
      <c r="P77" s="169">
        <v>1125</v>
      </c>
      <c r="Q77" s="169">
        <v>45</v>
      </c>
      <c r="R77" s="169">
        <v>5</v>
      </c>
      <c r="S77" s="169">
        <v>2052</v>
      </c>
      <c r="T77" s="169"/>
      <c r="U77" s="169">
        <v>3227</v>
      </c>
      <c r="V77" s="175">
        <v>0</v>
      </c>
      <c r="W77" s="169"/>
      <c r="X77" s="169">
        <v>-182</v>
      </c>
      <c r="Y77" s="180">
        <v>0</v>
      </c>
      <c r="Z77" s="169">
        <v>3601</v>
      </c>
      <c r="AA77" s="57">
        <v>0</v>
      </c>
      <c r="AB77">
        <v>0</v>
      </c>
    </row>
    <row r="78" spans="1:30" x14ac:dyDescent="0.25">
      <c r="A78" s="162">
        <v>666</v>
      </c>
      <c r="B78" s="177" t="s">
        <v>724</v>
      </c>
      <c r="C78" s="169">
        <v>2</v>
      </c>
      <c r="D78" s="176" t="s">
        <v>725</v>
      </c>
      <c r="E78" s="178" t="s">
        <v>274</v>
      </c>
      <c r="F78" s="178" t="s">
        <v>3058</v>
      </c>
      <c r="G78" s="178" t="s">
        <v>296</v>
      </c>
      <c r="H78" s="169">
        <v>349</v>
      </c>
      <c r="I78" s="169">
        <v>349</v>
      </c>
      <c r="J78" s="169">
        <v>0</v>
      </c>
      <c r="K78" s="169">
        <v>2</v>
      </c>
      <c r="L78" s="169"/>
      <c r="M78" s="169"/>
      <c r="N78" s="169"/>
      <c r="O78" s="179"/>
      <c r="P78" s="169">
        <v>840</v>
      </c>
      <c r="Q78" s="169">
        <v>0</v>
      </c>
      <c r="R78" s="169">
        <v>0</v>
      </c>
      <c r="S78" s="169"/>
      <c r="T78" s="169"/>
      <c r="U78" s="169">
        <v>0</v>
      </c>
      <c r="V78" s="169"/>
      <c r="W78" s="169"/>
      <c r="X78" s="169"/>
      <c r="Y78" s="180">
        <v>0</v>
      </c>
      <c r="Z78" s="169">
        <v>0</v>
      </c>
      <c r="AA78" s="169">
        <v>-5234</v>
      </c>
      <c r="AB78">
        <v>-5234</v>
      </c>
    </row>
    <row r="79" spans="1:30" x14ac:dyDescent="0.25">
      <c r="A79" s="162">
        <v>667</v>
      </c>
      <c r="B79" s="177" t="s">
        <v>906</v>
      </c>
      <c r="C79" s="190">
        <v>2</v>
      </c>
      <c r="D79" s="176" t="s">
        <v>727</v>
      </c>
      <c r="E79" s="178" t="s">
        <v>1431</v>
      </c>
      <c r="F79" s="178" t="s">
        <v>3059</v>
      </c>
      <c r="G79" s="178" t="s">
        <v>1511</v>
      </c>
      <c r="H79" s="169">
        <v>6904</v>
      </c>
      <c r="I79" s="169">
        <v>7132</v>
      </c>
      <c r="J79" s="169">
        <v>228</v>
      </c>
      <c r="K79" s="169">
        <v>4</v>
      </c>
      <c r="L79" s="169"/>
      <c r="M79" s="169"/>
      <c r="N79" s="169"/>
      <c r="O79" s="179"/>
      <c r="P79" s="169">
        <v>2417</v>
      </c>
      <c r="Q79" s="169">
        <v>218</v>
      </c>
      <c r="R79" s="169">
        <v>21</v>
      </c>
      <c r="S79" s="169">
        <v>0</v>
      </c>
      <c r="T79" s="169"/>
      <c r="U79" s="169">
        <v>0</v>
      </c>
      <c r="V79" s="169"/>
      <c r="W79" s="169"/>
      <c r="X79" s="169"/>
      <c r="Y79" s="180">
        <v>0</v>
      </c>
      <c r="Z79" s="169">
        <v>0</v>
      </c>
      <c r="AA79" s="169">
        <v>0</v>
      </c>
      <c r="AB79">
        <v>0</v>
      </c>
    </row>
    <row r="80" spans="1:30" x14ac:dyDescent="0.25">
      <c r="A80" s="162">
        <v>668</v>
      </c>
      <c r="B80" s="177" t="s">
        <v>726</v>
      </c>
      <c r="C80" s="190">
        <v>2</v>
      </c>
      <c r="D80" s="187" t="s">
        <v>727</v>
      </c>
      <c r="E80" s="178" t="s">
        <v>1200</v>
      </c>
      <c r="F80" s="178" t="s">
        <v>2967</v>
      </c>
      <c r="G80" s="178" t="s">
        <v>958</v>
      </c>
      <c r="H80" s="169">
        <v>958</v>
      </c>
      <c r="I80" s="169">
        <v>1019</v>
      </c>
      <c r="J80" s="169">
        <v>61</v>
      </c>
      <c r="K80" s="169">
        <v>3</v>
      </c>
      <c r="L80" s="169"/>
      <c r="M80" s="169"/>
      <c r="N80" s="169"/>
      <c r="O80" s="179"/>
      <c r="P80" s="169">
        <v>647</v>
      </c>
      <c r="Q80" s="169">
        <v>58</v>
      </c>
      <c r="R80" s="169">
        <v>10</v>
      </c>
      <c r="S80" s="169">
        <v>2802</v>
      </c>
      <c r="T80" s="169"/>
      <c r="U80" s="169">
        <v>3517</v>
      </c>
      <c r="V80" s="169"/>
      <c r="W80" s="169"/>
      <c r="X80" s="169"/>
      <c r="Y80" s="180">
        <v>0</v>
      </c>
      <c r="Z80" s="169">
        <v>3517</v>
      </c>
      <c r="AA80" s="169">
        <v>-4083</v>
      </c>
      <c r="AB80">
        <v>-4083</v>
      </c>
    </row>
    <row r="81" spans="1:28" x14ac:dyDescent="0.25">
      <c r="A81" s="162">
        <v>669</v>
      </c>
      <c r="B81" s="177" t="s">
        <v>728</v>
      </c>
      <c r="C81" s="190">
        <v>1</v>
      </c>
      <c r="D81" s="187" t="s">
        <v>727</v>
      </c>
      <c r="E81" s="178" t="s">
        <v>1436</v>
      </c>
      <c r="F81" s="178" t="s">
        <v>3060</v>
      </c>
      <c r="G81" s="178" t="s">
        <v>1189</v>
      </c>
      <c r="H81" s="169">
        <v>0</v>
      </c>
      <c r="I81" s="169">
        <v>0</v>
      </c>
      <c r="J81" s="169">
        <v>0</v>
      </c>
      <c r="K81" s="169">
        <v>0</v>
      </c>
      <c r="L81" s="169"/>
      <c r="M81" s="169"/>
      <c r="N81" s="169"/>
      <c r="O81" s="179"/>
      <c r="P81" s="169">
        <v>0</v>
      </c>
      <c r="Q81" s="169">
        <v>0</v>
      </c>
      <c r="R81" s="169"/>
      <c r="S81" s="169"/>
      <c r="T81" s="169"/>
      <c r="U81" s="169">
        <v>0</v>
      </c>
      <c r="V81" s="169"/>
      <c r="W81" s="169"/>
      <c r="X81" s="169"/>
      <c r="Y81" s="180">
        <v>0</v>
      </c>
      <c r="Z81" s="169">
        <v>0</v>
      </c>
      <c r="AA81" s="169">
        <v>-897</v>
      </c>
      <c r="AB81">
        <v>-897</v>
      </c>
    </row>
    <row r="82" spans="1:28" x14ac:dyDescent="0.25">
      <c r="A82" s="162">
        <v>1017</v>
      </c>
      <c r="B82" s="177" t="s">
        <v>729</v>
      </c>
      <c r="C82" s="190">
        <v>2</v>
      </c>
      <c r="D82" s="188">
        <v>43477</v>
      </c>
      <c r="E82" s="178" t="s">
        <v>1439</v>
      </c>
      <c r="F82" s="178" t="s">
        <v>3125</v>
      </c>
      <c r="G82" s="178" t="s">
        <v>987</v>
      </c>
      <c r="H82" s="169">
        <v>5300</v>
      </c>
      <c r="I82" s="169">
        <v>5454</v>
      </c>
      <c r="J82" s="169">
        <v>154</v>
      </c>
      <c r="K82" s="169">
        <v>4</v>
      </c>
      <c r="L82" s="169"/>
      <c r="M82" s="169"/>
      <c r="N82" s="169"/>
      <c r="O82" s="179">
        <v>-56</v>
      </c>
      <c r="P82" s="169">
        <v>1350</v>
      </c>
      <c r="Q82" s="169">
        <v>152</v>
      </c>
      <c r="R82" s="169">
        <v>8</v>
      </c>
      <c r="S82" s="169">
        <v>959</v>
      </c>
      <c r="T82" s="169"/>
      <c r="U82" s="169">
        <v>2469</v>
      </c>
      <c r="V82" s="175">
        <v>0</v>
      </c>
      <c r="W82" s="169"/>
      <c r="X82" s="169">
        <v>-5187</v>
      </c>
      <c r="Y82" s="180">
        <v>-5187</v>
      </c>
      <c r="Z82" s="169">
        <v>7600</v>
      </c>
      <c r="AA82" s="169">
        <v>0</v>
      </c>
      <c r="AB82">
        <v>0</v>
      </c>
    </row>
    <row r="83" spans="1:28" x14ac:dyDescent="0.25">
      <c r="A83" s="162">
        <v>842</v>
      </c>
      <c r="B83" s="177" t="s">
        <v>730</v>
      </c>
      <c r="C83" s="190">
        <v>1</v>
      </c>
      <c r="D83" s="187" t="s">
        <v>731</v>
      </c>
      <c r="E83" s="178" t="s">
        <v>1446</v>
      </c>
      <c r="F83" s="178" t="s">
        <v>3093</v>
      </c>
      <c r="G83" s="178" t="s">
        <v>2962</v>
      </c>
      <c r="H83" s="169">
        <v>1523</v>
      </c>
      <c r="I83" s="169">
        <v>1619</v>
      </c>
      <c r="J83" s="169">
        <v>96</v>
      </c>
      <c r="K83" s="169">
        <v>4</v>
      </c>
      <c r="L83" s="169"/>
      <c r="M83" s="169"/>
      <c r="N83" s="169"/>
      <c r="O83" s="179">
        <v>-149</v>
      </c>
      <c r="P83" s="169">
        <v>840</v>
      </c>
      <c r="Q83" s="169">
        <v>92</v>
      </c>
      <c r="R83" s="169">
        <v>8</v>
      </c>
      <c r="S83" s="169">
        <v>2268</v>
      </c>
      <c r="T83" s="169"/>
      <c r="U83" s="169">
        <v>3208</v>
      </c>
      <c r="V83" s="175"/>
      <c r="W83" s="169"/>
      <c r="X83" s="169"/>
      <c r="Y83" s="180">
        <v>0</v>
      </c>
      <c r="Z83" s="169">
        <v>3059</v>
      </c>
      <c r="AA83" s="169">
        <v>-724</v>
      </c>
      <c r="AB83">
        <v>-724</v>
      </c>
    </row>
    <row r="84" spans="1:28" x14ac:dyDescent="0.25">
      <c r="A84" s="162">
        <v>670</v>
      </c>
      <c r="B84" s="177" t="s">
        <v>732</v>
      </c>
      <c r="C84" s="190">
        <v>1</v>
      </c>
      <c r="D84" s="187" t="s">
        <v>731</v>
      </c>
      <c r="E84" s="178" t="s">
        <v>1449</v>
      </c>
      <c r="F84" s="178" t="s">
        <v>3061</v>
      </c>
      <c r="G84" s="178" t="s">
        <v>296</v>
      </c>
      <c r="H84" s="169">
        <v>653</v>
      </c>
      <c r="I84" s="169">
        <v>685</v>
      </c>
      <c r="J84" s="169">
        <v>32</v>
      </c>
      <c r="K84" s="169">
        <v>4</v>
      </c>
      <c r="L84" s="169"/>
      <c r="M84" s="169"/>
      <c r="N84" s="169"/>
      <c r="O84" s="179"/>
      <c r="P84" s="169">
        <v>840</v>
      </c>
      <c r="Q84" s="169">
        <v>31</v>
      </c>
      <c r="R84" s="169">
        <v>5</v>
      </c>
      <c r="S84" s="169">
        <v>2251</v>
      </c>
      <c r="T84" s="169"/>
      <c r="U84" s="169">
        <v>3127</v>
      </c>
      <c r="V84" s="169"/>
      <c r="W84" s="169"/>
      <c r="X84" s="169"/>
      <c r="Y84" s="180">
        <v>0</v>
      </c>
      <c r="Z84" s="169">
        <v>3127</v>
      </c>
      <c r="AA84" s="169">
        <v>-1921</v>
      </c>
      <c r="AB84">
        <v>-1921</v>
      </c>
    </row>
    <row r="85" spans="1:28" x14ac:dyDescent="0.25">
      <c r="A85" s="162">
        <v>843</v>
      </c>
      <c r="B85" s="177" t="s">
        <v>733</v>
      </c>
      <c r="C85" s="190">
        <v>1</v>
      </c>
      <c r="D85" s="187" t="s">
        <v>731</v>
      </c>
      <c r="E85" s="178" t="s">
        <v>1452</v>
      </c>
      <c r="F85" s="178" t="s">
        <v>3094</v>
      </c>
      <c r="G85" s="178" t="s">
        <v>958</v>
      </c>
      <c r="H85" s="169">
        <v>824</v>
      </c>
      <c r="I85" s="169">
        <v>858</v>
      </c>
      <c r="J85" s="169">
        <v>34</v>
      </c>
      <c r="K85" s="169">
        <v>3</v>
      </c>
      <c r="L85" s="169"/>
      <c r="M85" s="169"/>
      <c r="N85" s="169"/>
      <c r="O85" s="179">
        <v>-3785</v>
      </c>
      <c r="P85" s="169">
        <v>630</v>
      </c>
      <c r="Q85" s="169">
        <v>32</v>
      </c>
      <c r="R85" s="169">
        <v>3</v>
      </c>
      <c r="S85" s="169">
        <v>3692</v>
      </c>
      <c r="T85" s="169"/>
      <c r="U85" s="169">
        <v>4357</v>
      </c>
      <c r="V85" s="175"/>
      <c r="W85" s="169"/>
      <c r="X85" s="169">
        <v>-3211</v>
      </c>
      <c r="Y85" s="180">
        <v>-3211</v>
      </c>
      <c r="Z85" s="169">
        <v>3783</v>
      </c>
      <c r="AA85" s="181">
        <v>0</v>
      </c>
      <c r="AB85">
        <v>0</v>
      </c>
    </row>
    <row r="86" spans="1:28" x14ac:dyDescent="0.25">
      <c r="A86" s="162">
        <v>1054</v>
      </c>
      <c r="B86" s="177" t="s">
        <v>734</v>
      </c>
      <c r="C86" s="190">
        <v>1</v>
      </c>
      <c r="D86" s="188">
        <v>43508</v>
      </c>
      <c r="E86" s="178" t="s">
        <v>3137</v>
      </c>
      <c r="F86" s="178" t="s">
        <v>2949</v>
      </c>
      <c r="G86" s="178" t="s">
        <v>1511</v>
      </c>
      <c r="H86" s="169">
        <v>2141</v>
      </c>
      <c r="I86" s="169">
        <v>2161</v>
      </c>
      <c r="J86" s="169">
        <v>20</v>
      </c>
      <c r="K86" s="169">
        <v>4</v>
      </c>
      <c r="L86" s="169"/>
      <c r="M86" s="169"/>
      <c r="N86" s="169"/>
      <c r="O86" s="179">
        <v>-757</v>
      </c>
      <c r="P86" s="169">
        <v>900</v>
      </c>
      <c r="Q86" s="169">
        <v>20</v>
      </c>
      <c r="R86" s="169">
        <v>1</v>
      </c>
      <c r="S86" s="169"/>
      <c r="T86" s="169"/>
      <c r="U86" s="169">
        <v>921</v>
      </c>
      <c r="V86" s="175">
        <v>940</v>
      </c>
      <c r="W86" s="169"/>
      <c r="X86" s="169"/>
      <c r="Y86" s="180">
        <v>940</v>
      </c>
      <c r="Z86" s="169">
        <v>-776</v>
      </c>
      <c r="AA86" s="169">
        <v>-4559</v>
      </c>
      <c r="AB86">
        <v>-4559</v>
      </c>
    </row>
    <row r="87" spans="1:28" x14ac:dyDescent="0.25">
      <c r="A87" s="162">
        <v>671</v>
      </c>
      <c r="B87" s="177" t="s">
        <v>907</v>
      </c>
      <c r="C87" s="190">
        <v>2</v>
      </c>
      <c r="D87" s="187" t="s">
        <v>737</v>
      </c>
      <c r="E87" s="178" t="s">
        <v>1459</v>
      </c>
      <c r="F87" s="178" t="s">
        <v>3062</v>
      </c>
      <c r="G87" s="178" t="s">
        <v>1461</v>
      </c>
      <c r="H87" s="169">
        <v>445</v>
      </c>
      <c r="I87" s="169">
        <v>550</v>
      </c>
      <c r="J87" s="169">
        <v>105</v>
      </c>
      <c r="K87" s="169">
        <v>4</v>
      </c>
      <c r="L87" s="169"/>
      <c r="M87" s="169"/>
      <c r="N87" s="169"/>
      <c r="O87" s="179"/>
      <c r="P87" s="169">
        <v>1113</v>
      </c>
      <c r="Q87" s="169">
        <v>100</v>
      </c>
      <c r="R87" s="169">
        <v>13</v>
      </c>
      <c r="S87" s="169"/>
      <c r="T87" s="169"/>
      <c r="U87" s="169">
        <v>1226</v>
      </c>
      <c r="V87" s="169"/>
      <c r="W87" s="169"/>
      <c r="X87" s="169">
        <v>-5363</v>
      </c>
      <c r="Y87" s="180">
        <v>-5363</v>
      </c>
      <c r="Z87" s="169">
        <v>0</v>
      </c>
      <c r="AA87" s="181">
        <v>0</v>
      </c>
      <c r="AB87">
        <v>0</v>
      </c>
    </row>
    <row r="88" spans="1:28" x14ac:dyDescent="0.25">
      <c r="A88" s="162">
        <v>1051</v>
      </c>
      <c r="B88" s="177" t="s">
        <v>735</v>
      </c>
      <c r="C88" s="190">
        <v>1</v>
      </c>
      <c r="D88" s="188">
        <v>43500</v>
      </c>
      <c r="E88" s="178" t="s">
        <v>1463</v>
      </c>
      <c r="F88" s="178" t="s">
        <v>3134</v>
      </c>
      <c r="G88" s="178" t="s">
        <v>1465</v>
      </c>
      <c r="H88" s="169">
        <v>5594</v>
      </c>
      <c r="I88" s="169">
        <v>5746</v>
      </c>
      <c r="J88" s="169">
        <v>152</v>
      </c>
      <c r="K88" s="169">
        <v>4</v>
      </c>
      <c r="L88" s="169"/>
      <c r="M88" s="169"/>
      <c r="N88" s="169"/>
      <c r="O88" s="179">
        <v>-3846</v>
      </c>
      <c r="P88" s="169">
        <v>900</v>
      </c>
      <c r="Q88" s="169">
        <v>150</v>
      </c>
      <c r="R88" s="169">
        <v>8</v>
      </c>
      <c r="S88" s="169">
        <v>2754</v>
      </c>
      <c r="T88" s="169"/>
      <c r="U88" s="169">
        <v>3812</v>
      </c>
      <c r="V88" s="175">
        <v>0</v>
      </c>
      <c r="W88" s="169"/>
      <c r="X88" s="169"/>
      <c r="Y88" s="180">
        <v>0</v>
      </c>
      <c r="Z88" s="169">
        <v>-34</v>
      </c>
      <c r="AA88" s="169">
        <v>-3817</v>
      </c>
      <c r="AB88">
        <v>-3817</v>
      </c>
    </row>
    <row r="89" spans="1:28" x14ac:dyDescent="0.25">
      <c r="A89" s="162">
        <v>990</v>
      </c>
      <c r="B89" s="177" t="s">
        <v>736</v>
      </c>
      <c r="C89" s="190">
        <v>1</v>
      </c>
      <c r="D89" s="187" t="s">
        <v>737</v>
      </c>
      <c r="E89" s="178" t="s">
        <v>1467</v>
      </c>
      <c r="F89" s="178" t="s">
        <v>3121</v>
      </c>
      <c r="G89" s="178" t="s">
        <v>3122</v>
      </c>
      <c r="H89" s="169">
        <v>1235</v>
      </c>
      <c r="I89" s="169">
        <v>1330</v>
      </c>
      <c r="J89" s="169">
        <v>95</v>
      </c>
      <c r="K89" s="169">
        <v>4</v>
      </c>
      <c r="L89" s="169"/>
      <c r="M89" s="169"/>
      <c r="N89" s="169"/>
      <c r="O89" s="179">
        <v>1544</v>
      </c>
      <c r="P89" s="169">
        <v>900</v>
      </c>
      <c r="Q89" s="169">
        <v>94</v>
      </c>
      <c r="R89" s="169">
        <v>10</v>
      </c>
      <c r="S89" s="169">
        <v>2160</v>
      </c>
      <c r="T89" s="169"/>
      <c r="U89" s="169">
        <v>3164</v>
      </c>
      <c r="V89" s="175">
        <v>925</v>
      </c>
      <c r="W89" s="169"/>
      <c r="X89" s="169"/>
      <c r="Y89" s="180">
        <v>925</v>
      </c>
      <c r="Z89" s="169">
        <v>3783</v>
      </c>
      <c r="AA89" s="169">
        <v>0</v>
      </c>
      <c r="AB89">
        <v>0</v>
      </c>
    </row>
    <row r="90" spans="1:28" x14ac:dyDescent="0.25">
      <c r="A90" s="162">
        <v>1052</v>
      </c>
      <c r="B90" s="177" t="s">
        <v>385</v>
      </c>
      <c r="C90" s="190">
        <v>2</v>
      </c>
      <c r="D90" s="188">
        <v>43500</v>
      </c>
      <c r="E90" s="178" t="s">
        <v>1470</v>
      </c>
      <c r="F90" s="178" t="s">
        <v>3135</v>
      </c>
      <c r="G90" s="178" t="s">
        <v>1465</v>
      </c>
      <c r="H90" s="169">
        <v>546</v>
      </c>
      <c r="I90" s="169">
        <v>609</v>
      </c>
      <c r="J90" s="169">
        <v>63</v>
      </c>
      <c r="K90" s="169">
        <v>4</v>
      </c>
      <c r="L90" s="169"/>
      <c r="M90" s="169"/>
      <c r="N90" s="169"/>
      <c r="O90" s="179">
        <v>480</v>
      </c>
      <c r="P90" s="169">
        <v>1800</v>
      </c>
      <c r="Q90" s="169">
        <v>62</v>
      </c>
      <c r="R90" s="169">
        <v>3</v>
      </c>
      <c r="S90" s="169">
        <v>162</v>
      </c>
      <c r="T90" s="169"/>
      <c r="U90" s="169">
        <v>2027</v>
      </c>
      <c r="V90" s="175">
        <v>4120</v>
      </c>
      <c r="W90" s="169"/>
      <c r="X90" s="169"/>
      <c r="Y90" s="180">
        <v>4120</v>
      </c>
      <c r="Z90" s="169">
        <v>-1613</v>
      </c>
      <c r="AA90" s="169">
        <v>0</v>
      </c>
      <c r="AB90">
        <v>0</v>
      </c>
    </row>
    <row r="91" spans="1:28" x14ac:dyDescent="0.25">
      <c r="A91" s="162">
        <v>1053</v>
      </c>
      <c r="B91" s="177" t="s">
        <v>738</v>
      </c>
      <c r="C91" s="190">
        <v>2</v>
      </c>
      <c r="D91" s="188">
        <v>43500</v>
      </c>
      <c r="E91" s="178" t="s">
        <v>1473</v>
      </c>
      <c r="F91" s="178" t="s">
        <v>3136</v>
      </c>
      <c r="G91" s="178" t="s">
        <v>1475</v>
      </c>
      <c r="H91" s="169">
        <v>5879</v>
      </c>
      <c r="I91" s="169">
        <v>6042</v>
      </c>
      <c r="J91" s="169">
        <v>163</v>
      </c>
      <c r="K91" s="169">
        <v>4</v>
      </c>
      <c r="L91" s="169"/>
      <c r="M91" s="169"/>
      <c r="N91" s="169"/>
      <c r="O91" s="179">
        <v>4449</v>
      </c>
      <c r="P91" s="169">
        <v>1800</v>
      </c>
      <c r="Q91" s="169">
        <v>161</v>
      </c>
      <c r="R91" s="169">
        <v>8</v>
      </c>
      <c r="S91" s="169"/>
      <c r="T91" s="169"/>
      <c r="U91" s="169">
        <v>1969</v>
      </c>
      <c r="V91" s="175">
        <v>4460</v>
      </c>
      <c r="W91" s="169"/>
      <c r="X91" s="169"/>
      <c r="Y91" s="180">
        <v>4460</v>
      </c>
      <c r="Z91" s="169">
        <v>1958</v>
      </c>
      <c r="AA91" s="169">
        <v>-5642</v>
      </c>
      <c r="AB91">
        <v>-5642</v>
      </c>
    </row>
    <row r="92" spans="1:28" x14ac:dyDescent="0.25">
      <c r="A92" s="162">
        <v>1055</v>
      </c>
      <c r="B92" s="177" t="s">
        <v>739</v>
      </c>
      <c r="C92" s="190">
        <v>1</v>
      </c>
      <c r="D92" s="187" t="s">
        <v>740</v>
      </c>
      <c r="E92" s="178" t="s">
        <v>1477</v>
      </c>
      <c r="F92" s="178" t="s">
        <v>3138</v>
      </c>
      <c r="G92" s="178" t="s">
        <v>1230</v>
      </c>
      <c r="H92" s="169">
        <v>4019</v>
      </c>
      <c r="I92" s="169">
        <v>4094</v>
      </c>
      <c r="J92" s="169">
        <v>75</v>
      </c>
      <c r="K92" s="169">
        <v>4</v>
      </c>
      <c r="L92" s="169"/>
      <c r="M92" s="169"/>
      <c r="N92" s="169"/>
      <c r="O92" s="179">
        <v>-78</v>
      </c>
      <c r="P92" s="169">
        <v>900</v>
      </c>
      <c r="Q92" s="169">
        <v>74</v>
      </c>
      <c r="R92" s="169">
        <v>4</v>
      </c>
      <c r="S92" s="169">
        <v>54</v>
      </c>
      <c r="T92" s="169"/>
      <c r="U92" s="169">
        <v>1032</v>
      </c>
      <c r="V92" s="175">
        <v>1035</v>
      </c>
      <c r="W92" s="169"/>
      <c r="X92" s="169"/>
      <c r="Y92" s="180">
        <v>1035</v>
      </c>
      <c r="Z92" s="169">
        <v>-81</v>
      </c>
      <c r="AA92" s="169">
        <v>-3864</v>
      </c>
      <c r="AB92">
        <v>-3864</v>
      </c>
    </row>
    <row r="93" spans="1:28" x14ac:dyDescent="0.25">
      <c r="A93" s="162">
        <v>893</v>
      </c>
      <c r="B93" s="177" t="s">
        <v>741</v>
      </c>
      <c r="C93" s="190">
        <v>2</v>
      </c>
      <c r="D93" s="187" t="s">
        <v>387</v>
      </c>
      <c r="E93" s="178" t="s">
        <v>1484</v>
      </c>
      <c r="F93" s="178" t="s">
        <v>3103</v>
      </c>
      <c r="G93" s="178" t="s">
        <v>987</v>
      </c>
      <c r="H93" s="169">
        <v>774</v>
      </c>
      <c r="I93" s="169">
        <v>830</v>
      </c>
      <c r="J93" s="169">
        <v>56</v>
      </c>
      <c r="K93" s="169">
        <v>4</v>
      </c>
      <c r="L93" s="169"/>
      <c r="M93" s="169"/>
      <c r="N93" s="169"/>
      <c r="O93" s="179">
        <v>3059</v>
      </c>
      <c r="P93" s="169">
        <v>1680</v>
      </c>
      <c r="Q93" s="169">
        <v>53</v>
      </c>
      <c r="R93" s="169">
        <v>5</v>
      </c>
      <c r="S93" s="169"/>
      <c r="T93" s="169"/>
      <c r="U93" s="169">
        <v>1738</v>
      </c>
      <c r="V93" s="175"/>
      <c r="W93" s="169"/>
      <c r="X93" s="169">
        <v>-2803</v>
      </c>
      <c r="Y93" s="180">
        <v>-2803</v>
      </c>
      <c r="Z93" s="169">
        <v>7600</v>
      </c>
      <c r="AA93" s="181">
        <v>0</v>
      </c>
      <c r="AB93">
        <v>0</v>
      </c>
    </row>
    <row r="94" spans="1:28" x14ac:dyDescent="0.25">
      <c r="A94" s="162">
        <v>1101</v>
      </c>
      <c r="B94" s="177" t="s">
        <v>386</v>
      </c>
      <c r="C94" s="190">
        <v>1</v>
      </c>
      <c r="D94" s="187" t="s">
        <v>387</v>
      </c>
      <c r="E94" s="178" t="s">
        <v>1487</v>
      </c>
      <c r="F94" s="178" t="s">
        <v>3148</v>
      </c>
      <c r="G94" s="178" t="s">
        <v>992</v>
      </c>
      <c r="H94" s="169">
        <v>894</v>
      </c>
      <c r="I94" s="169">
        <v>910</v>
      </c>
      <c r="J94" s="169">
        <v>16</v>
      </c>
      <c r="K94" s="169">
        <v>4</v>
      </c>
      <c r="L94" s="169"/>
      <c r="M94" s="169"/>
      <c r="N94" s="169"/>
      <c r="O94" s="179">
        <v>-216</v>
      </c>
      <c r="P94" s="169">
        <v>225</v>
      </c>
      <c r="Q94" s="169">
        <v>16</v>
      </c>
      <c r="R94" s="169">
        <v>1</v>
      </c>
      <c r="S94" s="169"/>
      <c r="T94" s="169"/>
      <c r="U94" s="169">
        <v>242</v>
      </c>
      <c r="V94" s="175">
        <v>0</v>
      </c>
      <c r="W94" s="169"/>
      <c r="X94" s="169">
        <v>-3757</v>
      </c>
      <c r="Y94" s="180">
        <v>0</v>
      </c>
      <c r="Z94" s="169">
        <v>26</v>
      </c>
      <c r="AA94" s="57">
        <v>0</v>
      </c>
      <c r="AB94">
        <v>0</v>
      </c>
    </row>
    <row r="95" spans="1:28" x14ac:dyDescent="0.25">
      <c r="A95" s="162">
        <v>785</v>
      </c>
      <c r="B95" s="177" t="s">
        <v>742</v>
      </c>
      <c r="C95" s="190">
        <v>2</v>
      </c>
      <c r="D95" s="187" t="s">
        <v>743</v>
      </c>
      <c r="E95" s="178" t="s">
        <v>1490</v>
      </c>
      <c r="F95" s="178" t="s">
        <v>3087</v>
      </c>
      <c r="G95" s="178" t="s">
        <v>1230</v>
      </c>
      <c r="H95" s="169">
        <v>244</v>
      </c>
      <c r="I95" s="169">
        <v>281</v>
      </c>
      <c r="J95" s="169">
        <v>37</v>
      </c>
      <c r="K95" s="169">
        <v>1</v>
      </c>
      <c r="L95" s="169"/>
      <c r="M95" s="169"/>
      <c r="N95" s="169"/>
      <c r="O95" s="179">
        <v>-317</v>
      </c>
      <c r="P95" s="169">
        <v>420</v>
      </c>
      <c r="Q95" s="169">
        <v>35</v>
      </c>
      <c r="R95" s="169">
        <v>3</v>
      </c>
      <c r="S95" s="169">
        <v>126</v>
      </c>
      <c r="T95" s="169"/>
      <c r="U95" s="169">
        <v>584</v>
      </c>
      <c r="V95" s="175"/>
      <c r="W95" s="169"/>
      <c r="X95" s="169">
        <v>-7333</v>
      </c>
      <c r="Y95" s="180">
        <v>-7333</v>
      </c>
      <c r="Z95" s="169">
        <v>7600</v>
      </c>
      <c r="AA95" s="181">
        <v>0</v>
      </c>
      <c r="AB95">
        <v>0</v>
      </c>
    </row>
    <row r="96" spans="1:28" x14ac:dyDescent="0.25">
      <c r="A96" s="162">
        <v>989</v>
      </c>
      <c r="B96" s="177" t="s">
        <v>744</v>
      </c>
      <c r="C96" s="190">
        <v>1</v>
      </c>
      <c r="D96" s="187" t="s">
        <v>745</v>
      </c>
      <c r="E96" s="178" t="s">
        <v>1032</v>
      </c>
      <c r="F96" s="178" t="s">
        <v>3120</v>
      </c>
      <c r="G96" s="178" t="s">
        <v>1034</v>
      </c>
      <c r="H96" s="169">
        <v>647</v>
      </c>
      <c r="I96" s="169">
        <v>647</v>
      </c>
      <c r="J96" s="169">
        <v>0</v>
      </c>
      <c r="K96" s="169">
        <v>4</v>
      </c>
      <c r="L96" s="169"/>
      <c r="M96" s="169"/>
      <c r="N96" s="169"/>
      <c r="O96" s="179">
        <v>-1125</v>
      </c>
      <c r="P96" s="169">
        <v>1125</v>
      </c>
      <c r="Q96" s="169">
        <v>0</v>
      </c>
      <c r="R96" s="169">
        <v>0</v>
      </c>
      <c r="S96" s="169"/>
      <c r="T96" s="169"/>
      <c r="U96" s="169">
        <v>1125</v>
      </c>
      <c r="V96" s="175">
        <v>0</v>
      </c>
      <c r="W96" s="169"/>
      <c r="X96" s="169"/>
      <c r="Y96" s="180">
        <v>0</v>
      </c>
      <c r="Z96" s="169">
        <v>0</v>
      </c>
      <c r="AA96" s="169">
        <v>-3783</v>
      </c>
      <c r="AB96">
        <v>-3783</v>
      </c>
    </row>
    <row r="97" spans="1:28" x14ac:dyDescent="0.25">
      <c r="A97" s="162">
        <v>1093</v>
      </c>
      <c r="B97" s="177" t="s">
        <v>746</v>
      </c>
      <c r="C97" s="190">
        <v>3</v>
      </c>
      <c r="D97" s="188">
        <v>43538</v>
      </c>
      <c r="E97" s="178" t="s">
        <v>1087</v>
      </c>
      <c r="F97" s="178" t="s">
        <v>3146</v>
      </c>
      <c r="G97" s="178" t="s">
        <v>987</v>
      </c>
      <c r="H97" s="169">
        <v>19416</v>
      </c>
      <c r="I97" s="169">
        <v>19781</v>
      </c>
      <c r="J97" s="169">
        <v>365</v>
      </c>
      <c r="K97" s="169">
        <v>4</v>
      </c>
      <c r="L97" s="169"/>
      <c r="M97" s="169"/>
      <c r="N97" s="169"/>
      <c r="O97" s="179">
        <v>1697</v>
      </c>
      <c r="P97" s="169">
        <v>4015</v>
      </c>
      <c r="Q97" s="169">
        <v>361</v>
      </c>
      <c r="R97" s="169">
        <v>18</v>
      </c>
      <c r="S97" s="169"/>
      <c r="T97" s="169"/>
      <c r="U97" s="169">
        <v>4394</v>
      </c>
      <c r="V97" s="175">
        <v>5000</v>
      </c>
      <c r="W97" s="169"/>
      <c r="X97" s="169"/>
      <c r="Y97" s="180">
        <v>5000</v>
      </c>
      <c r="Z97" s="169">
        <v>1091</v>
      </c>
      <c r="AA97" s="169">
        <v>-10309</v>
      </c>
      <c r="AB97">
        <v>-10309</v>
      </c>
    </row>
    <row r="98" spans="1:28" x14ac:dyDescent="0.25">
      <c r="A98" s="162">
        <v>1086</v>
      </c>
      <c r="B98" s="177" t="s">
        <v>388</v>
      </c>
      <c r="C98" s="190">
        <v>2</v>
      </c>
      <c r="D98" s="187" t="s">
        <v>389</v>
      </c>
      <c r="E98" s="178" t="s">
        <v>1497</v>
      </c>
      <c r="F98" s="178" t="s">
        <v>3140</v>
      </c>
      <c r="G98" s="178" t="s">
        <v>1000</v>
      </c>
      <c r="H98" s="169">
        <v>2019</v>
      </c>
      <c r="I98" s="169">
        <v>2233</v>
      </c>
      <c r="J98" s="169">
        <v>214</v>
      </c>
      <c r="K98" s="169">
        <v>3</v>
      </c>
      <c r="L98" s="169"/>
      <c r="M98" s="169"/>
      <c r="N98" s="169"/>
      <c r="O98" s="179">
        <v>133</v>
      </c>
      <c r="P98" s="169">
        <v>2354</v>
      </c>
      <c r="Q98" s="169">
        <v>212</v>
      </c>
      <c r="R98" s="169">
        <v>11</v>
      </c>
      <c r="S98" s="169"/>
      <c r="T98" s="169"/>
      <c r="U98" s="169">
        <v>2577</v>
      </c>
      <c r="V98" s="175">
        <v>2470</v>
      </c>
      <c r="W98" s="169"/>
      <c r="X98" s="169">
        <v>-7360</v>
      </c>
      <c r="Y98" s="180">
        <v>2470</v>
      </c>
      <c r="Z98" s="169">
        <v>240</v>
      </c>
      <c r="AA98" s="169">
        <v>0</v>
      </c>
      <c r="AB98">
        <v>0</v>
      </c>
    </row>
    <row r="99" spans="1:28" x14ac:dyDescent="0.25">
      <c r="A99" s="162">
        <v>1043</v>
      </c>
      <c r="B99" s="186" t="s">
        <v>747</v>
      </c>
      <c r="C99" s="169">
        <v>2</v>
      </c>
      <c r="D99" s="187" t="s">
        <v>748</v>
      </c>
      <c r="E99" s="187" t="s">
        <v>1500</v>
      </c>
      <c r="F99" s="187" t="s">
        <v>3127</v>
      </c>
      <c r="G99" s="187" t="s">
        <v>958</v>
      </c>
      <c r="H99" s="169">
        <v>786</v>
      </c>
      <c r="I99" s="169">
        <v>814</v>
      </c>
      <c r="J99" s="169">
        <v>28</v>
      </c>
      <c r="K99" s="169">
        <v>2</v>
      </c>
      <c r="L99" s="169"/>
      <c r="M99" s="169"/>
      <c r="N99" s="169"/>
      <c r="O99" s="179">
        <v>1556</v>
      </c>
      <c r="P99" s="169">
        <v>900</v>
      </c>
      <c r="Q99" s="169">
        <v>28</v>
      </c>
      <c r="R99" s="169">
        <v>1</v>
      </c>
      <c r="S99" s="169">
        <v>360</v>
      </c>
      <c r="T99" s="169"/>
      <c r="U99" s="169">
        <v>1289</v>
      </c>
      <c r="V99" s="175">
        <v>0</v>
      </c>
      <c r="W99" s="169"/>
      <c r="X99" s="169">
        <v>-4755</v>
      </c>
      <c r="Y99" s="180">
        <v>-4755</v>
      </c>
      <c r="Z99" s="169">
        <v>7600</v>
      </c>
      <c r="AA99" s="197">
        <v>0</v>
      </c>
      <c r="AB99">
        <v>0</v>
      </c>
    </row>
    <row r="100" spans="1:28" x14ac:dyDescent="0.25">
      <c r="A100" s="162">
        <v>672</v>
      </c>
      <c r="B100" s="186" t="s">
        <v>749</v>
      </c>
      <c r="C100" s="169">
        <v>2</v>
      </c>
      <c r="D100" s="187" t="s">
        <v>750</v>
      </c>
      <c r="E100" s="187" t="s">
        <v>1503</v>
      </c>
      <c r="F100" s="187" t="s">
        <v>3063</v>
      </c>
      <c r="G100" s="187" t="s">
        <v>987</v>
      </c>
      <c r="H100" s="169">
        <v>184</v>
      </c>
      <c r="I100" s="169">
        <v>231</v>
      </c>
      <c r="J100" s="169">
        <v>47</v>
      </c>
      <c r="K100" s="169">
        <v>5</v>
      </c>
      <c r="L100" s="169"/>
      <c r="M100" s="169"/>
      <c r="N100" s="169"/>
      <c r="O100" s="179"/>
      <c r="P100" s="169">
        <v>2100</v>
      </c>
      <c r="Q100" s="169">
        <v>45</v>
      </c>
      <c r="R100" s="169">
        <v>8</v>
      </c>
      <c r="S100" s="169"/>
      <c r="T100" s="169"/>
      <c r="U100" s="169">
        <v>2153</v>
      </c>
      <c r="V100" s="169"/>
      <c r="W100" s="169"/>
      <c r="X100" s="169">
        <v>0</v>
      </c>
      <c r="Y100" s="180">
        <v>0</v>
      </c>
      <c r="Z100" s="169">
        <v>0</v>
      </c>
      <c r="AA100" s="181">
        <v>0</v>
      </c>
      <c r="AB100">
        <v>0</v>
      </c>
    </row>
    <row r="101" spans="1:28" x14ac:dyDescent="0.25">
      <c r="A101" s="162">
        <v>1119</v>
      </c>
      <c r="B101" s="186" t="s">
        <v>751</v>
      </c>
      <c r="C101" s="169">
        <v>2</v>
      </c>
      <c r="D101" s="187" t="s">
        <v>750</v>
      </c>
      <c r="E101" s="187" t="s">
        <v>1506</v>
      </c>
      <c r="F101" s="187" t="s">
        <v>3149</v>
      </c>
      <c r="G101" s="187" t="s">
        <v>987</v>
      </c>
      <c r="H101" s="169">
        <v>823</v>
      </c>
      <c r="I101" s="169">
        <v>846</v>
      </c>
      <c r="J101" s="169">
        <v>23</v>
      </c>
      <c r="K101" s="169">
        <v>1</v>
      </c>
      <c r="L101" s="169">
        <v>2</v>
      </c>
      <c r="M101" s="169"/>
      <c r="N101" s="169"/>
      <c r="O101" s="179">
        <v>346</v>
      </c>
      <c r="P101" s="169">
        <v>450</v>
      </c>
      <c r="Q101" s="169">
        <v>23</v>
      </c>
      <c r="R101" s="169">
        <v>0</v>
      </c>
      <c r="S101" s="169">
        <v>0</v>
      </c>
      <c r="T101" s="169"/>
      <c r="U101" s="169">
        <v>473</v>
      </c>
      <c r="V101" s="199">
        <v>0</v>
      </c>
      <c r="W101" s="169"/>
      <c r="X101" s="169"/>
      <c r="Y101" s="180">
        <v>0</v>
      </c>
      <c r="Z101" s="169">
        <v>819</v>
      </c>
      <c r="AA101" s="169">
        <v>-2618</v>
      </c>
      <c r="AB101">
        <v>-6781</v>
      </c>
    </row>
    <row r="102" spans="1:28" x14ac:dyDescent="0.25">
      <c r="A102" s="162">
        <v>673</v>
      </c>
      <c r="B102" s="186" t="s">
        <v>752</v>
      </c>
      <c r="C102" s="169">
        <v>2</v>
      </c>
      <c r="D102" s="187" t="s">
        <v>748</v>
      </c>
      <c r="E102" s="187" t="s">
        <v>1509</v>
      </c>
      <c r="F102" s="187" t="s">
        <v>3064</v>
      </c>
      <c r="G102" s="187" t="s">
        <v>1511</v>
      </c>
      <c r="H102" s="169"/>
      <c r="I102" s="169"/>
      <c r="J102" s="169"/>
      <c r="K102" s="169"/>
      <c r="L102" s="169"/>
      <c r="M102" s="169"/>
      <c r="N102" s="169"/>
      <c r="O102" s="179"/>
      <c r="P102" s="169"/>
      <c r="Q102" s="169"/>
      <c r="R102" s="169"/>
      <c r="S102" s="169"/>
      <c r="T102" s="169"/>
      <c r="U102" s="169"/>
      <c r="V102" s="169"/>
      <c r="W102" s="169"/>
      <c r="X102" s="169"/>
      <c r="Y102" s="180"/>
      <c r="Z102" s="169"/>
      <c r="AA102" s="169">
        <v>-4182</v>
      </c>
      <c r="AB102">
        <v>-4182</v>
      </c>
    </row>
    <row r="103" spans="1:28" x14ac:dyDescent="0.25">
      <c r="A103" s="162">
        <v>674</v>
      </c>
      <c r="B103" s="186" t="s">
        <v>753</v>
      </c>
      <c r="C103" s="169">
        <v>1</v>
      </c>
      <c r="D103" s="187" t="s">
        <v>748</v>
      </c>
      <c r="E103" s="187" t="s">
        <v>1108</v>
      </c>
      <c r="F103" s="187" t="s">
        <v>2964</v>
      </c>
      <c r="G103" s="187" t="s">
        <v>958</v>
      </c>
      <c r="H103" s="169">
        <v>345</v>
      </c>
      <c r="I103" s="169">
        <v>403</v>
      </c>
      <c r="J103" s="169">
        <v>58</v>
      </c>
      <c r="K103" s="169">
        <v>4</v>
      </c>
      <c r="L103" s="169"/>
      <c r="M103" s="169"/>
      <c r="N103" s="169"/>
      <c r="O103" s="179"/>
      <c r="P103" s="169">
        <v>880</v>
      </c>
      <c r="Q103" s="169">
        <v>55</v>
      </c>
      <c r="R103" s="169">
        <v>4</v>
      </c>
      <c r="S103" s="169"/>
      <c r="T103" s="169"/>
      <c r="U103" s="169">
        <v>939</v>
      </c>
      <c r="V103" s="169"/>
      <c r="W103" s="169"/>
      <c r="X103" s="169"/>
      <c r="Y103" s="180">
        <v>0</v>
      </c>
      <c r="Z103" s="169">
        <v>939</v>
      </c>
      <c r="AA103" s="169">
        <v>-2044</v>
      </c>
      <c r="AB103">
        <v>-2044</v>
      </c>
    </row>
    <row r="104" spans="1:28" x14ac:dyDescent="0.25">
      <c r="A104" s="162">
        <v>675</v>
      </c>
      <c r="B104" s="186" t="s">
        <v>754</v>
      </c>
      <c r="C104" s="169">
        <v>1</v>
      </c>
      <c r="D104" s="187" t="s">
        <v>748</v>
      </c>
      <c r="E104" s="187" t="s">
        <v>1159</v>
      </c>
      <c r="F104" s="187" t="s">
        <v>3065</v>
      </c>
      <c r="G104" s="187" t="s">
        <v>2962</v>
      </c>
      <c r="H104" s="169">
        <v>0</v>
      </c>
      <c r="I104" s="169"/>
      <c r="J104" s="169">
        <v>0</v>
      </c>
      <c r="K104" s="169">
        <v>0</v>
      </c>
      <c r="L104" s="169"/>
      <c r="M104" s="169"/>
      <c r="N104" s="169"/>
      <c r="O104" s="179"/>
      <c r="P104" s="169">
        <v>0</v>
      </c>
      <c r="Q104" s="169">
        <v>0</v>
      </c>
      <c r="R104" s="169">
        <v>0</v>
      </c>
      <c r="S104" s="169"/>
      <c r="T104" s="169"/>
      <c r="U104" s="169">
        <v>0</v>
      </c>
      <c r="V104" s="169"/>
      <c r="W104" s="169"/>
      <c r="X104" s="169"/>
      <c r="Y104" s="180">
        <v>0</v>
      </c>
      <c r="Z104" s="169">
        <v>0</v>
      </c>
      <c r="AA104" s="169">
        <v>-2029</v>
      </c>
      <c r="AB104">
        <v>-2029</v>
      </c>
    </row>
    <row r="105" spans="1:28" x14ac:dyDescent="0.25">
      <c r="A105" s="162">
        <v>1120</v>
      </c>
      <c r="B105" s="186" t="s">
        <v>755</v>
      </c>
      <c r="C105" s="169">
        <v>1</v>
      </c>
      <c r="D105" s="187" t="s">
        <v>748</v>
      </c>
      <c r="E105" s="187" t="s">
        <v>1522</v>
      </c>
      <c r="F105" s="187" t="s">
        <v>3150</v>
      </c>
      <c r="G105" s="187" t="s">
        <v>1511</v>
      </c>
      <c r="H105" s="169">
        <v>893</v>
      </c>
      <c r="I105" s="169">
        <v>958</v>
      </c>
      <c r="J105" s="169">
        <v>65</v>
      </c>
      <c r="K105" s="169">
        <v>2</v>
      </c>
      <c r="L105" s="169">
        <v>0.51</v>
      </c>
      <c r="M105" s="169"/>
      <c r="N105" s="169"/>
      <c r="O105" s="179">
        <v>1112</v>
      </c>
      <c r="P105" s="169">
        <v>715</v>
      </c>
      <c r="Q105" s="169">
        <v>64</v>
      </c>
      <c r="R105" s="169">
        <v>0</v>
      </c>
      <c r="S105" s="169">
        <v>0</v>
      </c>
      <c r="T105" s="169"/>
      <c r="U105" s="169">
        <v>779</v>
      </c>
      <c r="V105" s="199">
        <v>0</v>
      </c>
      <c r="W105" s="169"/>
      <c r="X105" s="169"/>
      <c r="Y105" s="180">
        <v>0</v>
      </c>
      <c r="Z105" s="169">
        <v>1891</v>
      </c>
      <c r="AA105" s="169">
        <v>-1892</v>
      </c>
      <c r="AB105">
        <v>-1892</v>
      </c>
    </row>
    <row r="106" spans="1:28" x14ac:dyDescent="0.25">
      <c r="A106" s="162">
        <v>676</v>
      </c>
      <c r="B106" s="186" t="s">
        <v>756</v>
      </c>
      <c r="C106" s="169">
        <v>2</v>
      </c>
      <c r="D106" s="187" t="s">
        <v>748</v>
      </c>
      <c r="E106" s="187" t="s">
        <v>1525</v>
      </c>
      <c r="F106" s="187" t="s">
        <v>2972</v>
      </c>
      <c r="G106" s="187" t="s">
        <v>958</v>
      </c>
      <c r="H106" s="169">
        <v>3049</v>
      </c>
      <c r="I106" s="169">
        <v>3094</v>
      </c>
      <c r="J106" s="169">
        <v>45</v>
      </c>
      <c r="K106" s="169">
        <v>4</v>
      </c>
      <c r="L106" s="169"/>
      <c r="M106" s="169"/>
      <c r="N106" s="169"/>
      <c r="O106" s="179"/>
      <c r="P106" s="169">
        <v>1680</v>
      </c>
      <c r="Q106" s="169">
        <v>43</v>
      </c>
      <c r="R106" s="169">
        <v>8</v>
      </c>
      <c r="S106" s="169"/>
      <c r="T106" s="169"/>
      <c r="U106" s="169">
        <v>1731</v>
      </c>
      <c r="V106" s="169"/>
      <c r="W106" s="169"/>
      <c r="X106" s="169"/>
      <c r="Y106" s="180">
        <v>0</v>
      </c>
      <c r="Z106" s="169">
        <v>1731</v>
      </c>
      <c r="AA106" s="169">
        <v>-6931</v>
      </c>
      <c r="AB106">
        <v>-6931</v>
      </c>
    </row>
    <row r="107" spans="1:28" x14ac:dyDescent="0.25">
      <c r="A107" s="162">
        <v>677</v>
      </c>
      <c r="B107" s="186" t="s">
        <v>757</v>
      </c>
      <c r="C107" s="169">
        <v>2</v>
      </c>
      <c r="D107" s="187" t="s">
        <v>750</v>
      </c>
      <c r="E107" s="187" t="s">
        <v>1528</v>
      </c>
      <c r="F107" s="187" t="s">
        <v>3066</v>
      </c>
      <c r="G107" s="187" t="s">
        <v>296</v>
      </c>
      <c r="H107" s="169"/>
      <c r="I107" s="169"/>
      <c r="J107" s="169"/>
      <c r="K107" s="169"/>
      <c r="L107" s="169"/>
      <c r="M107" s="169"/>
      <c r="N107" s="169"/>
      <c r="O107" s="179"/>
      <c r="P107" s="169"/>
      <c r="Q107" s="169"/>
      <c r="R107" s="169"/>
      <c r="S107" s="169"/>
      <c r="T107" s="169"/>
      <c r="U107" s="169"/>
      <c r="V107" s="169"/>
      <c r="W107" s="169"/>
      <c r="X107" s="169"/>
      <c r="Y107" s="180"/>
      <c r="Z107" s="169"/>
      <c r="AA107" s="169">
        <v>-5365</v>
      </c>
      <c r="AB107">
        <v>-5365</v>
      </c>
    </row>
    <row r="108" spans="1:28" x14ac:dyDescent="0.25">
      <c r="A108" s="162">
        <v>678</v>
      </c>
      <c r="B108" s="186" t="s">
        <v>758</v>
      </c>
      <c r="C108" s="169">
        <v>2</v>
      </c>
      <c r="D108" s="187" t="s">
        <v>750</v>
      </c>
      <c r="E108" s="187" t="s">
        <v>1531</v>
      </c>
      <c r="F108" s="187" t="s">
        <v>3067</v>
      </c>
      <c r="G108" s="187" t="s">
        <v>296</v>
      </c>
      <c r="H108" s="169"/>
      <c r="I108" s="169"/>
      <c r="J108" s="169">
        <v>0</v>
      </c>
      <c r="K108" s="169">
        <v>4</v>
      </c>
      <c r="L108" s="169"/>
      <c r="M108" s="169"/>
      <c r="N108" s="169"/>
      <c r="O108" s="179"/>
      <c r="P108" s="169">
        <v>1680</v>
      </c>
      <c r="Q108" s="169">
        <v>0</v>
      </c>
      <c r="R108" s="169">
        <v>0</v>
      </c>
      <c r="S108" s="169"/>
      <c r="T108" s="169"/>
      <c r="U108" s="169">
        <v>1680</v>
      </c>
      <c r="V108" s="169"/>
      <c r="W108" s="169"/>
      <c r="X108" s="169"/>
      <c r="Y108" s="180">
        <v>0</v>
      </c>
      <c r="Z108" s="169">
        <v>1680</v>
      </c>
      <c r="AA108" s="169">
        <v>-4628</v>
      </c>
      <c r="AB108">
        <v>-4628</v>
      </c>
    </row>
    <row r="109" spans="1:28" x14ac:dyDescent="0.25">
      <c r="A109" s="162">
        <v>679</v>
      </c>
      <c r="B109" s="186" t="s">
        <v>759</v>
      </c>
      <c r="C109" s="169">
        <v>2</v>
      </c>
      <c r="D109" s="187" t="s">
        <v>750</v>
      </c>
      <c r="E109" s="187" t="s">
        <v>1534</v>
      </c>
      <c r="F109" s="187" t="s">
        <v>3068</v>
      </c>
      <c r="G109" s="187" t="s">
        <v>987</v>
      </c>
      <c r="H109" s="169">
        <v>1102</v>
      </c>
      <c r="I109" s="169">
        <v>1364</v>
      </c>
      <c r="J109" s="169">
        <v>262</v>
      </c>
      <c r="K109" s="169">
        <v>4</v>
      </c>
      <c r="L109" s="169"/>
      <c r="M109" s="169"/>
      <c r="N109" s="169"/>
      <c r="O109" s="179">
        <v>-457</v>
      </c>
      <c r="P109" s="169">
        <v>2777</v>
      </c>
      <c r="Q109" s="169">
        <v>250</v>
      </c>
      <c r="R109" s="169">
        <v>0</v>
      </c>
      <c r="S109" s="169"/>
      <c r="T109" s="169"/>
      <c r="U109" s="169">
        <v>3027</v>
      </c>
      <c r="V109" s="169"/>
      <c r="W109" s="169"/>
      <c r="X109" s="169"/>
      <c r="Y109" s="180">
        <v>0</v>
      </c>
      <c r="Z109" s="169">
        <v>2570</v>
      </c>
      <c r="AA109" s="169">
        <v>-4996</v>
      </c>
      <c r="AB109">
        <v>-4996</v>
      </c>
    </row>
    <row r="110" spans="1:28" x14ac:dyDescent="0.25">
      <c r="A110" s="162">
        <v>680</v>
      </c>
      <c r="B110" s="186" t="s">
        <v>760</v>
      </c>
      <c r="C110" s="169">
        <v>2</v>
      </c>
      <c r="D110" s="188">
        <v>43579</v>
      </c>
      <c r="E110" s="178" t="s">
        <v>1537</v>
      </c>
      <c r="F110" s="178" t="s">
        <v>3069</v>
      </c>
      <c r="G110" s="187" t="s">
        <v>1230</v>
      </c>
      <c r="H110" s="169">
        <v>207</v>
      </c>
      <c r="I110" s="169">
        <v>249</v>
      </c>
      <c r="J110" s="169">
        <v>42</v>
      </c>
      <c r="K110" s="169">
        <v>3</v>
      </c>
      <c r="L110" s="169"/>
      <c r="M110" s="169"/>
      <c r="N110" s="169"/>
      <c r="O110" s="179"/>
      <c r="P110" s="169">
        <v>1260</v>
      </c>
      <c r="Q110" s="169">
        <v>40</v>
      </c>
      <c r="R110" s="169">
        <v>7</v>
      </c>
      <c r="S110" s="169"/>
      <c r="T110" s="169"/>
      <c r="U110" s="169">
        <v>1307</v>
      </c>
      <c r="V110" s="169"/>
      <c r="W110" s="169"/>
      <c r="X110" s="169"/>
      <c r="Y110" s="180">
        <v>0</v>
      </c>
      <c r="Z110" s="169">
        <v>0</v>
      </c>
      <c r="AA110" s="181">
        <v>0</v>
      </c>
      <c r="AB110">
        <v>0</v>
      </c>
    </row>
    <row r="111" spans="1:28" x14ac:dyDescent="0.25">
      <c r="A111" s="162">
        <v>1121</v>
      </c>
      <c r="B111" s="186" t="s">
        <v>761</v>
      </c>
      <c r="C111" s="169">
        <v>1</v>
      </c>
      <c r="D111" s="187" t="s">
        <v>762</v>
      </c>
      <c r="E111" s="187" t="s">
        <v>1540</v>
      </c>
      <c r="F111" s="187" t="s">
        <v>3151</v>
      </c>
      <c r="G111" s="187" t="s">
        <v>987</v>
      </c>
      <c r="H111" s="169">
        <v>1111</v>
      </c>
      <c r="I111" s="169">
        <v>1247</v>
      </c>
      <c r="J111" s="169">
        <v>136</v>
      </c>
      <c r="K111" s="169">
        <v>4</v>
      </c>
      <c r="L111" s="169">
        <v>0.61</v>
      </c>
      <c r="M111" s="169"/>
      <c r="N111" s="169"/>
      <c r="O111" s="179">
        <v>270</v>
      </c>
      <c r="P111" s="169">
        <v>1496</v>
      </c>
      <c r="Q111" s="169">
        <v>135</v>
      </c>
      <c r="R111" s="169">
        <v>0</v>
      </c>
      <c r="S111" s="169">
        <v>0</v>
      </c>
      <c r="T111" s="169"/>
      <c r="U111" s="169">
        <v>1631</v>
      </c>
      <c r="V111" s="234">
        <v>0</v>
      </c>
      <c r="W111" s="169"/>
      <c r="X111" s="169">
        <v>-1882</v>
      </c>
      <c r="Y111" s="180">
        <v>-1882</v>
      </c>
      <c r="Z111" s="169">
        <v>3783</v>
      </c>
      <c r="AA111" s="181">
        <v>0</v>
      </c>
      <c r="AB111">
        <v>0</v>
      </c>
    </row>
    <row r="112" spans="1:28" x14ac:dyDescent="0.25">
      <c r="A112" s="162">
        <v>681</v>
      </c>
      <c r="B112" s="186" t="s">
        <v>763</v>
      </c>
      <c r="C112" s="169">
        <v>2</v>
      </c>
      <c r="D112" s="187" t="s">
        <v>764</v>
      </c>
      <c r="E112" s="187" t="s">
        <v>1543</v>
      </c>
      <c r="F112" s="187" t="s">
        <v>3070</v>
      </c>
      <c r="G112" s="187" t="s">
        <v>958</v>
      </c>
      <c r="H112" s="169">
        <v>545</v>
      </c>
      <c r="I112" s="169">
        <v>628</v>
      </c>
      <c r="J112" s="169">
        <v>83</v>
      </c>
      <c r="K112" s="169"/>
      <c r="L112" s="169"/>
      <c r="M112" s="169"/>
      <c r="N112" s="169"/>
      <c r="O112" s="179"/>
      <c r="P112" s="169">
        <v>880</v>
      </c>
      <c r="Q112" s="169">
        <v>79</v>
      </c>
      <c r="R112" s="169">
        <v>7</v>
      </c>
      <c r="S112" s="169"/>
      <c r="T112" s="169"/>
      <c r="U112" s="169">
        <v>966</v>
      </c>
      <c r="V112" s="169"/>
      <c r="W112" s="169"/>
      <c r="X112" s="169"/>
      <c r="Y112" s="180">
        <v>0</v>
      </c>
      <c r="Z112" s="169">
        <v>0</v>
      </c>
      <c r="AA112" s="169">
        <v>-5504</v>
      </c>
      <c r="AB112">
        <v>-5504</v>
      </c>
    </row>
    <row r="113" spans="1:28" x14ac:dyDescent="0.25">
      <c r="A113" s="162">
        <v>784</v>
      </c>
      <c r="B113" s="186" t="s">
        <v>765</v>
      </c>
      <c r="C113" s="169">
        <v>1</v>
      </c>
      <c r="D113" s="187" t="s">
        <v>391</v>
      </c>
      <c r="E113" s="187" t="s">
        <v>1550</v>
      </c>
      <c r="F113" s="187" t="s">
        <v>3086</v>
      </c>
      <c r="G113" s="187" t="s">
        <v>1230</v>
      </c>
      <c r="H113" s="169">
        <v>215</v>
      </c>
      <c r="I113" s="169">
        <v>260</v>
      </c>
      <c r="J113" s="169">
        <v>45</v>
      </c>
      <c r="K113" s="169">
        <v>4</v>
      </c>
      <c r="L113" s="169"/>
      <c r="M113" s="169"/>
      <c r="N113" s="169"/>
      <c r="O113" s="179">
        <v>2854</v>
      </c>
      <c r="P113" s="169">
        <v>840</v>
      </c>
      <c r="Q113" s="169">
        <v>43</v>
      </c>
      <c r="R113" s="169">
        <v>4</v>
      </c>
      <c r="S113" s="169"/>
      <c r="T113" s="169"/>
      <c r="U113" s="169">
        <v>887</v>
      </c>
      <c r="V113" s="169"/>
      <c r="W113" s="169"/>
      <c r="X113" s="169"/>
      <c r="Y113" s="180">
        <v>0</v>
      </c>
      <c r="Z113" s="169">
        <v>3741</v>
      </c>
      <c r="AA113" s="169">
        <v>-42</v>
      </c>
      <c r="AB113">
        <v>-42</v>
      </c>
    </row>
    <row r="114" spans="1:28" x14ac:dyDescent="0.25">
      <c r="A114" s="162">
        <v>1140</v>
      </c>
      <c r="B114" s="186" t="s">
        <v>390</v>
      </c>
      <c r="C114" s="169">
        <v>1</v>
      </c>
      <c r="D114" s="187" t="s">
        <v>391</v>
      </c>
      <c r="E114" s="187" t="s">
        <v>1553</v>
      </c>
      <c r="F114" s="187" t="s">
        <v>3157</v>
      </c>
      <c r="G114" s="187" t="s">
        <v>296</v>
      </c>
      <c r="H114" s="169">
        <v>3197</v>
      </c>
      <c r="I114" s="169">
        <v>3269</v>
      </c>
      <c r="J114" s="169">
        <v>72</v>
      </c>
      <c r="K114" s="169">
        <v>4</v>
      </c>
      <c r="L114" s="169"/>
      <c r="M114" s="169"/>
      <c r="N114" s="192"/>
      <c r="O114" s="179">
        <v>2396</v>
      </c>
      <c r="P114" s="169">
        <v>900</v>
      </c>
      <c r="Q114" s="169">
        <v>71</v>
      </c>
      <c r="R114" s="169">
        <v>0</v>
      </c>
      <c r="S114" s="169">
        <v>0</v>
      </c>
      <c r="T114" s="169"/>
      <c r="U114" s="169">
        <v>971</v>
      </c>
      <c r="V114" s="175">
        <v>940</v>
      </c>
      <c r="W114" s="169"/>
      <c r="X114" s="169">
        <v>-1356</v>
      </c>
      <c r="Y114" s="180">
        <v>940</v>
      </c>
      <c r="Z114" s="169">
        <v>2427</v>
      </c>
      <c r="AA114" s="57">
        <v>0</v>
      </c>
      <c r="AB114">
        <v>0</v>
      </c>
    </row>
    <row r="115" spans="1:28" x14ac:dyDescent="0.25">
      <c r="A115" s="162">
        <v>1141</v>
      </c>
      <c r="B115" s="186" t="s">
        <v>766</v>
      </c>
      <c r="C115" s="169">
        <v>2</v>
      </c>
      <c r="D115" s="187" t="s">
        <v>391</v>
      </c>
      <c r="E115" s="187" t="s">
        <v>1556</v>
      </c>
      <c r="F115" s="187" t="s">
        <v>3029</v>
      </c>
      <c r="G115" s="187" t="s">
        <v>958</v>
      </c>
      <c r="H115" s="169">
        <v>2777</v>
      </c>
      <c r="I115" s="169">
        <v>2796</v>
      </c>
      <c r="J115" s="169">
        <v>19</v>
      </c>
      <c r="K115" s="169">
        <v>4</v>
      </c>
      <c r="L115" s="169"/>
      <c r="M115" s="169"/>
      <c r="N115" s="192"/>
      <c r="O115" s="179">
        <v>-83</v>
      </c>
      <c r="P115" s="169">
        <v>1800</v>
      </c>
      <c r="Q115" s="169">
        <v>19</v>
      </c>
      <c r="R115" s="169">
        <v>0</v>
      </c>
      <c r="S115" s="169">
        <v>0</v>
      </c>
      <c r="T115" s="169"/>
      <c r="U115" s="169">
        <v>1819</v>
      </c>
      <c r="V115" s="175">
        <v>0</v>
      </c>
      <c r="W115" s="169"/>
      <c r="X115" s="169"/>
      <c r="Y115" s="180">
        <v>0</v>
      </c>
      <c r="Z115" s="169">
        <v>1736</v>
      </c>
      <c r="AA115" s="169">
        <v>-5864</v>
      </c>
      <c r="AB115">
        <v>-5864</v>
      </c>
    </row>
    <row r="116" spans="1:28" x14ac:dyDescent="0.25">
      <c r="A116" s="162">
        <v>778</v>
      </c>
      <c r="B116" s="186" t="s">
        <v>767</v>
      </c>
      <c r="C116" s="169">
        <v>2</v>
      </c>
      <c r="D116" s="187" t="s">
        <v>391</v>
      </c>
      <c r="E116" s="187" t="s">
        <v>1559</v>
      </c>
      <c r="F116" s="187" t="s">
        <v>3082</v>
      </c>
      <c r="G116" s="187" t="s">
        <v>1511</v>
      </c>
      <c r="H116" s="169">
        <v>666</v>
      </c>
      <c r="I116" s="169">
        <v>689</v>
      </c>
      <c r="J116" s="169">
        <v>23</v>
      </c>
      <c r="K116" s="169">
        <v>2</v>
      </c>
      <c r="L116" s="169"/>
      <c r="M116" s="169"/>
      <c r="N116" s="192"/>
      <c r="O116" s="179">
        <v>-341</v>
      </c>
      <c r="P116" s="169">
        <v>840</v>
      </c>
      <c r="Q116" s="169">
        <v>22</v>
      </c>
      <c r="R116" s="169">
        <v>0</v>
      </c>
      <c r="S116" s="169"/>
      <c r="T116" s="169"/>
      <c r="U116" s="169">
        <v>862</v>
      </c>
      <c r="V116" s="175"/>
      <c r="W116" s="169"/>
      <c r="X116" s="169">
        <v>-7079</v>
      </c>
      <c r="Y116" s="180">
        <v>-7079</v>
      </c>
      <c r="Z116" s="169">
        <v>7600</v>
      </c>
      <c r="AA116" s="181">
        <v>0</v>
      </c>
      <c r="AB116">
        <v>0</v>
      </c>
    </row>
    <row r="117" spans="1:28" x14ac:dyDescent="0.25">
      <c r="A117" s="162">
        <v>682</v>
      </c>
      <c r="B117" s="186" t="s">
        <v>768</v>
      </c>
      <c r="C117" s="169">
        <v>2</v>
      </c>
      <c r="D117" s="188">
        <v>43617</v>
      </c>
      <c r="E117" s="187" t="s">
        <v>3071</v>
      </c>
      <c r="F117" s="187" t="s">
        <v>3072</v>
      </c>
      <c r="G117" s="187" t="s">
        <v>987</v>
      </c>
      <c r="H117" s="169">
        <v>1191</v>
      </c>
      <c r="I117" s="169">
        <v>1220</v>
      </c>
      <c r="J117" s="169">
        <v>29</v>
      </c>
      <c r="K117" s="169"/>
      <c r="L117" s="169"/>
      <c r="M117" s="169"/>
      <c r="N117" s="192"/>
      <c r="O117" s="179"/>
      <c r="P117" s="169">
        <v>307</v>
      </c>
      <c r="Q117" s="169">
        <v>28</v>
      </c>
      <c r="R117" s="169">
        <v>3</v>
      </c>
      <c r="S117" s="169"/>
      <c r="T117" s="169"/>
      <c r="U117" s="169">
        <v>338</v>
      </c>
      <c r="V117" s="169"/>
      <c r="W117" s="169"/>
      <c r="X117" s="169"/>
      <c r="Y117" s="180">
        <v>0</v>
      </c>
      <c r="Z117" s="169">
        <v>0</v>
      </c>
      <c r="AA117" s="169">
        <v>-6747</v>
      </c>
      <c r="AB117">
        <v>-6747</v>
      </c>
    </row>
    <row r="118" spans="1:28" x14ac:dyDescent="0.25">
      <c r="A118" s="162">
        <v>1122</v>
      </c>
      <c r="B118" s="186" t="s">
        <v>769</v>
      </c>
      <c r="C118" s="169">
        <v>1</v>
      </c>
      <c r="D118" s="187" t="s">
        <v>770</v>
      </c>
      <c r="E118" s="187" t="s">
        <v>1563</v>
      </c>
      <c r="F118" s="187" t="s">
        <v>3152</v>
      </c>
      <c r="G118" s="187" t="s">
        <v>958</v>
      </c>
      <c r="H118" s="169">
        <v>746</v>
      </c>
      <c r="I118" s="169">
        <v>773</v>
      </c>
      <c r="J118" s="169">
        <v>27</v>
      </c>
      <c r="K118" s="169">
        <v>3</v>
      </c>
      <c r="L118" s="169">
        <v>1.03</v>
      </c>
      <c r="M118" s="169"/>
      <c r="N118" s="169"/>
      <c r="O118" s="179">
        <v>-825</v>
      </c>
      <c r="P118" s="169">
        <v>675</v>
      </c>
      <c r="Q118" s="169">
        <v>27</v>
      </c>
      <c r="R118" s="169">
        <v>0</v>
      </c>
      <c r="S118" s="169">
        <v>41</v>
      </c>
      <c r="T118" s="169"/>
      <c r="U118" s="169">
        <v>743</v>
      </c>
      <c r="V118" s="199">
        <v>0</v>
      </c>
      <c r="W118" s="169"/>
      <c r="X118" s="169">
        <v>-3865</v>
      </c>
      <c r="Y118" s="180">
        <v>-3865</v>
      </c>
      <c r="Z118" s="169">
        <v>3783</v>
      </c>
      <c r="AA118" s="197">
        <v>0</v>
      </c>
      <c r="AB118">
        <v>0</v>
      </c>
    </row>
    <row r="119" spans="1:28" x14ac:dyDescent="0.25">
      <c r="A119" s="162">
        <v>683</v>
      </c>
      <c r="B119" s="186" t="s">
        <v>771</v>
      </c>
      <c r="C119" s="169"/>
      <c r="D119" s="187" t="s">
        <v>770</v>
      </c>
      <c r="E119" s="187" t="s">
        <v>1566</v>
      </c>
      <c r="F119" s="187" t="s">
        <v>3073</v>
      </c>
      <c r="G119" s="187" t="s">
        <v>8</v>
      </c>
      <c r="H119" s="169"/>
      <c r="I119" s="169"/>
      <c r="J119" s="169"/>
      <c r="K119" s="169"/>
      <c r="L119" s="169"/>
      <c r="M119" s="169"/>
      <c r="N119" s="192"/>
      <c r="O119" s="179"/>
      <c r="P119" s="169"/>
      <c r="Q119" s="169"/>
      <c r="R119" s="169"/>
      <c r="S119" s="169"/>
      <c r="T119" s="169"/>
      <c r="U119" s="169"/>
      <c r="V119" s="169"/>
      <c r="W119" s="169"/>
      <c r="X119" s="169">
        <v>-3511</v>
      </c>
      <c r="Y119" s="180"/>
      <c r="Z119" s="169"/>
      <c r="AA119" s="181">
        <v>0</v>
      </c>
      <c r="AB119">
        <v>0</v>
      </c>
    </row>
    <row r="120" spans="1:28" x14ac:dyDescent="0.25">
      <c r="A120" s="162">
        <v>894</v>
      </c>
      <c r="B120" s="186" t="s">
        <v>772</v>
      </c>
      <c r="C120" s="169">
        <v>2</v>
      </c>
      <c r="D120" s="187" t="s">
        <v>770</v>
      </c>
      <c r="E120" s="187" t="s">
        <v>1569</v>
      </c>
      <c r="F120" s="187" t="s">
        <v>2967</v>
      </c>
      <c r="G120" s="187" t="s">
        <v>958</v>
      </c>
      <c r="H120" s="169">
        <v>875</v>
      </c>
      <c r="I120" s="169">
        <v>920</v>
      </c>
      <c r="J120" s="169">
        <v>45</v>
      </c>
      <c r="K120" s="169">
        <v>1</v>
      </c>
      <c r="L120" s="169"/>
      <c r="M120" s="169"/>
      <c r="N120" s="192"/>
      <c r="O120" s="179">
        <v>1300</v>
      </c>
      <c r="P120" s="169">
        <v>477</v>
      </c>
      <c r="Q120" s="169">
        <v>43</v>
      </c>
      <c r="R120" s="169">
        <v>4</v>
      </c>
      <c r="S120" s="169"/>
      <c r="T120" s="169"/>
      <c r="U120" s="169">
        <v>524</v>
      </c>
      <c r="V120" s="175"/>
      <c r="W120" s="169"/>
      <c r="X120" s="169">
        <v>-5776</v>
      </c>
      <c r="Y120" s="245">
        <v>-5776</v>
      </c>
      <c r="Z120" s="169">
        <v>7600</v>
      </c>
      <c r="AA120" s="181">
        <v>0</v>
      </c>
      <c r="AB120">
        <v>0</v>
      </c>
    </row>
    <row r="121" spans="1:28" x14ac:dyDescent="0.25">
      <c r="A121" s="162">
        <v>684</v>
      </c>
      <c r="B121" s="186" t="s">
        <v>773</v>
      </c>
      <c r="C121" s="169">
        <v>2</v>
      </c>
      <c r="D121" s="187" t="s">
        <v>770</v>
      </c>
      <c r="E121" s="187" t="s">
        <v>1571</v>
      </c>
      <c r="F121" s="187" t="s">
        <v>3074</v>
      </c>
      <c r="G121" s="187" t="s">
        <v>1573</v>
      </c>
      <c r="H121" s="169">
        <v>155</v>
      </c>
      <c r="I121" s="169">
        <v>155</v>
      </c>
      <c r="J121" s="169">
        <v>0</v>
      </c>
      <c r="K121" s="169"/>
      <c r="L121" s="169"/>
      <c r="M121" s="169"/>
      <c r="N121" s="192"/>
      <c r="O121" s="179"/>
      <c r="P121" s="169">
        <v>0</v>
      </c>
      <c r="Q121" s="169">
        <v>0</v>
      </c>
      <c r="R121" s="169">
        <v>0</v>
      </c>
      <c r="S121" s="169"/>
      <c r="T121" s="169"/>
      <c r="U121" s="169">
        <v>0</v>
      </c>
      <c r="V121" s="169"/>
      <c r="W121" s="169"/>
      <c r="X121" s="169"/>
      <c r="Y121" s="180">
        <v>0</v>
      </c>
      <c r="Z121" s="169">
        <v>0</v>
      </c>
      <c r="AA121" s="169">
        <v>-7371</v>
      </c>
      <c r="AB121">
        <v>-7371</v>
      </c>
    </row>
    <row r="122" spans="1:28" x14ac:dyDescent="0.25">
      <c r="A122" s="162">
        <v>895</v>
      </c>
      <c r="B122" s="186" t="s">
        <v>774</v>
      </c>
      <c r="C122" s="169">
        <v>2</v>
      </c>
      <c r="D122" s="187" t="s">
        <v>775</v>
      </c>
      <c r="E122" s="187" t="s">
        <v>1582</v>
      </c>
      <c r="F122" s="187" t="s">
        <v>2954</v>
      </c>
      <c r="G122" s="187" t="s">
        <v>958</v>
      </c>
      <c r="H122" s="169">
        <v>588</v>
      </c>
      <c r="I122" s="169">
        <v>763</v>
      </c>
      <c r="J122" s="169">
        <v>175</v>
      </c>
      <c r="K122" s="169">
        <v>2</v>
      </c>
      <c r="L122" s="169"/>
      <c r="M122" s="169"/>
      <c r="N122" s="192"/>
      <c r="O122" s="179">
        <v>2648</v>
      </c>
      <c r="P122" s="169">
        <v>1855</v>
      </c>
      <c r="Q122" s="169">
        <v>167</v>
      </c>
      <c r="R122" s="169">
        <v>14</v>
      </c>
      <c r="S122" s="169"/>
      <c r="T122" s="169"/>
      <c r="U122" s="169">
        <v>2036</v>
      </c>
      <c r="V122" s="175"/>
      <c r="W122" s="169"/>
      <c r="X122" s="169">
        <v>-2916</v>
      </c>
      <c r="Y122" s="180">
        <v>-2916</v>
      </c>
      <c r="Z122" s="169">
        <v>7600</v>
      </c>
      <c r="AA122" s="181">
        <v>0</v>
      </c>
      <c r="AB122">
        <v>0</v>
      </c>
    </row>
    <row r="123" spans="1:28" x14ac:dyDescent="0.25">
      <c r="A123" s="162">
        <v>844</v>
      </c>
      <c r="B123" s="186" t="s">
        <v>908</v>
      </c>
      <c r="C123" s="169">
        <v>2</v>
      </c>
      <c r="D123" s="187" t="s">
        <v>909</v>
      </c>
      <c r="E123" s="187" t="s">
        <v>1585</v>
      </c>
      <c r="F123" s="187" t="s">
        <v>3095</v>
      </c>
      <c r="G123" s="187" t="s">
        <v>1000</v>
      </c>
      <c r="H123" s="169">
        <v>716</v>
      </c>
      <c r="I123" s="169">
        <v>746</v>
      </c>
      <c r="J123" s="169">
        <v>30</v>
      </c>
      <c r="K123" s="169">
        <v>2</v>
      </c>
      <c r="L123" s="169"/>
      <c r="M123" s="169"/>
      <c r="N123" s="169"/>
      <c r="O123" s="179">
        <v>9866</v>
      </c>
      <c r="P123" s="169">
        <v>840</v>
      </c>
      <c r="Q123" s="169">
        <v>29</v>
      </c>
      <c r="R123" s="169">
        <v>2</v>
      </c>
      <c r="S123" s="169"/>
      <c r="T123" s="169"/>
      <c r="U123" s="169">
        <v>871</v>
      </c>
      <c r="V123" s="169">
        <v>3137</v>
      </c>
      <c r="W123" s="169"/>
      <c r="X123" s="169"/>
      <c r="Y123" s="180">
        <v>3137</v>
      </c>
      <c r="Z123" s="169">
        <v>7600</v>
      </c>
      <c r="AA123" s="169">
        <v>0</v>
      </c>
      <c r="AB123">
        <v>0</v>
      </c>
    </row>
    <row r="124" spans="1:28" x14ac:dyDescent="0.25">
      <c r="A124" s="162">
        <v>779</v>
      </c>
      <c r="B124" s="186" t="s">
        <v>776</v>
      </c>
      <c r="C124" s="169">
        <v>2</v>
      </c>
      <c r="D124" s="187" t="s">
        <v>777</v>
      </c>
      <c r="E124" s="187" t="s">
        <v>1588</v>
      </c>
      <c r="F124" s="187" t="s">
        <v>3083</v>
      </c>
      <c r="G124" s="187" t="s">
        <v>958</v>
      </c>
      <c r="H124" s="169">
        <v>269</v>
      </c>
      <c r="I124" s="169">
        <v>281</v>
      </c>
      <c r="J124" s="169">
        <v>12</v>
      </c>
      <c r="K124" s="169">
        <v>1</v>
      </c>
      <c r="L124" s="169"/>
      <c r="M124" s="169"/>
      <c r="N124" s="169"/>
      <c r="O124" s="179">
        <v>1292</v>
      </c>
      <c r="P124" s="169">
        <v>420</v>
      </c>
      <c r="Q124" s="169">
        <v>12</v>
      </c>
      <c r="R124" s="169">
        <v>0</v>
      </c>
      <c r="S124" s="169"/>
      <c r="T124" s="169"/>
      <c r="U124" s="169">
        <v>432</v>
      </c>
      <c r="V124" s="169"/>
      <c r="W124" s="169"/>
      <c r="X124" s="169">
        <v>-5876</v>
      </c>
      <c r="Y124" s="180">
        <v>-5876</v>
      </c>
      <c r="Z124" s="169">
        <v>7600</v>
      </c>
      <c r="AA124" s="181">
        <v>0</v>
      </c>
      <c r="AB124">
        <v>0</v>
      </c>
    </row>
    <row r="125" spans="1:28" x14ac:dyDescent="0.25">
      <c r="A125" s="162">
        <v>1167</v>
      </c>
      <c r="B125" s="186" t="s">
        <v>778</v>
      </c>
      <c r="C125" s="169">
        <v>2</v>
      </c>
      <c r="D125" s="187" t="s">
        <v>777</v>
      </c>
      <c r="E125" s="187" t="s">
        <v>3158</v>
      </c>
      <c r="F125" s="187" t="s">
        <v>3083</v>
      </c>
      <c r="G125" s="187" t="s">
        <v>207</v>
      </c>
      <c r="H125" s="169">
        <v>2067</v>
      </c>
      <c r="I125" s="169">
        <v>2283</v>
      </c>
      <c r="J125" s="169">
        <v>216</v>
      </c>
      <c r="K125" s="169">
        <v>4</v>
      </c>
      <c r="L125" s="169">
        <v>3.03</v>
      </c>
      <c r="M125" s="169"/>
      <c r="N125" s="192"/>
      <c r="O125" s="169">
        <v>-659</v>
      </c>
      <c r="P125" s="169">
        <v>1800</v>
      </c>
      <c r="Q125" s="169">
        <v>214</v>
      </c>
      <c r="R125" s="169">
        <v>0</v>
      </c>
      <c r="S125" s="169">
        <v>1853.9999999999995</v>
      </c>
      <c r="T125" s="169"/>
      <c r="U125" s="169">
        <v>3867.9999999999995</v>
      </c>
      <c r="V125" s="175">
        <v>0</v>
      </c>
      <c r="W125" s="169"/>
      <c r="X125" s="169"/>
      <c r="Y125" s="180">
        <v>0</v>
      </c>
      <c r="Z125" s="169">
        <v>3208.9999999999995</v>
      </c>
      <c r="AA125" s="169">
        <v>-4391</v>
      </c>
      <c r="AB125">
        <v>-4391</v>
      </c>
    </row>
    <row r="126" spans="1:28" x14ac:dyDescent="0.25">
      <c r="A126" s="162">
        <v>685</v>
      </c>
      <c r="B126" s="186" t="s">
        <v>779</v>
      </c>
      <c r="C126" s="169">
        <v>2</v>
      </c>
      <c r="D126" s="187" t="s">
        <v>780</v>
      </c>
      <c r="E126" s="187" t="s">
        <v>1593</v>
      </c>
      <c r="F126" s="187" t="s">
        <v>2977</v>
      </c>
      <c r="G126" s="187" t="s">
        <v>1457</v>
      </c>
      <c r="H126" s="169">
        <v>357</v>
      </c>
      <c r="I126" s="169">
        <v>425</v>
      </c>
      <c r="J126" s="169">
        <v>68</v>
      </c>
      <c r="K126" s="169"/>
      <c r="L126" s="169"/>
      <c r="M126" s="169"/>
      <c r="N126" s="169"/>
      <c r="O126" s="179"/>
      <c r="P126" s="169">
        <v>1260</v>
      </c>
      <c r="Q126" s="169">
        <v>65</v>
      </c>
      <c r="R126" s="169">
        <v>12</v>
      </c>
      <c r="S126" s="169"/>
      <c r="T126" s="169"/>
      <c r="U126" s="169">
        <v>0</v>
      </c>
      <c r="V126" s="169"/>
      <c r="W126" s="169"/>
      <c r="X126" s="169"/>
      <c r="Y126" s="180">
        <v>0</v>
      </c>
      <c r="Z126" s="169">
        <v>0</v>
      </c>
      <c r="AA126" s="169">
        <v>-1049</v>
      </c>
      <c r="AB126">
        <v>-1049</v>
      </c>
    </row>
    <row r="127" spans="1:28" x14ac:dyDescent="0.25">
      <c r="A127" s="162">
        <v>1198</v>
      </c>
      <c r="B127" s="186" t="s">
        <v>781</v>
      </c>
      <c r="C127" s="169">
        <v>2</v>
      </c>
      <c r="D127" s="187" t="s">
        <v>780</v>
      </c>
      <c r="E127" s="187" t="s">
        <v>1596</v>
      </c>
      <c r="F127" s="187" t="s">
        <v>2969</v>
      </c>
      <c r="G127" s="187" t="s">
        <v>207</v>
      </c>
      <c r="H127" s="169">
        <v>1379</v>
      </c>
      <c r="I127" s="169">
        <v>1563</v>
      </c>
      <c r="J127" s="169">
        <v>184</v>
      </c>
      <c r="K127" s="169">
        <v>5</v>
      </c>
      <c r="L127" s="169">
        <v>2.58</v>
      </c>
      <c r="M127" s="169"/>
      <c r="N127" s="192"/>
      <c r="O127" s="169">
        <v>3405</v>
      </c>
      <c r="P127" s="169">
        <v>2000</v>
      </c>
      <c r="Q127" s="169">
        <v>184</v>
      </c>
      <c r="R127" s="169">
        <v>-70</v>
      </c>
      <c r="S127" s="169">
        <v>1160.0000000000002</v>
      </c>
      <c r="T127" s="169">
        <v>909</v>
      </c>
      <c r="U127" s="169">
        <v>4183</v>
      </c>
      <c r="V127" s="175">
        <v>0</v>
      </c>
      <c r="W127" s="169"/>
      <c r="X127" s="169"/>
      <c r="Y127" s="203">
        <v>0</v>
      </c>
      <c r="Z127" s="169">
        <v>7588</v>
      </c>
      <c r="AA127" s="169">
        <v>-12</v>
      </c>
      <c r="AB127">
        <v>-12</v>
      </c>
    </row>
    <row r="128" spans="1:28" x14ac:dyDescent="0.25">
      <c r="A128" s="162">
        <v>1132</v>
      </c>
      <c r="B128" s="186" t="s">
        <v>782</v>
      </c>
      <c r="C128" s="169">
        <v>2</v>
      </c>
      <c r="D128" s="187" t="s">
        <v>780</v>
      </c>
      <c r="E128" s="187"/>
      <c r="F128" s="187"/>
      <c r="G128" s="187"/>
      <c r="H128" s="169">
        <v>1299</v>
      </c>
      <c r="I128" s="169">
        <v>1409</v>
      </c>
      <c r="J128" s="169">
        <v>110</v>
      </c>
      <c r="K128" s="169">
        <v>3</v>
      </c>
      <c r="L128" s="169">
        <v>3.78</v>
      </c>
      <c r="M128" s="169"/>
      <c r="N128" s="169"/>
      <c r="O128" s="179">
        <v>2635</v>
      </c>
      <c r="P128" s="169">
        <v>1350</v>
      </c>
      <c r="Q128" s="169">
        <v>109</v>
      </c>
      <c r="R128" s="169">
        <v>0</v>
      </c>
      <c r="S128" s="169">
        <v>3203.9999999999995</v>
      </c>
      <c r="T128" s="169"/>
      <c r="U128" s="169">
        <v>4663</v>
      </c>
      <c r="V128" s="199">
        <v>0</v>
      </c>
      <c r="W128" s="169"/>
      <c r="X128" s="169"/>
      <c r="Y128" s="180">
        <v>0</v>
      </c>
      <c r="Z128" s="169">
        <v>7298</v>
      </c>
      <c r="AA128" s="169">
        <v>-302</v>
      </c>
      <c r="AB128">
        <v>-302</v>
      </c>
    </row>
    <row r="129" spans="1:28" x14ac:dyDescent="0.25">
      <c r="A129" s="162">
        <v>956</v>
      </c>
      <c r="B129" s="186" t="s">
        <v>783</v>
      </c>
      <c r="C129" s="169">
        <v>2</v>
      </c>
      <c r="D129" s="187" t="s">
        <v>784</v>
      </c>
      <c r="E129" s="187" t="s">
        <v>1599</v>
      </c>
      <c r="F129" s="187" t="s">
        <v>3090</v>
      </c>
      <c r="G129" s="187" t="s">
        <v>1601</v>
      </c>
      <c r="H129" s="169">
        <v>832</v>
      </c>
      <c r="I129" s="169">
        <v>833</v>
      </c>
      <c r="J129" s="169">
        <v>1</v>
      </c>
      <c r="K129" s="169">
        <v>1</v>
      </c>
      <c r="L129" s="169"/>
      <c r="M129" s="169"/>
      <c r="N129" s="192"/>
      <c r="O129" s="179">
        <v>-1051</v>
      </c>
      <c r="P129" s="169">
        <v>450</v>
      </c>
      <c r="Q129" s="169">
        <v>1</v>
      </c>
      <c r="R129" s="169">
        <v>0</v>
      </c>
      <c r="S129" s="169"/>
      <c r="T129" s="169"/>
      <c r="U129" s="169">
        <v>451</v>
      </c>
      <c r="V129" s="175">
        <v>0</v>
      </c>
      <c r="W129" s="169"/>
      <c r="X129" s="169">
        <v>-8400</v>
      </c>
      <c r="Y129" s="180">
        <v>-8400</v>
      </c>
      <c r="Z129" s="169">
        <v>7800</v>
      </c>
      <c r="AA129" s="181">
        <v>0</v>
      </c>
      <c r="AB129">
        <v>0</v>
      </c>
    </row>
    <row r="130" spans="1:28" x14ac:dyDescent="0.25">
      <c r="A130" s="162">
        <v>845</v>
      </c>
      <c r="B130" s="186" t="s">
        <v>785</v>
      </c>
      <c r="C130" s="169">
        <v>2</v>
      </c>
      <c r="D130" s="187" t="s">
        <v>786</v>
      </c>
      <c r="E130" s="187" t="s">
        <v>1603</v>
      </c>
      <c r="F130" s="187" t="s">
        <v>3096</v>
      </c>
      <c r="G130" s="187" t="s">
        <v>1601</v>
      </c>
      <c r="H130" s="169">
        <v>418</v>
      </c>
      <c r="I130" s="169">
        <v>510</v>
      </c>
      <c r="J130" s="169">
        <v>92</v>
      </c>
      <c r="K130" s="169">
        <v>4</v>
      </c>
      <c r="L130" s="169"/>
      <c r="M130" s="169"/>
      <c r="N130" s="192"/>
      <c r="O130" s="179">
        <v>-186</v>
      </c>
      <c r="P130" s="169">
        <v>840</v>
      </c>
      <c r="Q130" s="169">
        <v>88</v>
      </c>
      <c r="R130" s="169">
        <v>7</v>
      </c>
      <c r="S130" s="169">
        <v>546</v>
      </c>
      <c r="T130" s="169"/>
      <c r="U130" s="169">
        <v>1481</v>
      </c>
      <c r="V130" s="175"/>
      <c r="W130" s="169"/>
      <c r="X130" s="169">
        <v>-6505</v>
      </c>
      <c r="Y130" s="180">
        <v>-6505</v>
      </c>
      <c r="Z130" s="169">
        <v>7800</v>
      </c>
      <c r="AA130" s="181">
        <v>0</v>
      </c>
      <c r="AB130">
        <v>0</v>
      </c>
    </row>
    <row r="131" spans="1:28" x14ac:dyDescent="0.25">
      <c r="A131" s="162">
        <v>896</v>
      </c>
      <c r="B131" s="186" t="s">
        <v>787</v>
      </c>
      <c r="C131" s="169">
        <v>1</v>
      </c>
      <c r="D131" s="187" t="s">
        <v>786</v>
      </c>
      <c r="E131" s="187" t="s">
        <v>1108</v>
      </c>
      <c r="F131" s="187" t="s">
        <v>3104</v>
      </c>
      <c r="G131" s="187" t="s">
        <v>958</v>
      </c>
      <c r="H131" s="169">
        <v>1078</v>
      </c>
      <c r="I131" s="169">
        <v>1091</v>
      </c>
      <c r="J131" s="169">
        <v>13</v>
      </c>
      <c r="K131" s="169">
        <v>1</v>
      </c>
      <c r="L131" s="169"/>
      <c r="M131" s="169"/>
      <c r="N131" s="192"/>
      <c r="O131" s="179">
        <v>855</v>
      </c>
      <c r="P131" s="169">
        <v>210</v>
      </c>
      <c r="Q131" s="169">
        <v>12</v>
      </c>
      <c r="R131" s="169">
        <v>1</v>
      </c>
      <c r="S131" s="169"/>
      <c r="T131" s="169"/>
      <c r="U131" s="169">
        <v>223</v>
      </c>
      <c r="V131" s="175"/>
      <c r="W131" s="169"/>
      <c r="X131" s="169">
        <v>-2823</v>
      </c>
      <c r="Y131" s="180">
        <v>-2823</v>
      </c>
      <c r="Z131" s="169">
        <v>3901</v>
      </c>
      <c r="AA131" s="181">
        <v>0</v>
      </c>
      <c r="AB131">
        <v>0</v>
      </c>
    </row>
    <row r="132" spans="1:28" x14ac:dyDescent="0.25">
      <c r="A132" s="162">
        <v>686</v>
      </c>
      <c r="B132" s="186" t="s">
        <v>788</v>
      </c>
      <c r="C132" s="169">
        <v>1</v>
      </c>
      <c r="D132" s="187" t="s">
        <v>786</v>
      </c>
      <c r="E132" s="187" t="s">
        <v>1159</v>
      </c>
      <c r="F132" s="187" t="s">
        <v>3075</v>
      </c>
      <c r="G132" s="187" t="s">
        <v>958</v>
      </c>
      <c r="H132" s="169">
        <v>480</v>
      </c>
      <c r="I132" s="169">
        <v>535</v>
      </c>
      <c r="J132" s="169">
        <v>55</v>
      </c>
      <c r="K132" s="169"/>
      <c r="L132" s="169"/>
      <c r="M132" s="169"/>
      <c r="N132" s="192"/>
      <c r="O132" s="179"/>
      <c r="P132" s="169">
        <v>583</v>
      </c>
      <c r="Q132" s="169">
        <v>53</v>
      </c>
      <c r="R132" s="169">
        <v>9</v>
      </c>
      <c r="S132" s="169"/>
      <c r="T132" s="169"/>
      <c r="U132" s="169">
        <v>0</v>
      </c>
      <c r="V132" s="169"/>
      <c r="W132" s="169"/>
      <c r="X132" s="169"/>
      <c r="Y132" s="180">
        <v>0</v>
      </c>
      <c r="Z132" s="169">
        <v>0</v>
      </c>
      <c r="AA132" s="181">
        <v>0</v>
      </c>
      <c r="AB132">
        <v>0</v>
      </c>
    </row>
    <row r="133" spans="1:28" x14ac:dyDescent="0.25">
      <c r="A133" s="162">
        <v>897</v>
      </c>
      <c r="B133" s="186" t="s">
        <v>791</v>
      </c>
      <c r="C133" s="169">
        <v>1</v>
      </c>
      <c r="D133" s="187" t="s">
        <v>786</v>
      </c>
      <c r="E133" s="187" t="s">
        <v>1613</v>
      </c>
      <c r="F133" s="187" t="s">
        <v>2974</v>
      </c>
      <c r="G133" s="187" t="s">
        <v>958</v>
      </c>
      <c r="H133" s="169">
        <v>314</v>
      </c>
      <c r="I133" s="169">
        <v>415</v>
      </c>
      <c r="J133" s="169">
        <v>101</v>
      </c>
      <c r="K133" s="169">
        <v>2</v>
      </c>
      <c r="L133" s="169"/>
      <c r="M133" s="169"/>
      <c r="N133" s="169"/>
      <c r="O133" s="179">
        <v>332</v>
      </c>
      <c r="P133" s="169">
        <v>420</v>
      </c>
      <c r="Q133" s="169">
        <v>96</v>
      </c>
      <c r="R133" s="169">
        <v>8</v>
      </c>
      <c r="S133" s="169">
        <v>672</v>
      </c>
      <c r="T133" s="169"/>
      <c r="U133" s="169">
        <v>1196</v>
      </c>
      <c r="V133" s="175"/>
      <c r="W133" s="169"/>
      <c r="X133" s="169"/>
      <c r="Y133" s="180">
        <v>0</v>
      </c>
      <c r="Z133" s="169">
        <v>1528</v>
      </c>
      <c r="AA133" s="169">
        <v>-2272</v>
      </c>
      <c r="AB133">
        <v>-2272</v>
      </c>
    </row>
    <row r="134" spans="1:28" x14ac:dyDescent="0.25">
      <c r="A134" s="162">
        <v>1243</v>
      </c>
      <c r="B134" s="186" t="s">
        <v>792</v>
      </c>
      <c r="C134" s="169">
        <v>1</v>
      </c>
      <c r="D134" s="187" t="s">
        <v>793</v>
      </c>
      <c r="E134" s="187" t="s">
        <v>3164</v>
      </c>
      <c r="F134" s="187" t="s">
        <v>3165</v>
      </c>
      <c r="G134" s="187" t="s">
        <v>1601</v>
      </c>
      <c r="H134" s="169">
        <v>254</v>
      </c>
      <c r="I134" s="169">
        <v>305</v>
      </c>
      <c r="J134" s="169">
        <v>51</v>
      </c>
      <c r="K134" s="169">
        <v>3</v>
      </c>
      <c r="L134" s="169"/>
      <c r="M134" s="169"/>
      <c r="N134" s="169"/>
      <c r="O134" s="169">
        <v>-371</v>
      </c>
      <c r="P134" s="169">
        <v>750</v>
      </c>
      <c r="Q134" s="169">
        <v>51</v>
      </c>
      <c r="R134" s="169">
        <v>-19</v>
      </c>
      <c r="S134" s="169">
        <v>1005</v>
      </c>
      <c r="T134" s="192">
        <v>525</v>
      </c>
      <c r="U134" s="169">
        <v>2312</v>
      </c>
      <c r="V134" s="175">
        <v>0</v>
      </c>
      <c r="W134" s="169"/>
      <c r="X134" s="169"/>
      <c r="Y134" s="180">
        <v>0</v>
      </c>
      <c r="Z134" s="169">
        <v>1941</v>
      </c>
      <c r="AA134" s="169">
        <v>-1960</v>
      </c>
      <c r="AB134">
        <v>-1960</v>
      </c>
    </row>
    <row r="135" spans="1:28" x14ac:dyDescent="0.25">
      <c r="A135" s="162">
        <v>687</v>
      </c>
      <c r="B135" s="186" t="s">
        <v>794</v>
      </c>
      <c r="C135" s="169">
        <v>1</v>
      </c>
      <c r="D135" s="187" t="s">
        <v>793</v>
      </c>
      <c r="E135" s="187" t="s">
        <v>1619</v>
      </c>
      <c r="F135" s="187" t="s">
        <v>3076</v>
      </c>
      <c r="G135" s="187" t="s">
        <v>1074</v>
      </c>
      <c r="H135" s="169">
        <v>40</v>
      </c>
      <c r="I135" s="169">
        <v>94</v>
      </c>
      <c r="J135" s="169">
        <v>54</v>
      </c>
      <c r="K135" s="169"/>
      <c r="L135" s="169"/>
      <c r="M135" s="169"/>
      <c r="N135" s="169"/>
      <c r="O135" s="179"/>
      <c r="P135" s="169">
        <v>572</v>
      </c>
      <c r="Q135" s="169">
        <v>52</v>
      </c>
      <c r="R135" s="169">
        <v>5</v>
      </c>
      <c r="S135" s="169"/>
      <c r="T135" s="192"/>
      <c r="U135" s="169">
        <v>0</v>
      </c>
      <c r="V135" s="169"/>
      <c r="W135" s="169"/>
      <c r="X135" s="169">
        <v>-3148</v>
      </c>
      <c r="Y135" s="180">
        <v>-3148</v>
      </c>
      <c r="Z135" s="169">
        <v>0</v>
      </c>
      <c r="AA135" s="181">
        <v>0</v>
      </c>
      <c r="AB135">
        <v>0</v>
      </c>
    </row>
    <row r="136" spans="1:28" x14ac:dyDescent="0.25">
      <c r="A136" s="162">
        <v>846</v>
      </c>
      <c r="B136" s="186" t="s">
        <v>910</v>
      </c>
      <c r="C136" s="169">
        <v>1</v>
      </c>
      <c r="D136" s="187" t="s">
        <v>793</v>
      </c>
      <c r="E136" s="187" t="s">
        <v>3097</v>
      </c>
      <c r="F136" s="187" t="s">
        <v>3098</v>
      </c>
      <c r="G136" s="187" t="s">
        <v>1624</v>
      </c>
      <c r="H136" s="169">
        <v>1047</v>
      </c>
      <c r="I136" s="169">
        <v>1621</v>
      </c>
      <c r="J136" s="169">
        <v>574</v>
      </c>
      <c r="K136" s="169">
        <v>3</v>
      </c>
      <c r="L136" s="169"/>
      <c r="M136" s="169"/>
      <c r="N136" s="169"/>
      <c r="O136" s="179">
        <v>-2</v>
      </c>
      <c r="P136" s="169">
        <v>6084</v>
      </c>
      <c r="Q136" s="169">
        <v>548</v>
      </c>
      <c r="R136" s="169">
        <v>46</v>
      </c>
      <c r="S136" s="169"/>
      <c r="T136" s="192"/>
      <c r="U136" s="169">
        <v>6678</v>
      </c>
      <c r="V136" s="169">
        <v>2775</v>
      </c>
      <c r="W136" s="169"/>
      <c r="X136" s="169"/>
      <c r="Y136" s="180">
        <v>2775</v>
      </c>
      <c r="Z136" s="169">
        <v>3901</v>
      </c>
      <c r="AA136" s="169">
        <v>0</v>
      </c>
      <c r="AB136">
        <v>0</v>
      </c>
    </row>
    <row r="137" spans="1:28" x14ac:dyDescent="0.25">
      <c r="A137" s="162">
        <v>688</v>
      </c>
      <c r="B137" s="186" t="s">
        <v>795</v>
      </c>
      <c r="C137" s="169">
        <v>1</v>
      </c>
      <c r="D137" s="187" t="s">
        <v>796</v>
      </c>
      <c r="E137" s="187" t="s">
        <v>1626</v>
      </c>
      <c r="F137" s="187" t="s">
        <v>3077</v>
      </c>
      <c r="G137" s="187" t="s">
        <v>1074</v>
      </c>
      <c r="H137" s="169">
        <v>1513</v>
      </c>
      <c r="I137" s="169">
        <v>1610</v>
      </c>
      <c r="J137" s="169">
        <v>97</v>
      </c>
      <c r="K137" s="169"/>
      <c r="L137" s="169"/>
      <c r="M137" s="169"/>
      <c r="N137" s="169"/>
      <c r="O137" s="179"/>
      <c r="P137" s="169">
        <v>1028</v>
      </c>
      <c r="Q137" s="169">
        <v>93</v>
      </c>
      <c r="R137" s="169">
        <v>17</v>
      </c>
      <c r="S137" s="169"/>
      <c r="T137" s="192"/>
      <c r="U137" s="169">
        <v>0</v>
      </c>
      <c r="V137" s="169"/>
      <c r="W137" s="169"/>
      <c r="X137" s="169"/>
      <c r="Y137" s="180">
        <v>0</v>
      </c>
      <c r="Z137" s="169">
        <v>0</v>
      </c>
      <c r="AA137" s="169">
        <v>-1175</v>
      </c>
      <c r="AB137">
        <v>-1175</v>
      </c>
    </row>
    <row r="138" spans="1:28" x14ac:dyDescent="0.25">
      <c r="A138" s="162">
        <v>847</v>
      </c>
      <c r="B138" s="177" t="s">
        <v>797</v>
      </c>
      <c r="C138" s="169">
        <v>1</v>
      </c>
      <c r="D138" s="189" t="s">
        <v>393</v>
      </c>
      <c r="E138" s="189" t="s">
        <v>1629</v>
      </c>
      <c r="F138" s="189" t="s">
        <v>3099</v>
      </c>
      <c r="G138" s="193" t="s">
        <v>1000</v>
      </c>
      <c r="H138" s="169">
        <v>858</v>
      </c>
      <c r="I138" s="169">
        <v>950</v>
      </c>
      <c r="J138" s="169">
        <v>92</v>
      </c>
      <c r="K138" s="169">
        <v>3</v>
      </c>
      <c r="L138" s="169"/>
      <c r="M138" s="169"/>
      <c r="N138" s="169"/>
      <c r="O138" s="179">
        <v>1296</v>
      </c>
      <c r="P138" s="169">
        <v>975</v>
      </c>
      <c r="Q138" s="169">
        <v>88</v>
      </c>
      <c r="R138" s="169">
        <v>7</v>
      </c>
      <c r="S138" s="169"/>
      <c r="T138" s="192"/>
      <c r="U138" s="169">
        <v>1070</v>
      </c>
      <c r="V138" s="175"/>
      <c r="W138" s="169"/>
      <c r="X138" s="169"/>
      <c r="Y138" s="180">
        <v>0</v>
      </c>
      <c r="Z138" s="169">
        <v>2366</v>
      </c>
      <c r="AA138" s="169">
        <v>-1535</v>
      </c>
      <c r="AB138">
        <v>-1535</v>
      </c>
    </row>
    <row r="139" spans="1:28" x14ac:dyDescent="0.25">
      <c r="A139" s="162">
        <v>1293</v>
      </c>
      <c r="B139" s="177" t="s">
        <v>392</v>
      </c>
      <c r="C139" s="169">
        <v>1</v>
      </c>
      <c r="D139" s="189" t="s">
        <v>393</v>
      </c>
      <c r="E139" s="189" t="s">
        <v>1632</v>
      </c>
      <c r="F139" s="189" t="s">
        <v>3182</v>
      </c>
      <c r="G139" s="193" t="s">
        <v>1601</v>
      </c>
      <c r="H139" s="169">
        <v>1361</v>
      </c>
      <c r="I139" s="169">
        <v>1459</v>
      </c>
      <c r="J139" s="169">
        <v>98</v>
      </c>
      <c r="K139" s="169">
        <v>2</v>
      </c>
      <c r="L139" s="169"/>
      <c r="M139" s="169"/>
      <c r="N139" s="169"/>
      <c r="O139" s="169">
        <v>2375</v>
      </c>
      <c r="P139" s="169">
        <v>500</v>
      </c>
      <c r="Q139" s="169">
        <v>98</v>
      </c>
      <c r="R139" s="169">
        <v>-37</v>
      </c>
      <c r="S139" s="169">
        <v>1080</v>
      </c>
      <c r="T139" s="192"/>
      <c r="U139" s="169">
        <v>1641</v>
      </c>
      <c r="V139" s="175">
        <v>115</v>
      </c>
      <c r="W139" s="169"/>
      <c r="X139" s="169"/>
      <c r="Y139" s="180">
        <v>115</v>
      </c>
      <c r="Z139" s="169">
        <v>3901</v>
      </c>
      <c r="AA139" s="169">
        <v>0</v>
      </c>
      <c r="AB139">
        <v>0</v>
      </c>
    </row>
    <row r="140" spans="1:28" x14ac:dyDescent="0.25">
      <c r="A140" s="162">
        <v>848</v>
      </c>
      <c r="B140" s="177" t="s">
        <v>798</v>
      </c>
      <c r="C140" s="169">
        <v>1</v>
      </c>
      <c r="D140" s="189" t="s">
        <v>395</v>
      </c>
      <c r="E140" s="189" t="s">
        <v>1635</v>
      </c>
      <c r="F140" s="189" t="s">
        <v>2950</v>
      </c>
      <c r="G140" s="193" t="s">
        <v>296</v>
      </c>
      <c r="H140" s="169">
        <v>85</v>
      </c>
      <c r="I140" s="169">
        <v>85</v>
      </c>
      <c r="J140" s="169">
        <v>0</v>
      </c>
      <c r="K140" s="169">
        <v>3</v>
      </c>
      <c r="L140" s="169"/>
      <c r="M140" s="169"/>
      <c r="N140" s="192"/>
      <c r="O140" s="179">
        <v>477</v>
      </c>
      <c r="P140" s="169">
        <v>630</v>
      </c>
      <c r="Q140" s="169">
        <v>0</v>
      </c>
      <c r="R140" s="169">
        <v>0</v>
      </c>
      <c r="S140" s="169"/>
      <c r="T140" s="192"/>
      <c r="U140" s="169">
        <v>630</v>
      </c>
      <c r="V140" s="175"/>
      <c r="W140" s="169"/>
      <c r="X140" s="169"/>
      <c r="Y140" s="180">
        <v>0</v>
      </c>
      <c r="Z140" s="169">
        <v>1107</v>
      </c>
      <c r="AA140" s="169">
        <v>-2794</v>
      </c>
      <c r="AB140">
        <v>-2794</v>
      </c>
    </row>
    <row r="141" spans="1:28" x14ac:dyDescent="0.25">
      <c r="A141" s="162">
        <v>1355</v>
      </c>
      <c r="B141" s="186" t="s">
        <v>394</v>
      </c>
      <c r="C141" s="169">
        <v>2</v>
      </c>
      <c r="D141" s="187" t="s">
        <v>395</v>
      </c>
      <c r="E141" s="187" t="s">
        <v>1638</v>
      </c>
      <c r="F141" s="187" t="s">
        <v>3194</v>
      </c>
      <c r="G141" s="191" t="s">
        <v>1601</v>
      </c>
      <c r="H141" s="169">
        <v>790</v>
      </c>
      <c r="I141" s="175">
        <v>822</v>
      </c>
      <c r="J141" s="169">
        <v>32</v>
      </c>
      <c r="K141" s="175"/>
      <c r="L141" s="175"/>
      <c r="M141" s="175"/>
      <c r="N141" s="175"/>
      <c r="O141" s="169">
        <v>385.99999999999955</v>
      </c>
      <c r="P141" s="169">
        <v>1500</v>
      </c>
      <c r="Q141" s="169">
        <v>32</v>
      </c>
      <c r="R141" s="169">
        <v>-2</v>
      </c>
      <c r="S141" s="169">
        <v>1620</v>
      </c>
      <c r="T141" s="192"/>
      <c r="U141" s="169">
        <v>3150</v>
      </c>
      <c r="V141" s="175">
        <v>2100</v>
      </c>
      <c r="W141" s="169"/>
      <c r="X141" s="169"/>
      <c r="Y141" s="180">
        <v>2100</v>
      </c>
      <c r="Z141" s="169">
        <v>1435.9999999999995</v>
      </c>
      <c r="AA141" s="169">
        <v>-6364</v>
      </c>
      <c r="AB141">
        <v>-6364</v>
      </c>
    </row>
    <row r="142" spans="1:28" x14ac:dyDescent="0.25">
      <c r="A142" s="162">
        <v>689</v>
      </c>
      <c r="B142" s="186" t="s">
        <v>799</v>
      </c>
      <c r="C142" s="169">
        <v>1</v>
      </c>
      <c r="D142" s="187" t="s">
        <v>800</v>
      </c>
      <c r="E142" s="187" t="s">
        <v>1641</v>
      </c>
      <c r="F142" s="187" t="s">
        <v>2952</v>
      </c>
      <c r="G142" s="187" t="s">
        <v>1074</v>
      </c>
      <c r="H142" s="169">
        <v>55</v>
      </c>
      <c r="I142" s="169">
        <v>91</v>
      </c>
      <c r="J142" s="169">
        <v>36</v>
      </c>
      <c r="K142" s="169"/>
      <c r="L142" s="169"/>
      <c r="M142" s="169"/>
      <c r="N142" s="169"/>
      <c r="O142" s="179"/>
      <c r="P142" s="169">
        <v>382</v>
      </c>
      <c r="Q142" s="169">
        <v>34</v>
      </c>
      <c r="R142" s="169">
        <v>6</v>
      </c>
      <c r="S142" s="169"/>
      <c r="T142" s="192"/>
      <c r="U142" s="169">
        <v>0</v>
      </c>
      <c r="V142" s="192"/>
      <c r="W142" s="169"/>
      <c r="X142" s="169"/>
      <c r="Y142" s="180">
        <v>0</v>
      </c>
      <c r="Z142" s="169">
        <v>0</v>
      </c>
      <c r="AA142" s="181">
        <v>0</v>
      </c>
      <c r="AB142">
        <v>0</v>
      </c>
    </row>
    <row r="143" spans="1:28" x14ac:dyDescent="0.25">
      <c r="A143" s="162">
        <v>690</v>
      </c>
      <c r="B143" s="186" t="s">
        <v>801</v>
      </c>
      <c r="C143" s="169">
        <v>1</v>
      </c>
      <c r="D143" s="187" t="s">
        <v>800</v>
      </c>
      <c r="E143" s="187" t="s">
        <v>1646</v>
      </c>
      <c r="F143" s="187" t="s">
        <v>3078</v>
      </c>
      <c r="G143" s="191" t="s">
        <v>1230</v>
      </c>
      <c r="H143" s="169">
        <v>2345</v>
      </c>
      <c r="I143" s="169">
        <v>2345</v>
      </c>
      <c r="J143" s="169">
        <v>0</v>
      </c>
      <c r="K143" s="169">
        <v>1</v>
      </c>
      <c r="L143" s="169"/>
      <c r="M143" s="169"/>
      <c r="N143" s="169"/>
      <c r="O143" s="179">
        <v>2453</v>
      </c>
      <c r="P143" s="169">
        <v>210</v>
      </c>
      <c r="Q143" s="169">
        <v>0</v>
      </c>
      <c r="R143" s="169">
        <v>0</v>
      </c>
      <c r="S143" s="169"/>
      <c r="T143" s="192"/>
      <c r="U143" s="169">
        <v>210</v>
      </c>
      <c r="V143" s="169"/>
      <c r="W143" s="169"/>
      <c r="X143" s="169"/>
      <c r="Y143" s="245">
        <v>0</v>
      </c>
      <c r="Z143" s="169">
        <v>2663</v>
      </c>
      <c r="AA143" s="169">
        <v>-1238</v>
      </c>
      <c r="AB143">
        <v>-1238</v>
      </c>
    </row>
    <row r="144" spans="1:28" x14ac:dyDescent="0.25">
      <c r="A144" s="162">
        <v>898</v>
      </c>
      <c r="B144" s="186" t="s">
        <v>802</v>
      </c>
      <c r="C144" s="169">
        <v>1</v>
      </c>
      <c r="D144" s="187" t="s">
        <v>800</v>
      </c>
      <c r="E144" s="187" t="s">
        <v>1649</v>
      </c>
      <c r="F144" s="187" t="s">
        <v>3105</v>
      </c>
      <c r="G144" s="191" t="s">
        <v>1230</v>
      </c>
      <c r="H144" s="169">
        <v>344</v>
      </c>
      <c r="I144" s="169">
        <v>414</v>
      </c>
      <c r="J144" s="169">
        <v>70</v>
      </c>
      <c r="K144" s="169">
        <v>2</v>
      </c>
      <c r="L144" s="169"/>
      <c r="M144" s="169"/>
      <c r="N144" s="169"/>
      <c r="O144" s="179">
        <v>-234</v>
      </c>
      <c r="P144" s="169">
        <v>742</v>
      </c>
      <c r="Q144" s="169">
        <v>67</v>
      </c>
      <c r="R144" s="169">
        <v>6</v>
      </c>
      <c r="S144" s="169"/>
      <c r="T144" s="192"/>
      <c r="U144" s="169">
        <v>815</v>
      </c>
      <c r="V144" s="175"/>
      <c r="W144" s="169"/>
      <c r="X144" s="169">
        <v>-3320</v>
      </c>
      <c r="Y144" s="245">
        <v>-3320</v>
      </c>
      <c r="Z144" s="169">
        <v>3901</v>
      </c>
      <c r="AA144" s="181">
        <v>0</v>
      </c>
      <c r="AB144">
        <v>0</v>
      </c>
    </row>
    <row r="145" spans="1:28" x14ac:dyDescent="0.25">
      <c r="A145" s="162">
        <v>927</v>
      </c>
      <c r="B145" s="186" t="s">
        <v>803</v>
      </c>
      <c r="C145" s="169">
        <v>1</v>
      </c>
      <c r="D145" s="187" t="s">
        <v>804</v>
      </c>
      <c r="E145" s="187" t="s">
        <v>1652</v>
      </c>
      <c r="F145" s="187" t="s">
        <v>3112</v>
      </c>
      <c r="G145" s="191" t="s">
        <v>1624</v>
      </c>
      <c r="H145" s="169">
        <v>341</v>
      </c>
      <c r="I145" s="169">
        <v>415</v>
      </c>
      <c r="J145" s="169">
        <v>74</v>
      </c>
      <c r="K145" s="169">
        <v>2</v>
      </c>
      <c r="L145" s="169"/>
      <c r="M145" s="169"/>
      <c r="N145" s="169"/>
      <c r="O145" s="179">
        <v>2210</v>
      </c>
      <c r="P145" s="169">
        <v>784</v>
      </c>
      <c r="Q145" s="169">
        <v>71</v>
      </c>
      <c r="R145" s="169">
        <v>7</v>
      </c>
      <c r="S145" s="169"/>
      <c r="T145" s="192"/>
      <c r="U145" s="169">
        <v>862</v>
      </c>
      <c r="V145" s="175">
        <v>0</v>
      </c>
      <c r="W145" s="169"/>
      <c r="X145" s="169"/>
      <c r="Y145" s="245">
        <v>0</v>
      </c>
      <c r="Z145" s="169">
        <v>3072</v>
      </c>
      <c r="AA145" s="169">
        <v>-829</v>
      </c>
      <c r="AB145">
        <v>-829</v>
      </c>
    </row>
    <row r="146" spans="1:28" x14ac:dyDescent="0.25">
      <c r="A146" s="162">
        <v>849</v>
      </c>
      <c r="B146" s="186" t="s">
        <v>911</v>
      </c>
      <c r="C146" s="169">
        <v>1</v>
      </c>
      <c r="D146" s="187" t="s">
        <v>912</v>
      </c>
      <c r="E146" s="187" t="s">
        <v>1655</v>
      </c>
      <c r="F146" s="187" t="s">
        <v>3100</v>
      </c>
      <c r="G146" s="191" t="s">
        <v>1074</v>
      </c>
      <c r="H146" s="169">
        <v>75</v>
      </c>
      <c r="I146" s="169">
        <v>236</v>
      </c>
      <c r="J146" s="169">
        <v>161</v>
      </c>
      <c r="K146" s="169">
        <v>4</v>
      </c>
      <c r="L146" s="169"/>
      <c r="M146" s="169"/>
      <c r="N146" s="169"/>
      <c r="O146" s="179">
        <v>2539</v>
      </c>
      <c r="P146" s="169">
        <v>1707</v>
      </c>
      <c r="Q146" s="169">
        <v>154</v>
      </c>
      <c r="R146" s="169">
        <v>13</v>
      </c>
      <c r="S146" s="169"/>
      <c r="T146" s="192"/>
      <c r="U146" s="169">
        <v>1874</v>
      </c>
      <c r="V146" s="169">
        <v>512</v>
      </c>
      <c r="W146" s="169"/>
      <c r="X146" s="169"/>
      <c r="Y146" s="180">
        <v>512</v>
      </c>
      <c r="Z146" s="169">
        <v>3901</v>
      </c>
      <c r="AA146" s="169">
        <v>0</v>
      </c>
      <c r="AB146">
        <v>0</v>
      </c>
    </row>
    <row r="147" spans="1:28" x14ac:dyDescent="0.25">
      <c r="A147" s="162">
        <v>1142</v>
      </c>
      <c r="B147" s="186" t="s">
        <v>396</v>
      </c>
      <c r="C147" s="169">
        <v>2</v>
      </c>
      <c r="D147" s="187" t="s">
        <v>397</v>
      </c>
      <c r="E147" s="187" t="s">
        <v>1658</v>
      </c>
      <c r="F147" s="187" t="s">
        <v>2975</v>
      </c>
      <c r="G147" s="191" t="s">
        <v>1601</v>
      </c>
      <c r="H147" s="169">
        <v>480</v>
      </c>
      <c r="I147" s="169">
        <v>506</v>
      </c>
      <c r="J147" s="169">
        <v>26</v>
      </c>
      <c r="K147" s="169">
        <v>3</v>
      </c>
      <c r="L147" s="169">
        <v>2.8</v>
      </c>
      <c r="M147" s="169"/>
      <c r="N147" s="169"/>
      <c r="O147" s="179">
        <v>1459</v>
      </c>
      <c r="P147" s="169">
        <v>1350</v>
      </c>
      <c r="Q147" s="169">
        <v>26</v>
      </c>
      <c r="R147" s="169">
        <v>0</v>
      </c>
      <c r="S147" s="169">
        <v>1080</v>
      </c>
      <c r="T147" s="192"/>
      <c r="U147" s="169">
        <v>2456</v>
      </c>
      <c r="V147" s="175">
        <v>1900</v>
      </c>
      <c r="W147" s="169"/>
      <c r="X147" s="169">
        <v>-5785</v>
      </c>
      <c r="Y147" s="180">
        <v>1900</v>
      </c>
      <c r="Z147" s="169">
        <v>2015</v>
      </c>
      <c r="AA147" s="57">
        <v>0</v>
      </c>
      <c r="AB147">
        <v>0</v>
      </c>
    </row>
    <row r="148" spans="1:28" x14ac:dyDescent="0.25">
      <c r="A148" s="162">
        <v>1356</v>
      </c>
      <c r="B148" s="186" t="s">
        <v>398</v>
      </c>
      <c r="C148" s="169">
        <v>2</v>
      </c>
      <c r="D148" s="187" t="s">
        <v>399</v>
      </c>
      <c r="E148" s="187" t="s">
        <v>1661</v>
      </c>
      <c r="F148" s="187" t="s">
        <v>3195</v>
      </c>
      <c r="G148" s="191" t="s">
        <v>987</v>
      </c>
      <c r="H148" s="169">
        <v>2721</v>
      </c>
      <c r="I148" s="175">
        <v>2868</v>
      </c>
      <c r="J148" s="169">
        <v>147</v>
      </c>
      <c r="K148" s="175"/>
      <c r="L148" s="175"/>
      <c r="M148" s="175"/>
      <c r="N148" s="175"/>
      <c r="O148" s="169">
        <v>-637.99999999999909</v>
      </c>
      <c r="P148" s="169">
        <v>2000</v>
      </c>
      <c r="Q148" s="169">
        <v>147</v>
      </c>
      <c r="R148" s="169">
        <v>-9</v>
      </c>
      <c r="S148" s="169">
        <v>1299.9999999999998</v>
      </c>
      <c r="T148" s="192"/>
      <c r="U148" s="169">
        <v>3438</v>
      </c>
      <c r="V148" s="175">
        <v>0</v>
      </c>
      <c r="W148" s="169"/>
      <c r="X148" s="169"/>
      <c r="Y148" s="245">
        <v>0</v>
      </c>
      <c r="Z148" s="169">
        <v>2800.0000000000009</v>
      </c>
      <c r="AA148" s="169">
        <v>-5000</v>
      </c>
      <c r="AB148">
        <v>-5000</v>
      </c>
    </row>
    <row r="149" spans="1:28" x14ac:dyDescent="0.25">
      <c r="A149" s="162">
        <v>1294</v>
      </c>
      <c r="B149" s="177" t="s">
        <v>400</v>
      </c>
      <c r="C149" s="169">
        <v>1</v>
      </c>
      <c r="D149" s="189" t="s">
        <v>401</v>
      </c>
      <c r="E149" s="189" t="s">
        <v>1367</v>
      </c>
      <c r="F149" s="189" t="s">
        <v>3183</v>
      </c>
      <c r="G149" s="193" t="s">
        <v>1665</v>
      </c>
      <c r="H149" s="169">
        <v>3618</v>
      </c>
      <c r="I149" s="169">
        <v>3724</v>
      </c>
      <c r="J149" s="169">
        <v>106</v>
      </c>
      <c r="K149" s="169">
        <v>3</v>
      </c>
      <c r="L149" s="169"/>
      <c r="M149" s="169"/>
      <c r="N149" s="169"/>
      <c r="O149" s="169">
        <v>13391</v>
      </c>
      <c r="P149" s="169">
        <v>1500</v>
      </c>
      <c r="Q149" s="169">
        <v>106</v>
      </c>
      <c r="R149" s="169">
        <v>-40</v>
      </c>
      <c r="S149" s="169">
        <v>210</v>
      </c>
      <c r="T149" s="192"/>
      <c r="U149" s="169">
        <v>1776</v>
      </c>
      <c r="V149" s="175">
        <v>11266</v>
      </c>
      <c r="W149" s="169"/>
      <c r="X149" s="169"/>
      <c r="Y149" s="245">
        <v>11266</v>
      </c>
      <c r="Z149" s="169">
        <v>3901</v>
      </c>
      <c r="AA149" s="169">
        <v>0</v>
      </c>
      <c r="AB149">
        <v>0</v>
      </c>
    </row>
    <row r="150" spans="1:28" x14ac:dyDescent="0.25">
      <c r="A150" s="162">
        <v>1044</v>
      </c>
      <c r="B150" s="177" t="s">
        <v>805</v>
      </c>
      <c r="C150" s="169">
        <v>2</v>
      </c>
      <c r="D150" s="189" t="s">
        <v>401</v>
      </c>
      <c r="E150" s="189" t="s">
        <v>1667</v>
      </c>
      <c r="F150" s="189" t="s">
        <v>3128</v>
      </c>
      <c r="G150" s="193" t="s">
        <v>1074</v>
      </c>
      <c r="H150" s="169">
        <v>211</v>
      </c>
      <c r="I150" s="169">
        <v>232</v>
      </c>
      <c r="J150" s="169">
        <v>21</v>
      </c>
      <c r="K150" s="169">
        <v>2</v>
      </c>
      <c r="L150" s="169"/>
      <c r="M150" s="169"/>
      <c r="N150" s="169"/>
      <c r="O150" s="179">
        <v>2630</v>
      </c>
      <c r="P150" s="169">
        <v>900</v>
      </c>
      <c r="Q150" s="169">
        <v>21</v>
      </c>
      <c r="R150" s="169">
        <v>1</v>
      </c>
      <c r="S150" s="169"/>
      <c r="T150" s="192"/>
      <c r="U150" s="169">
        <v>922</v>
      </c>
      <c r="V150" s="175">
        <v>0</v>
      </c>
      <c r="W150" s="169"/>
      <c r="X150" s="169"/>
      <c r="Y150" s="180">
        <v>0</v>
      </c>
      <c r="Z150" s="169">
        <v>3552</v>
      </c>
      <c r="AA150" s="169">
        <v>0</v>
      </c>
      <c r="AB150">
        <v>-4248</v>
      </c>
    </row>
    <row r="151" spans="1:28" x14ac:dyDescent="0.25">
      <c r="A151" s="162">
        <v>1168</v>
      </c>
      <c r="B151" s="177" t="s">
        <v>402</v>
      </c>
      <c r="C151" s="169">
        <v>2</v>
      </c>
      <c r="D151" s="189" t="s">
        <v>403</v>
      </c>
      <c r="E151" s="189" t="s">
        <v>1670</v>
      </c>
      <c r="F151" s="189" t="s">
        <v>2960</v>
      </c>
      <c r="G151" s="193" t="s">
        <v>958</v>
      </c>
      <c r="H151" s="169">
        <v>1436</v>
      </c>
      <c r="I151" s="169">
        <v>1538</v>
      </c>
      <c r="J151" s="169">
        <v>102</v>
      </c>
      <c r="K151" s="169">
        <v>3</v>
      </c>
      <c r="L151" s="169"/>
      <c r="M151" s="169"/>
      <c r="N151" s="169"/>
      <c r="O151" s="169">
        <v>451</v>
      </c>
      <c r="P151" s="169">
        <v>1350</v>
      </c>
      <c r="Q151" s="169">
        <v>101</v>
      </c>
      <c r="R151" s="169">
        <v>0</v>
      </c>
      <c r="S151" s="169">
        <v>878</v>
      </c>
      <c r="T151" s="192"/>
      <c r="U151" s="169">
        <v>2329</v>
      </c>
      <c r="V151" s="175">
        <v>0</v>
      </c>
      <c r="W151" s="169"/>
      <c r="X151" s="169">
        <v>-5020</v>
      </c>
      <c r="Y151" s="180">
        <v>0</v>
      </c>
      <c r="Z151" s="169">
        <v>2780</v>
      </c>
      <c r="AA151" s="57">
        <v>0</v>
      </c>
      <c r="AB151">
        <v>0</v>
      </c>
    </row>
    <row r="152" spans="1:28" x14ac:dyDescent="0.25">
      <c r="A152" s="162">
        <v>1295</v>
      </c>
      <c r="B152" s="177" t="s">
        <v>404</v>
      </c>
      <c r="C152" s="169">
        <v>2</v>
      </c>
      <c r="D152" s="189" t="s">
        <v>405</v>
      </c>
      <c r="E152" s="189" t="s">
        <v>1673</v>
      </c>
      <c r="F152" s="189" t="s">
        <v>3184</v>
      </c>
      <c r="G152" s="193" t="s">
        <v>1230</v>
      </c>
      <c r="H152" s="169">
        <v>521</v>
      </c>
      <c r="I152" s="169">
        <v>593</v>
      </c>
      <c r="J152" s="169">
        <v>72</v>
      </c>
      <c r="K152" s="169">
        <v>2</v>
      </c>
      <c r="L152" s="169"/>
      <c r="M152" s="169"/>
      <c r="N152" s="169"/>
      <c r="O152" s="169">
        <v>379</v>
      </c>
      <c r="P152" s="169">
        <v>1000</v>
      </c>
      <c r="Q152" s="169">
        <v>72</v>
      </c>
      <c r="R152" s="169">
        <v>-27</v>
      </c>
      <c r="S152" s="169">
        <v>650</v>
      </c>
      <c r="T152" s="192"/>
      <c r="U152" s="169">
        <v>1695</v>
      </c>
      <c r="V152" s="175">
        <v>3760</v>
      </c>
      <c r="W152" s="169"/>
      <c r="X152" s="169">
        <v>-9486</v>
      </c>
      <c r="Y152" s="180">
        <v>3760</v>
      </c>
      <c r="Z152" s="169">
        <v>-1686</v>
      </c>
      <c r="AA152" s="57">
        <v>0</v>
      </c>
      <c r="AB152">
        <v>0</v>
      </c>
    </row>
    <row r="153" spans="1:28" x14ac:dyDescent="0.25">
      <c r="A153" s="162">
        <v>1045</v>
      </c>
      <c r="B153" s="177" t="s">
        <v>806</v>
      </c>
      <c r="C153" s="196">
        <v>1</v>
      </c>
      <c r="D153" s="189" t="s">
        <v>405</v>
      </c>
      <c r="E153" s="189" t="s">
        <v>1680</v>
      </c>
      <c r="F153" s="189" t="s">
        <v>3129</v>
      </c>
      <c r="G153" s="193" t="s">
        <v>1000</v>
      </c>
      <c r="H153" s="169">
        <v>822</v>
      </c>
      <c r="I153" s="169">
        <v>822</v>
      </c>
      <c r="J153" s="169">
        <v>0</v>
      </c>
      <c r="K153" s="169">
        <v>4</v>
      </c>
      <c r="L153" s="169"/>
      <c r="M153" s="169"/>
      <c r="N153" s="169"/>
      <c r="O153" s="179">
        <v>-766</v>
      </c>
      <c r="P153" s="169">
        <v>900</v>
      </c>
      <c r="Q153" s="169">
        <v>0</v>
      </c>
      <c r="R153" s="169">
        <v>0</v>
      </c>
      <c r="S153" s="169"/>
      <c r="T153" s="192"/>
      <c r="U153" s="169">
        <v>900</v>
      </c>
      <c r="V153" s="175">
        <v>0</v>
      </c>
      <c r="W153" s="169"/>
      <c r="X153" s="169"/>
      <c r="Y153" s="180">
        <v>0</v>
      </c>
      <c r="Z153" s="169">
        <v>134</v>
      </c>
      <c r="AA153" s="169">
        <v>-3767</v>
      </c>
      <c r="AB153">
        <v>-3767</v>
      </c>
    </row>
    <row r="154" spans="1:28" x14ac:dyDescent="0.25">
      <c r="A154" s="162">
        <v>1244</v>
      </c>
      <c r="B154" s="177" t="s">
        <v>406</v>
      </c>
      <c r="C154" s="194">
        <v>2</v>
      </c>
      <c r="D154" s="235" t="s">
        <v>405</v>
      </c>
      <c r="E154" s="235" t="s">
        <v>1503</v>
      </c>
      <c r="F154" s="235" t="s">
        <v>3063</v>
      </c>
      <c r="G154" s="236" t="s">
        <v>987</v>
      </c>
      <c r="H154" s="169">
        <v>1272</v>
      </c>
      <c r="I154" s="169">
        <v>1352</v>
      </c>
      <c r="J154" s="169">
        <v>80</v>
      </c>
      <c r="K154" s="169">
        <v>4</v>
      </c>
      <c r="L154" s="169"/>
      <c r="M154" s="169"/>
      <c r="N154" s="169"/>
      <c r="O154" s="169">
        <v>-435</v>
      </c>
      <c r="P154" s="169">
        <v>2000</v>
      </c>
      <c r="Q154" s="169">
        <v>80</v>
      </c>
      <c r="R154" s="169">
        <v>-30</v>
      </c>
      <c r="S154" s="169">
        <v>0</v>
      </c>
      <c r="T154" s="192">
        <v>768</v>
      </c>
      <c r="U154" s="169">
        <v>2818</v>
      </c>
      <c r="V154" s="175">
        <v>0</v>
      </c>
      <c r="W154" s="169"/>
      <c r="X154" s="169">
        <v>-5417</v>
      </c>
      <c r="Y154" s="180">
        <v>0</v>
      </c>
      <c r="Z154" s="169">
        <v>2383</v>
      </c>
      <c r="AA154" s="57">
        <v>0</v>
      </c>
      <c r="AB154">
        <v>0</v>
      </c>
    </row>
    <row r="155" spans="1:28" x14ac:dyDescent="0.25">
      <c r="A155" s="162">
        <v>1245</v>
      </c>
      <c r="B155" s="177" t="s">
        <v>807</v>
      </c>
      <c r="C155" s="169">
        <v>2</v>
      </c>
      <c r="D155" s="189" t="s">
        <v>405</v>
      </c>
      <c r="E155" s="189" t="s">
        <v>1685</v>
      </c>
      <c r="F155" s="189" t="s">
        <v>3166</v>
      </c>
      <c r="G155" s="193" t="s">
        <v>296</v>
      </c>
      <c r="H155" s="169">
        <v>5098</v>
      </c>
      <c r="I155" s="169">
        <v>5433</v>
      </c>
      <c r="J155" s="169">
        <v>335</v>
      </c>
      <c r="K155" s="169">
        <v>4</v>
      </c>
      <c r="L155" s="169">
        <v>3.51</v>
      </c>
      <c r="M155" s="169"/>
      <c r="N155" s="169"/>
      <c r="O155" s="169">
        <v>1065</v>
      </c>
      <c r="P155" s="169">
        <v>2000</v>
      </c>
      <c r="Q155" s="169">
        <v>335</v>
      </c>
      <c r="R155" s="169">
        <v>-127</v>
      </c>
      <c r="S155" s="169">
        <v>3019.9999999999995</v>
      </c>
      <c r="T155" s="192">
        <v>341</v>
      </c>
      <c r="U155" s="169">
        <v>5569</v>
      </c>
      <c r="V155" s="175">
        <v>0</v>
      </c>
      <c r="W155" s="169"/>
      <c r="X155" s="169"/>
      <c r="Y155" s="180">
        <v>0</v>
      </c>
      <c r="Z155" s="169">
        <v>6634</v>
      </c>
      <c r="AA155" s="169">
        <v>-1166</v>
      </c>
      <c r="AB155">
        <v>-1166</v>
      </c>
    </row>
    <row r="156" spans="1:28" x14ac:dyDescent="0.25">
      <c r="A156" s="162">
        <v>1018</v>
      </c>
      <c r="B156" s="177" t="s">
        <v>808</v>
      </c>
      <c r="C156" s="169">
        <v>2</v>
      </c>
      <c r="D156" s="189" t="s">
        <v>809</v>
      </c>
      <c r="E156" s="189" t="s">
        <v>1688</v>
      </c>
      <c r="F156" s="189" t="s">
        <v>3126</v>
      </c>
      <c r="G156" s="193" t="s">
        <v>1624</v>
      </c>
      <c r="H156" s="169">
        <v>419</v>
      </c>
      <c r="I156" s="169">
        <v>476</v>
      </c>
      <c r="J156" s="169">
        <v>57</v>
      </c>
      <c r="K156" s="169">
        <v>5</v>
      </c>
      <c r="L156" s="169"/>
      <c r="M156" s="169"/>
      <c r="N156" s="169"/>
      <c r="O156" s="179">
        <v>560</v>
      </c>
      <c r="P156" s="169">
        <v>1800</v>
      </c>
      <c r="Q156" s="169">
        <v>56</v>
      </c>
      <c r="R156" s="169">
        <v>3</v>
      </c>
      <c r="S156" s="169"/>
      <c r="T156" s="192"/>
      <c r="U156" s="169">
        <v>1859</v>
      </c>
      <c r="V156" s="175">
        <v>1960</v>
      </c>
      <c r="W156" s="169"/>
      <c r="X156" s="169">
        <v>-7341</v>
      </c>
      <c r="Y156" s="180">
        <v>-5381</v>
      </c>
      <c r="Z156" s="169">
        <v>7800</v>
      </c>
      <c r="AA156" s="197">
        <v>0</v>
      </c>
      <c r="AB156">
        <v>0</v>
      </c>
    </row>
    <row r="157" spans="1:28" x14ac:dyDescent="0.25">
      <c r="A157" s="162">
        <v>850</v>
      </c>
      <c r="B157" s="177" t="s">
        <v>810</v>
      </c>
      <c r="C157" s="169">
        <v>1</v>
      </c>
      <c r="D157" s="189" t="s">
        <v>809</v>
      </c>
      <c r="E157" s="189" t="s">
        <v>1691</v>
      </c>
      <c r="F157" s="189" t="s">
        <v>3101</v>
      </c>
      <c r="G157" s="193" t="s">
        <v>1000</v>
      </c>
      <c r="H157" s="169">
        <v>407</v>
      </c>
      <c r="I157" s="169">
        <v>553</v>
      </c>
      <c r="J157" s="169">
        <v>146</v>
      </c>
      <c r="K157" s="169">
        <v>5</v>
      </c>
      <c r="L157" s="169"/>
      <c r="M157" s="169"/>
      <c r="N157" s="169"/>
      <c r="O157" s="179">
        <v>207</v>
      </c>
      <c r="P157" s="169">
        <v>1548</v>
      </c>
      <c r="Q157" s="169">
        <v>139</v>
      </c>
      <c r="R157" s="169">
        <v>12</v>
      </c>
      <c r="S157" s="169"/>
      <c r="T157" s="192"/>
      <c r="U157" s="169">
        <v>1699</v>
      </c>
      <c r="V157" s="175"/>
      <c r="W157" s="169"/>
      <c r="X157" s="169"/>
      <c r="Y157" s="180">
        <v>0</v>
      </c>
      <c r="Z157" s="169">
        <v>1906</v>
      </c>
      <c r="AA157" s="169">
        <v>-1857</v>
      </c>
      <c r="AB157">
        <v>-1857</v>
      </c>
    </row>
    <row r="158" spans="1:28" x14ac:dyDescent="0.25">
      <c r="A158" s="162">
        <v>1123</v>
      </c>
      <c r="B158" s="177" t="s">
        <v>407</v>
      </c>
      <c r="C158" s="169">
        <v>3</v>
      </c>
      <c r="D158" s="189" t="s">
        <v>408</v>
      </c>
      <c r="E158" s="189" t="s">
        <v>1694</v>
      </c>
      <c r="F158" s="189" t="s">
        <v>2970</v>
      </c>
      <c r="G158" s="193" t="s">
        <v>1696</v>
      </c>
      <c r="H158" s="169">
        <v>930</v>
      </c>
      <c r="I158" s="169">
        <v>1131</v>
      </c>
      <c r="J158" s="169">
        <v>201</v>
      </c>
      <c r="K158" s="169">
        <v>4</v>
      </c>
      <c r="L158" s="169">
        <v>2.82</v>
      </c>
      <c r="M158" s="169"/>
      <c r="N158" s="169"/>
      <c r="O158" s="179">
        <v>-2688</v>
      </c>
      <c r="P158" s="169">
        <v>2700</v>
      </c>
      <c r="Q158" s="169">
        <v>199</v>
      </c>
      <c r="R158" s="169">
        <v>0</v>
      </c>
      <c r="S158" s="169">
        <v>0</v>
      </c>
      <c r="T158" s="192"/>
      <c r="U158" s="169">
        <v>2899</v>
      </c>
      <c r="V158" s="199">
        <v>0</v>
      </c>
      <c r="W158" s="169"/>
      <c r="X158" s="169">
        <v>-11492</v>
      </c>
      <c r="Y158" s="180">
        <v>0</v>
      </c>
      <c r="Z158" s="169">
        <v>211</v>
      </c>
      <c r="AA158" s="169">
        <v>0</v>
      </c>
      <c r="AB158">
        <v>0</v>
      </c>
    </row>
    <row r="159" spans="1:28" x14ac:dyDescent="0.25">
      <c r="A159" s="162">
        <v>1400</v>
      </c>
      <c r="B159" s="177" t="s">
        <v>409</v>
      </c>
      <c r="C159" s="169">
        <v>2</v>
      </c>
      <c r="D159" s="189" t="s">
        <v>410</v>
      </c>
      <c r="E159" s="189" t="s">
        <v>315</v>
      </c>
      <c r="F159" s="189" t="s">
        <v>3198</v>
      </c>
      <c r="G159" s="193" t="s">
        <v>316</v>
      </c>
      <c r="H159" s="175">
        <v>3537</v>
      </c>
      <c r="I159" s="175">
        <v>3573</v>
      </c>
      <c r="J159" s="169">
        <v>36</v>
      </c>
      <c r="K159" s="175">
        <v>4</v>
      </c>
      <c r="L159" s="202"/>
      <c r="M159" s="202"/>
      <c r="N159" s="202"/>
      <c r="O159" s="169">
        <v>-1953</v>
      </c>
      <c r="P159" s="169">
        <v>2000</v>
      </c>
      <c r="Q159" s="169">
        <v>36</v>
      </c>
      <c r="R159" s="169">
        <v>-2</v>
      </c>
      <c r="S159" s="169">
        <v>0</v>
      </c>
      <c r="T159" s="192"/>
      <c r="U159" s="169">
        <v>2034</v>
      </c>
      <c r="V159" s="200">
        <v>0</v>
      </c>
      <c r="W159" s="169"/>
      <c r="X159" s="169"/>
      <c r="Y159" s="180">
        <v>0</v>
      </c>
      <c r="Z159" s="169">
        <v>81</v>
      </c>
      <c r="AA159" s="169">
        <v>-7719</v>
      </c>
      <c r="AB159">
        <v>-7719</v>
      </c>
    </row>
    <row r="160" spans="1:28" x14ac:dyDescent="0.25">
      <c r="A160" s="162">
        <v>1046</v>
      </c>
      <c r="B160" s="177" t="s">
        <v>811</v>
      </c>
      <c r="C160" s="169">
        <v>2</v>
      </c>
      <c r="D160" s="189" t="s">
        <v>412</v>
      </c>
      <c r="E160" s="189" t="s">
        <v>1700</v>
      </c>
      <c r="F160" s="189" t="s">
        <v>3130</v>
      </c>
      <c r="G160" s="193" t="s">
        <v>1230</v>
      </c>
      <c r="H160" s="169">
        <v>655</v>
      </c>
      <c r="I160" s="169">
        <v>771</v>
      </c>
      <c r="J160" s="169">
        <v>116</v>
      </c>
      <c r="K160" s="169">
        <v>3</v>
      </c>
      <c r="L160" s="169"/>
      <c r="M160" s="169"/>
      <c r="N160" s="169"/>
      <c r="O160" s="179">
        <v>-36</v>
      </c>
      <c r="P160" s="169">
        <v>1350</v>
      </c>
      <c r="Q160" s="169">
        <v>115</v>
      </c>
      <c r="R160" s="169">
        <v>6</v>
      </c>
      <c r="S160" s="169">
        <v>1890</v>
      </c>
      <c r="T160" s="192"/>
      <c r="U160" s="169">
        <v>3361</v>
      </c>
      <c r="V160" s="175">
        <v>0</v>
      </c>
      <c r="W160" s="169"/>
      <c r="X160" s="169">
        <v>-4475</v>
      </c>
      <c r="Y160" s="180">
        <v>-4475</v>
      </c>
      <c r="Z160" s="169">
        <v>7800</v>
      </c>
      <c r="AA160" s="181">
        <v>0</v>
      </c>
      <c r="AB160">
        <v>0</v>
      </c>
    </row>
    <row r="161" spans="1:28" x14ac:dyDescent="0.25">
      <c r="A161" s="162">
        <v>1296</v>
      </c>
      <c r="B161" s="177" t="s">
        <v>411</v>
      </c>
      <c r="C161" s="169">
        <v>3</v>
      </c>
      <c r="D161" s="189" t="s">
        <v>412</v>
      </c>
      <c r="E161" s="189" t="s">
        <v>1703</v>
      </c>
      <c r="F161" s="189" t="s">
        <v>3185</v>
      </c>
      <c r="G161" s="193" t="s">
        <v>1230</v>
      </c>
      <c r="H161" s="169">
        <v>1402</v>
      </c>
      <c r="I161" s="169">
        <v>1402</v>
      </c>
      <c r="J161" s="169">
        <v>0</v>
      </c>
      <c r="K161" s="169">
        <v>5</v>
      </c>
      <c r="L161" s="169"/>
      <c r="M161" s="169"/>
      <c r="N161" s="169"/>
      <c r="O161" s="169">
        <v>2746</v>
      </c>
      <c r="P161" s="169">
        <v>3750</v>
      </c>
      <c r="Q161" s="169">
        <v>0</v>
      </c>
      <c r="R161" s="169">
        <v>0</v>
      </c>
      <c r="S161" s="169">
        <v>0</v>
      </c>
      <c r="T161" s="192"/>
      <c r="U161" s="169">
        <v>3750</v>
      </c>
      <c r="V161" s="175">
        <v>0</v>
      </c>
      <c r="W161" s="169"/>
      <c r="X161" s="169"/>
      <c r="Y161" s="180">
        <v>0</v>
      </c>
      <c r="Z161" s="169">
        <v>6496</v>
      </c>
      <c r="AA161" s="169">
        <v>-5205</v>
      </c>
      <c r="AB161">
        <v>-5205</v>
      </c>
    </row>
    <row r="162" spans="1:28" x14ac:dyDescent="0.25">
      <c r="A162" s="162">
        <v>1246</v>
      </c>
      <c r="B162" s="177" t="s">
        <v>413</v>
      </c>
      <c r="C162" s="169">
        <v>2</v>
      </c>
      <c r="D162" s="189" t="s">
        <v>414</v>
      </c>
      <c r="E162" s="189" t="s">
        <v>313</v>
      </c>
      <c r="F162" s="189" t="s">
        <v>2968</v>
      </c>
      <c r="G162" s="193" t="s">
        <v>222</v>
      </c>
      <c r="H162" s="169">
        <v>680</v>
      </c>
      <c r="I162" s="169">
        <v>750</v>
      </c>
      <c r="J162" s="169">
        <v>70</v>
      </c>
      <c r="K162" s="169">
        <v>2</v>
      </c>
      <c r="L162" s="169"/>
      <c r="M162" s="169"/>
      <c r="N162" s="169"/>
      <c r="O162" s="169">
        <v>-145</v>
      </c>
      <c r="P162" s="169">
        <v>1000</v>
      </c>
      <c r="Q162" s="169">
        <v>70</v>
      </c>
      <c r="R162" s="169">
        <v>-27</v>
      </c>
      <c r="S162" s="169">
        <v>0</v>
      </c>
      <c r="T162" s="192">
        <v>667</v>
      </c>
      <c r="U162" s="169">
        <v>1710</v>
      </c>
      <c r="V162" s="175">
        <v>0</v>
      </c>
      <c r="W162" s="169"/>
      <c r="X162" s="169"/>
      <c r="Y162" s="180">
        <v>0</v>
      </c>
      <c r="Z162" s="169">
        <v>1565</v>
      </c>
      <c r="AA162" s="169">
        <v>0</v>
      </c>
      <c r="AB162">
        <v>0</v>
      </c>
    </row>
    <row r="163" spans="1:28" x14ac:dyDescent="0.25">
      <c r="A163" s="162">
        <v>928</v>
      </c>
      <c r="B163" s="177" t="s">
        <v>812</v>
      </c>
      <c r="C163" s="169">
        <v>1</v>
      </c>
      <c r="D163" s="189" t="s">
        <v>813</v>
      </c>
      <c r="E163" s="189" t="s">
        <v>1421</v>
      </c>
      <c r="F163" s="189" t="s">
        <v>3057</v>
      </c>
      <c r="G163" s="193" t="s">
        <v>296</v>
      </c>
      <c r="H163" s="169">
        <v>2296</v>
      </c>
      <c r="I163" s="169">
        <v>2417</v>
      </c>
      <c r="J163" s="169">
        <v>121</v>
      </c>
      <c r="K163" s="169">
        <v>2</v>
      </c>
      <c r="L163" s="169"/>
      <c r="M163" s="169"/>
      <c r="N163" s="169"/>
      <c r="O163" s="179">
        <v>5791</v>
      </c>
      <c r="P163" s="169">
        <v>420</v>
      </c>
      <c r="Q163" s="169">
        <v>115</v>
      </c>
      <c r="R163" s="169">
        <v>12</v>
      </c>
      <c r="S163" s="169">
        <v>3173</v>
      </c>
      <c r="T163" s="192"/>
      <c r="U163" s="169">
        <v>3720</v>
      </c>
      <c r="V163" s="175">
        <v>5610</v>
      </c>
      <c r="W163" s="169"/>
      <c r="X163" s="169"/>
      <c r="Y163" s="180">
        <v>5610</v>
      </c>
      <c r="Z163" s="169">
        <v>3901</v>
      </c>
      <c r="AA163" s="169">
        <v>0</v>
      </c>
      <c r="AB163">
        <v>0</v>
      </c>
    </row>
    <row r="164" spans="1:28" x14ac:dyDescent="0.25">
      <c r="A164" s="162">
        <v>1297</v>
      </c>
      <c r="B164" s="177" t="s">
        <v>415</v>
      </c>
      <c r="C164" s="169">
        <v>2</v>
      </c>
      <c r="D164" s="189" t="s">
        <v>416</v>
      </c>
      <c r="E164" s="189" t="s">
        <v>1716</v>
      </c>
      <c r="F164" s="189" t="s">
        <v>3186</v>
      </c>
      <c r="G164" s="193" t="s">
        <v>1230</v>
      </c>
      <c r="H164" s="169">
        <v>1472</v>
      </c>
      <c r="I164" s="169">
        <v>1657</v>
      </c>
      <c r="J164" s="169">
        <v>185</v>
      </c>
      <c r="K164" s="169">
        <v>4</v>
      </c>
      <c r="L164" s="169">
        <v>3.02</v>
      </c>
      <c r="M164" s="169"/>
      <c r="N164" s="169"/>
      <c r="O164" s="169">
        <v>5438.9999999999991</v>
      </c>
      <c r="P164" s="169">
        <v>2000</v>
      </c>
      <c r="Q164" s="169">
        <v>185</v>
      </c>
      <c r="R164" s="169">
        <v>-70</v>
      </c>
      <c r="S164" s="169">
        <v>2040</v>
      </c>
      <c r="T164" s="192"/>
      <c r="U164" s="169">
        <v>4155</v>
      </c>
      <c r="V164" s="175">
        <v>1730</v>
      </c>
      <c r="W164" s="169"/>
      <c r="X164" s="169"/>
      <c r="Y164" s="180">
        <v>1730</v>
      </c>
      <c r="Z164" s="169">
        <v>7864</v>
      </c>
      <c r="AA164" s="185">
        <v>0</v>
      </c>
      <c r="AB164" s="174">
        <v>63.999999999999091</v>
      </c>
    </row>
    <row r="165" spans="1:28" x14ac:dyDescent="0.25">
      <c r="A165" s="162">
        <v>1248</v>
      </c>
      <c r="B165" s="177" t="s">
        <v>814</v>
      </c>
      <c r="C165" s="169">
        <v>1</v>
      </c>
      <c r="D165" s="189" t="s">
        <v>815</v>
      </c>
      <c r="E165" s="189" t="s">
        <v>270</v>
      </c>
      <c r="F165" s="189" t="s">
        <v>3109</v>
      </c>
      <c r="G165" s="193" t="s">
        <v>1511</v>
      </c>
      <c r="H165" s="169">
        <v>396</v>
      </c>
      <c r="I165" s="169">
        <v>438</v>
      </c>
      <c r="J165" s="169">
        <v>42</v>
      </c>
      <c r="K165" s="169">
        <v>4</v>
      </c>
      <c r="L165" s="169"/>
      <c r="M165" s="169"/>
      <c r="N165" s="169"/>
      <c r="O165" s="169">
        <v>-632</v>
      </c>
      <c r="P165" s="169">
        <v>1000</v>
      </c>
      <c r="Q165" s="169">
        <v>42</v>
      </c>
      <c r="R165" s="169">
        <v>-16</v>
      </c>
      <c r="S165" s="169">
        <v>0</v>
      </c>
      <c r="T165" s="192">
        <v>327</v>
      </c>
      <c r="U165" s="169">
        <v>1353</v>
      </c>
      <c r="V165" s="175">
        <v>0</v>
      </c>
      <c r="W165" s="169"/>
      <c r="X165" s="169"/>
      <c r="Y165" s="180">
        <v>0</v>
      </c>
      <c r="Z165" s="169">
        <v>721</v>
      </c>
      <c r="AA165" s="169">
        <v>-3180</v>
      </c>
      <c r="AB165">
        <v>-3180</v>
      </c>
    </row>
    <row r="166" spans="1:28" x14ac:dyDescent="0.25">
      <c r="A166" s="162">
        <v>1124</v>
      </c>
      <c r="B166" s="177" t="s">
        <v>816</v>
      </c>
      <c r="C166" s="169">
        <v>1</v>
      </c>
      <c r="D166" s="189" t="s">
        <v>817</v>
      </c>
      <c r="E166" s="189" t="s">
        <v>1721</v>
      </c>
      <c r="F166" s="189" t="s">
        <v>3153</v>
      </c>
      <c r="G166" s="193" t="s">
        <v>1000</v>
      </c>
      <c r="H166" s="169">
        <v>738</v>
      </c>
      <c r="I166" s="169">
        <v>751</v>
      </c>
      <c r="J166" s="169">
        <v>13</v>
      </c>
      <c r="K166" s="169">
        <v>1</v>
      </c>
      <c r="L166" s="169">
        <v>1.83</v>
      </c>
      <c r="M166" s="169"/>
      <c r="N166" s="169"/>
      <c r="O166" s="179">
        <v>2336</v>
      </c>
      <c r="P166" s="169">
        <v>225</v>
      </c>
      <c r="Q166" s="169">
        <v>13</v>
      </c>
      <c r="R166" s="169">
        <v>0</v>
      </c>
      <c r="S166" s="169">
        <v>374</v>
      </c>
      <c r="T166" s="192"/>
      <c r="U166" s="169">
        <v>612</v>
      </c>
      <c r="V166" s="199">
        <v>0</v>
      </c>
      <c r="W166" s="169"/>
      <c r="X166" s="169"/>
      <c r="Y166" s="245">
        <v>0</v>
      </c>
      <c r="Z166" s="169">
        <v>2948</v>
      </c>
      <c r="AA166" s="169">
        <v>-953</v>
      </c>
      <c r="AB166">
        <v>-953</v>
      </c>
    </row>
    <row r="167" spans="1:28" x14ac:dyDescent="0.25">
      <c r="A167" s="162">
        <v>786</v>
      </c>
      <c r="B167" s="177" t="s">
        <v>818</v>
      </c>
      <c r="C167" s="169">
        <v>1</v>
      </c>
      <c r="D167" s="189" t="s">
        <v>815</v>
      </c>
      <c r="E167" s="189" t="s">
        <v>1724</v>
      </c>
      <c r="F167" s="189" t="s">
        <v>3088</v>
      </c>
      <c r="G167" s="193" t="s">
        <v>1624</v>
      </c>
      <c r="H167" s="169">
        <v>75</v>
      </c>
      <c r="I167" s="169">
        <v>109</v>
      </c>
      <c r="J167" s="169">
        <v>34</v>
      </c>
      <c r="K167" s="169">
        <v>5</v>
      </c>
      <c r="L167" s="169"/>
      <c r="M167" s="169"/>
      <c r="N167" s="169"/>
      <c r="O167" s="179">
        <v>-406</v>
      </c>
      <c r="P167" s="169">
        <v>1050</v>
      </c>
      <c r="Q167" s="169">
        <v>33</v>
      </c>
      <c r="R167" s="169">
        <v>3</v>
      </c>
      <c r="S167" s="169"/>
      <c r="T167" s="192"/>
      <c r="U167" s="169">
        <v>1086</v>
      </c>
      <c r="V167" s="175"/>
      <c r="W167" s="169"/>
      <c r="X167" s="169">
        <v>-3221</v>
      </c>
      <c r="Y167" s="180">
        <v>-3221</v>
      </c>
      <c r="Z167" s="169">
        <v>3901</v>
      </c>
      <c r="AA167" s="181">
        <v>0</v>
      </c>
      <c r="AB167">
        <v>0</v>
      </c>
    </row>
    <row r="168" spans="1:28" x14ac:dyDescent="0.25">
      <c r="A168" s="162">
        <v>1047</v>
      </c>
      <c r="B168" s="177" t="s">
        <v>819</v>
      </c>
      <c r="C168" s="169">
        <v>2</v>
      </c>
      <c r="D168" s="175" t="s">
        <v>820</v>
      </c>
      <c r="E168" s="175" t="s">
        <v>1727</v>
      </c>
      <c r="F168" s="175" t="s">
        <v>2953</v>
      </c>
      <c r="G168" s="175" t="s">
        <v>296</v>
      </c>
      <c r="H168" s="169">
        <v>754</v>
      </c>
      <c r="I168" s="169">
        <v>936</v>
      </c>
      <c r="J168" s="169">
        <v>182</v>
      </c>
      <c r="K168" s="169">
        <v>4</v>
      </c>
      <c r="L168" s="169"/>
      <c r="M168" s="169"/>
      <c r="N168" s="169"/>
      <c r="O168" s="179">
        <v>2617</v>
      </c>
      <c r="P168" s="169">
        <v>1800</v>
      </c>
      <c r="Q168" s="169">
        <v>180</v>
      </c>
      <c r="R168" s="169">
        <v>9</v>
      </c>
      <c r="S168" s="169">
        <v>918</v>
      </c>
      <c r="T168" s="192"/>
      <c r="U168" s="169">
        <v>2907</v>
      </c>
      <c r="V168" s="175">
        <v>0</v>
      </c>
      <c r="W168" s="169"/>
      <c r="X168" s="169">
        <v>-2276</v>
      </c>
      <c r="Y168" s="180">
        <v>-2276</v>
      </c>
      <c r="Z168" s="169">
        <v>7800</v>
      </c>
      <c r="AA168" s="181">
        <v>0</v>
      </c>
      <c r="AB168">
        <v>0</v>
      </c>
    </row>
    <row r="169" spans="1:28" x14ac:dyDescent="0.25">
      <c r="A169" s="162">
        <v>957</v>
      </c>
      <c r="B169" s="177" t="s">
        <v>821</v>
      </c>
      <c r="C169" s="169">
        <v>1</v>
      </c>
      <c r="D169" s="175" t="s">
        <v>822</v>
      </c>
      <c r="E169" s="175" t="s">
        <v>1730</v>
      </c>
      <c r="F169" s="175" t="s">
        <v>3117</v>
      </c>
      <c r="G169" s="175" t="s">
        <v>1732</v>
      </c>
      <c r="H169" s="169">
        <v>113</v>
      </c>
      <c r="I169" s="169">
        <v>134</v>
      </c>
      <c r="J169" s="169">
        <v>21</v>
      </c>
      <c r="K169" s="169">
        <v>3</v>
      </c>
      <c r="L169" s="169"/>
      <c r="M169" s="169"/>
      <c r="N169" s="169"/>
      <c r="O169" s="179">
        <v>1252</v>
      </c>
      <c r="P169" s="169">
        <v>675</v>
      </c>
      <c r="Q169" s="169">
        <v>21</v>
      </c>
      <c r="R169" s="169">
        <v>2</v>
      </c>
      <c r="S169" s="169"/>
      <c r="T169" s="192"/>
      <c r="U169" s="169">
        <v>698</v>
      </c>
      <c r="V169" s="175">
        <v>0</v>
      </c>
      <c r="W169" s="169"/>
      <c r="X169" s="169">
        <v>-1951</v>
      </c>
      <c r="Y169" s="180">
        <v>-1951</v>
      </c>
      <c r="Z169" s="169">
        <v>3901</v>
      </c>
      <c r="AA169" s="197">
        <v>0</v>
      </c>
      <c r="AB169">
        <v>0</v>
      </c>
    </row>
    <row r="170" spans="1:28" x14ac:dyDescent="0.25">
      <c r="A170" s="162">
        <v>851</v>
      </c>
      <c r="B170" s="177" t="s">
        <v>823</v>
      </c>
      <c r="C170" s="169">
        <v>2</v>
      </c>
      <c r="D170" s="175" t="s">
        <v>824</v>
      </c>
      <c r="E170" s="199" t="s">
        <v>1734</v>
      </c>
      <c r="F170" s="199" t="s">
        <v>2976</v>
      </c>
      <c r="G170" s="199" t="s">
        <v>1511</v>
      </c>
      <c r="H170" s="169">
        <v>116</v>
      </c>
      <c r="I170" s="169">
        <v>117</v>
      </c>
      <c r="J170" s="169">
        <v>1</v>
      </c>
      <c r="K170" s="169">
        <v>3</v>
      </c>
      <c r="L170" s="169"/>
      <c r="M170" s="169"/>
      <c r="N170" s="169"/>
      <c r="O170" s="179">
        <v>2629</v>
      </c>
      <c r="P170" s="169">
        <v>1260</v>
      </c>
      <c r="Q170" s="169">
        <v>1</v>
      </c>
      <c r="R170" s="169">
        <v>0</v>
      </c>
      <c r="S170" s="169"/>
      <c r="T170" s="192"/>
      <c r="U170" s="169">
        <v>1261</v>
      </c>
      <c r="V170" s="175"/>
      <c r="W170" s="169"/>
      <c r="X170" s="169"/>
      <c r="Y170" s="180">
        <v>0</v>
      </c>
      <c r="Z170" s="169">
        <v>3890</v>
      </c>
      <c r="AA170" s="169">
        <v>-3912</v>
      </c>
      <c r="AB170">
        <v>-3912</v>
      </c>
    </row>
    <row r="171" spans="1:28" x14ac:dyDescent="0.25">
      <c r="A171" s="162">
        <v>1438</v>
      </c>
      <c r="B171" s="177" t="s">
        <v>417</v>
      </c>
      <c r="C171" s="169">
        <v>2</v>
      </c>
      <c r="D171" s="175" t="s">
        <v>418</v>
      </c>
      <c r="E171" s="175" t="s">
        <v>1737</v>
      </c>
      <c r="F171" s="175" t="s">
        <v>2976</v>
      </c>
      <c r="G171" s="175" t="s">
        <v>1665</v>
      </c>
      <c r="H171" s="175">
        <v>1111</v>
      </c>
      <c r="I171" s="175">
        <v>1279</v>
      </c>
      <c r="J171" s="169">
        <v>168</v>
      </c>
      <c r="K171" s="175">
        <v>3</v>
      </c>
      <c r="L171" s="175">
        <v>2.48</v>
      </c>
      <c r="M171" s="175"/>
      <c r="N171" s="175"/>
      <c r="O171" s="169">
        <v>3771</v>
      </c>
      <c r="P171" s="169">
        <v>1865</v>
      </c>
      <c r="Q171" s="169">
        <v>168</v>
      </c>
      <c r="R171" s="169">
        <v>0</v>
      </c>
      <c r="S171" s="169">
        <v>960</v>
      </c>
      <c r="T171" s="192"/>
      <c r="U171" s="169">
        <v>2993</v>
      </c>
      <c r="V171" s="175">
        <v>0</v>
      </c>
      <c r="W171" s="169"/>
      <c r="X171" s="169"/>
      <c r="Y171" s="180">
        <v>0</v>
      </c>
      <c r="Z171" s="169">
        <v>6399</v>
      </c>
      <c r="AA171" s="169">
        <v>-1403</v>
      </c>
      <c r="AB171">
        <v>-1403</v>
      </c>
    </row>
    <row r="172" spans="1:28" x14ac:dyDescent="0.25">
      <c r="A172" s="162">
        <v>1125</v>
      </c>
      <c r="B172" s="177" t="s">
        <v>419</v>
      </c>
      <c r="C172" s="169">
        <v>1</v>
      </c>
      <c r="D172" s="175" t="s">
        <v>418</v>
      </c>
      <c r="E172" s="175" t="s">
        <v>262</v>
      </c>
      <c r="F172" s="175" t="s">
        <v>3154</v>
      </c>
      <c r="G172" s="175" t="s">
        <v>296</v>
      </c>
      <c r="H172" s="169">
        <v>180</v>
      </c>
      <c r="I172" s="169">
        <v>225</v>
      </c>
      <c r="J172" s="169">
        <v>45</v>
      </c>
      <c r="K172" s="169">
        <v>3</v>
      </c>
      <c r="L172" s="169">
        <v>0.86</v>
      </c>
      <c r="M172" s="169"/>
      <c r="N172" s="169"/>
      <c r="O172" s="179">
        <v>471</v>
      </c>
      <c r="P172" s="169">
        <v>675</v>
      </c>
      <c r="Q172" s="169">
        <v>45</v>
      </c>
      <c r="R172" s="169">
        <v>0</v>
      </c>
      <c r="S172" s="169">
        <v>0</v>
      </c>
      <c r="T172" s="192"/>
      <c r="U172" s="169">
        <v>720</v>
      </c>
      <c r="V172" s="175">
        <v>0</v>
      </c>
      <c r="W172" s="169"/>
      <c r="X172" s="169">
        <v>-2710</v>
      </c>
      <c r="Y172" s="180">
        <v>0</v>
      </c>
      <c r="Z172" s="169">
        <v>1191</v>
      </c>
      <c r="AA172" s="57">
        <v>0</v>
      </c>
      <c r="AB172">
        <v>0</v>
      </c>
    </row>
    <row r="173" spans="1:28" x14ac:dyDescent="0.25">
      <c r="A173" s="162">
        <v>1471</v>
      </c>
      <c r="B173" s="175" t="s">
        <v>420</v>
      </c>
      <c r="C173" s="175">
        <v>2</v>
      </c>
      <c r="D173" s="175" t="s">
        <v>418</v>
      </c>
      <c r="E173" s="175" t="s">
        <v>1746</v>
      </c>
      <c r="F173" s="175" t="s">
        <v>2966</v>
      </c>
      <c r="G173" s="175" t="s">
        <v>296</v>
      </c>
      <c r="H173" s="175">
        <v>1506</v>
      </c>
      <c r="I173" s="175">
        <v>1594</v>
      </c>
      <c r="J173" s="169">
        <v>88</v>
      </c>
      <c r="K173" s="175">
        <v>4</v>
      </c>
      <c r="L173" s="175"/>
      <c r="M173" s="175"/>
      <c r="N173" s="175"/>
      <c r="O173" s="169">
        <v>3503</v>
      </c>
      <c r="P173" s="169">
        <v>2000</v>
      </c>
      <c r="Q173" s="169">
        <v>88</v>
      </c>
      <c r="R173" s="169">
        <v>0</v>
      </c>
      <c r="S173" s="169">
        <v>0</v>
      </c>
      <c r="T173" s="192"/>
      <c r="U173" s="169">
        <v>2088</v>
      </c>
      <c r="V173" s="175">
        <v>0</v>
      </c>
      <c r="W173" s="175"/>
      <c r="X173" s="175"/>
      <c r="Y173" s="175">
        <v>0</v>
      </c>
      <c r="Z173" s="169">
        <v>5591</v>
      </c>
      <c r="AA173" s="169">
        <v>-2211</v>
      </c>
      <c r="AB173">
        <v>-2211</v>
      </c>
    </row>
    <row r="174" spans="1:28" x14ac:dyDescent="0.25">
      <c r="A174" s="162">
        <v>1247</v>
      </c>
      <c r="B174" s="177" t="s">
        <v>421</v>
      </c>
      <c r="C174" s="169">
        <v>1</v>
      </c>
      <c r="D174" s="175" t="s">
        <v>418</v>
      </c>
      <c r="E174" s="175" t="s">
        <v>1749</v>
      </c>
      <c r="F174" s="175" t="s">
        <v>3167</v>
      </c>
      <c r="G174" s="175" t="s">
        <v>296</v>
      </c>
      <c r="H174" s="169">
        <v>233</v>
      </c>
      <c r="I174" s="169">
        <v>252</v>
      </c>
      <c r="J174" s="169">
        <v>19</v>
      </c>
      <c r="K174" s="169">
        <v>3</v>
      </c>
      <c r="L174" s="169"/>
      <c r="M174" s="169"/>
      <c r="N174" s="169"/>
      <c r="O174" s="169">
        <v>450</v>
      </c>
      <c r="P174" s="169">
        <v>750</v>
      </c>
      <c r="Q174" s="169">
        <v>19</v>
      </c>
      <c r="R174" s="169">
        <v>-7</v>
      </c>
      <c r="S174" s="169">
        <v>0</v>
      </c>
      <c r="T174" s="192">
        <v>423</v>
      </c>
      <c r="U174" s="169">
        <v>1185</v>
      </c>
      <c r="V174" s="175">
        <v>0</v>
      </c>
      <c r="W174" s="169"/>
      <c r="X174" s="169">
        <v>-2266</v>
      </c>
      <c r="Y174" s="180">
        <v>0</v>
      </c>
      <c r="Z174" s="169">
        <v>1635</v>
      </c>
      <c r="AA174" s="57">
        <v>0</v>
      </c>
      <c r="AB174">
        <v>0</v>
      </c>
    </row>
    <row r="175" spans="1:28" x14ac:dyDescent="0.25">
      <c r="A175" s="162">
        <v>1298</v>
      </c>
      <c r="B175" s="177" t="s">
        <v>422</v>
      </c>
      <c r="C175" s="169">
        <v>1</v>
      </c>
      <c r="D175" s="175" t="s">
        <v>423</v>
      </c>
      <c r="E175" s="175" t="s">
        <v>1752</v>
      </c>
      <c r="F175" s="175" t="s">
        <v>2955</v>
      </c>
      <c r="G175" s="175" t="s">
        <v>222</v>
      </c>
      <c r="H175" s="169">
        <v>490</v>
      </c>
      <c r="I175" s="169">
        <v>606</v>
      </c>
      <c r="J175" s="169">
        <v>116</v>
      </c>
      <c r="K175" s="169">
        <v>4</v>
      </c>
      <c r="L175" s="169"/>
      <c r="M175" s="169"/>
      <c r="N175" s="169"/>
      <c r="O175" s="169">
        <v>3984</v>
      </c>
      <c r="P175" s="169">
        <v>266</v>
      </c>
      <c r="Q175" s="169">
        <v>116</v>
      </c>
      <c r="R175" s="169">
        <v>-44</v>
      </c>
      <c r="S175" s="169">
        <v>0</v>
      </c>
      <c r="T175" s="192"/>
      <c r="U175" s="169">
        <v>338</v>
      </c>
      <c r="V175" s="175">
        <v>585</v>
      </c>
      <c r="W175" s="169"/>
      <c r="X175" s="169"/>
      <c r="Y175" s="180">
        <v>585</v>
      </c>
      <c r="Z175" s="169">
        <v>3737</v>
      </c>
      <c r="AA175" s="169">
        <v>-164</v>
      </c>
      <c r="AB175">
        <v>-164</v>
      </c>
    </row>
    <row r="176" spans="1:28" x14ac:dyDescent="0.25">
      <c r="A176" s="162">
        <v>929</v>
      </c>
      <c r="B176" s="177" t="s">
        <v>825</v>
      </c>
      <c r="C176" s="169">
        <v>1</v>
      </c>
      <c r="D176" s="175" t="s">
        <v>423</v>
      </c>
      <c r="E176" s="175" t="s">
        <v>1755</v>
      </c>
      <c r="F176" s="175" t="s">
        <v>3113</v>
      </c>
      <c r="G176" s="175" t="s">
        <v>1757</v>
      </c>
      <c r="H176" s="169">
        <v>38</v>
      </c>
      <c r="I176" s="169">
        <v>59</v>
      </c>
      <c r="J176" s="169">
        <v>21</v>
      </c>
      <c r="K176" s="169">
        <v>4</v>
      </c>
      <c r="L176" s="169"/>
      <c r="M176" s="169"/>
      <c r="N176" s="169"/>
      <c r="O176" s="179">
        <v>1828</v>
      </c>
      <c r="P176" s="169">
        <v>840</v>
      </c>
      <c r="Q176" s="169">
        <v>20</v>
      </c>
      <c r="R176" s="169">
        <v>2</v>
      </c>
      <c r="S176" s="169"/>
      <c r="T176" s="192"/>
      <c r="U176" s="169">
        <v>862</v>
      </c>
      <c r="V176" s="175">
        <v>0</v>
      </c>
      <c r="W176" s="169"/>
      <c r="X176" s="169"/>
      <c r="Y176" s="180">
        <v>0</v>
      </c>
      <c r="Z176" s="169">
        <v>2690</v>
      </c>
      <c r="AA176" s="169">
        <v>-1211</v>
      </c>
      <c r="AB176">
        <v>-1211</v>
      </c>
    </row>
    <row r="177" spans="1:28" x14ac:dyDescent="0.25">
      <c r="A177" s="162">
        <v>1472</v>
      </c>
      <c r="B177" s="175" t="s">
        <v>424</v>
      </c>
      <c r="C177" s="175">
        <v>1</v>
      </c>
      <c r="D177" s="175" t="s">
        <v>423</v>
      </c>
      <c r="E177" s="175" t="s">
        <v>1759</v>
      </c>
      <c r="F177" s="175" t="s">
        <v>3205</v>
      </c>
      <c r="G177" s="175" t="s">
        <v>1761</v>
      </c>
      <c r="H177" s="175">
        <v>1060</v>
      </c>
      <c r="I177" s="175">
        <v>1110</v>
      </c>
      <c r="J177" s="169">
        <v>50</v>
      </c>
      <c r="K177" s="175">
        <v>4</v>
      </c>
      <c r="L177" s="175"/>
      <c r="M177" s="175"/>
      <c r="N177" s="175"/>
      <c r="O177" s="169">
        <v>-240</v>
      </c>
      <c r="P177" s="169">
        <v>750</v>
      </c>
      <c r="Q177" s="169">
        <v>50</v>
      </c>
      <c r="R177" s="169">
        <v>0</v>
      </c>
      <c r="S177" s="169">
        <v>0</v>
      </c>
      <c r="T177" s="192"/>
      <c r="U177" s="169">
        <v>1050</v>
      </c>
      <c r="V177" s="175">
        <v>0</v>
      </c>
      <c r="W177" s="175"/>
      <c r="X177" s="175"/>
      <c r="Y177" s="175">
        <v>0</v>
      </c>
      <c r="Z177" s="169">
        <v>560</v>
      </c>
      <c r="AA177" s="169">
        <v>-3341</v>
      </c>
      <c r="AB177">
        <v>-3341</v>
      </c>
    </row>
    <row r="178" spans="1:28" x14ac:dyDescent="0.25">
      <c r="A178" s="162">
        <v>1439</v>
      </c>
      <c r="B178" s="177" t="s">
        <v>425</v>
      </c>
      <c r="C178" s="169">
        <v>1</v>
      </c>
      <c r="D178" s="175" t="s">
        <v>423</v>
      </c>
      <c r="E178" s="175" t="s">
        <v>1763</v>
      </c>
      <c r="F178" s="175" t="s">
        <v>3201</v>
      </c>
      <c r="G178" s="175" t="s">
        <v>296</v>
      </c>
      <c r="H178" s="175">
        <v>607</v>
      </c>
      <c r="I178" s="175">
        <v>625</v>
      </c>
      <c r="J178" s="169">
        <v>18</v>
      </c>
      <c r="K178" s="175">
        <v>3</v>
      </c>
      <c r="L178" s="175"/>
      <c r="M178" s="175"/>
      <c r="N178" s="175"/>
      <c r="O178" s="169">
        <v>1821</v>
      </c>
      <c r="P178" s="169">
        <v>1000</v>
      </c>
      <c r="Q178" s="169">
        <v>18</v>
      </c>
      <c r="R178" s="169">
        <v>0</v>
      </c>
      <c r="S178" s="169">
        <v>0</v>
      </c>
      <c r="T178" s="192"/>
      <c r="U178" s="169">
        <v>1018</v>
      </c>
      <c r="V178" s="175">
        <v>0</v>
      </c>
      <c r="W178" s="169"/>
      <c r="X178" s="169"/>
      <c r="Y178" s="180">
        <v>0</v>
      </c>
      <c r="Z178" s="169">
        <f>AB178-V178</f>
        <v>-1062</v>
      </c>
      <c r="AA178" s="169">
        <v>-1062</v>
      </c>
      <c r="AB178">
        <v>-1062</v>
      </c>
    </row>
    <row r="179" spans="1:28" x14ac:dyDescent="0.25">
      <c r="A179" s="162">
        <v>1126</v>
      </c>
      <c r="B179" s="177" t="s">
        <v>426</v>
      </c>
      <c r="C179" s="169">
        <v>2</v>
      </c>
      <c r="D179" s="175" t="s">
        <v>427</v>
      </c>
      <c r="E179" s="175" t="s">
        <v>1766</v>
      </c>
      <c r="F179" s="175" t="s">
        <v>3155</v>
      </c>
      <c r="G179" s="175" t="s">
        <v>205</v>
      </c>
      <c r="H179" s="169">
        <v>512</v>
      </c>
      <c r="I179" s="169">
        <v>544</v>
      </c>
      <c r="J179" s="169">
        <v>32</v>
      </c>
      <c r="K179" s="169">
        <v>4</v>
      </c>
      <c r="L179" s="169">
        <v>1.57</v>
      </c>
      <c r="M179" s="169"/>
      <c r="N179" s="169"/>
      <c r="O179" s="179">
        <v>-1873</v>
      </c>
      <c r="P179" s="169">
        <v>1800</v>
      </c>
      <c r="Q179" s="169">
        <v>32</v>
      </c>
      <c r="R179" s="169">
        <v>0</v>
      </c>
      <c r="S179" s="169">
        <v>450</v>
      </c>
      <c r="T179" s="192"/>
      <c r="U179" s="169">
        <v>2282</v>
      </c>
      <c r="V179" s="175">
        <v>0</v>
      </c>
      <c r="W179" s="169"/>
      <c r="X179" s="169"/>
      <c r="Y179" s="180">
        <v>0</v>
      </c>
      <c r="Z179" s="169">
        <v>409</v>
      </c>
      <c r="AA179" s="169">
        <v>0</v>
      </c>
      <c r="AB179">
        <v>0</v>
      </c>
    </row>
    <row r="180" spans="1:28" x14ac:dyDescent="0.25">
      <c r="A180" s="162">
        <v>852</v>
      </c>
      <c r="B180" s="177" t="s">
        <v>826</v>
      </c>
      <c r="C180" s="169">
        <v>1</v>
      </c>
      <c r="D180" s="175" t="s">
        <v>427</v>
      </c>
      <c r="E180" s="199" t="s">
        <v>270</v>
      </c>
      <c r="F180" s="199" t="s">
        <v>3102</v>
      </c>
      <c r="G180" s="199" t="s">
        <v>303</v>
      </c>
      <c r="H180" s="169">
        <v>718</v>
      </c>
      <c r="I180" s="169">
        <v>718</v>
      </c>
      <c r="J180" s="169">
        <v>0</v>
      </c>
      <c r="K180" s="169">
        <v>3</v>
      </c>
      <c r="L180" s="169"/>
      <c r="M180" s="169"/>
      <c r="N180" s="192"/>
      <c r="O180" s="179">
        <v>4621</v>
      </c>
      <c r="P180" s="169">
        <v>630</v>
      </c>
      <c r="Q180" s="169">
        <v>0</v>
      </c>
      <c r="R180" s="169">
        <v>0</v>
      </c>
      <c r="S180" s="169"/>
      <c r="T180" s="192"/>
      <c r="U180" s="169">
        <v>630</v>
      </c>
      <c r="V180" s="169">
        <v>1350</v>
      </c>
      <c r="W180" s="169"/>
      <c r="X180" s="169"/>
      <c r="Y180" s="180">
        <v>0</v>
      </c>
      <c r="Z180" s="169">
        <v>5251</v>
      </c>
      <c r="AA180" s="169">
        <v>0</v>
      </c>
      <c r="AB180">
        <v>0</v>
      </c>
    </row>
    <row r="181" spans="1:28" x14ac:dyDescent="0.25">
      <c r="A181" s="162">
        <v>1299</v>
      </c>
      <c r="B181" s="177" t="s">
        <v>428</v>
      </c>
      <c r="C181" s="169">
        <v>1</v>
      </c>
      <c r="D181" s="175" t="s">
        <v>429</v>
      </c>
      <c r="E181" s="175" t="s">
        <v>1771</v>
      </c>
      <c r="F181" s="175" t="s">
        <v>3187</v>
      </c>
      <c r="G181" s="175" t="s">
        <v>1000</v>
      </c>
      <c r="H181" s="169">
        <v>15</v>
      </c>
      <c r="I181" s="169">
        <v>92</v>
      </c>
      <c r="J181" s="169">
        <v>77</v>
      </c>
      <c r="K181" s="169">
        <v>2</v>
      </c>
      <c r="L181" s="169"/>
      <c r="M181" s="169"/>
      <c r="N181" s="192"/>
      <c r="O181" s="169">
        <v>2566</v>
      </c>
      <c r="P181" s="169">
        <v>500</v>
      </c>
      <c r="Q181" s="169">
        <v>77</v>
      </c>
      <c r="R181" s="169">
        <v>-29</v>
      </c>
      <c r="S181" s="169">
        <v>969</v>
      </c>
      <c r="T181" s="192"/>
      <c r="U181" s="169">
        <v>1517</v>
      </c>
      <c r="V181" s="175">
        <v>182</v>
      </c>
      <c r="W181" s="169"/>
      <c r="X181" s="169"/>
      <c r="Y181" s="180">
        <v>182</v>
      </c>
      <c r="Z181" s="169">
        <v>3901</v>
      </c>
      <c r="AA181" s="169">
        <v>0</v>
      </c>
      <c r="AB181">
        <v>0</v>
      </c>
    </row>
    <row r="182" spans="1:28" x14ac:dyDescent="0.25">
      <c r="A182" s="162">
        <v>958</v>
      </c>
      <c r="B182" s="177" t="s">
        <v>827</v>
      </c>
      <c r="C182" s="169">
        <v>2</v>
      </c>
      <c r="D182" s="175" t="s">
        <v>828</v>
      </c>
      <c r="E182" s="175" t="s">
        <v>1774</v>
      </c>
      <c r="F182" s="175" t="s">
        <v>3118</v>
      </c>
      <c r="G182" s="175" t="s">
        <v>1000</v>
      </c>
      <c r="H182" s="169">
        <v>100</v>
      </c>
      <c r="I182" s="169">
        <v>100</v>
      </c>
      <c r="J182" s="169">
        <v>0</v>
      </c>
      <c r="K182" s="169">
        <v>1</v>
      </c>
      <c r="L182" s="169"/>
      <c r="M182" s="169"/>
      <c r="N182" s="192"/>
      <c r="O182" s="179">
        <v>1891</v>
      </c>
      <c r="P182" s="169">
        <v>450</v>
      </c>
      <c r="Q182" s="169">
        <v>0</v>
      </c>
      <c r="R182" s="169">
        <v>0</v>
      </c>
      <c r="S182" s="169"/>
      <c r="T182" s="192"/>
      <c r="U182" s="169">
        <v>450</v>
      </c>
      <c r="V182" s="175">
        <v>0</v>
      </c>
      <c r="W182" s="169"/>
      <c r="X182" s="169">
        <v>-5461</v>
      </c>
      <c r="Y182" s="180">
        <v>-5461</v>
      </c>
      <c r="Z182" s="169">
        <v>7802</v>
      </c>
      <c r="AA182" s="181">
        <v>0</v>
      </c>
      <c r="AB182">
        <v>0</v>
      </c>
    </row>
    <row r="183" spans="1:28" x14ac:dyDescent="0.25">
      <c r="A183" s="162">
        <v>1087</v>
      </c>
      <c r="B183" s="177" t="s">
        <v>829</v>
      </c>
      <c r="C183" s="169">
        <v>11</v>
      </c>
      <c r="D183" s="175" t="s">
        <v>431</v>
      </c>
      <c r="E183" s="175" t="s">
        <v>1781</v>
      </c>
      <c r="F183" s="175" t="s">
        <v>3141</v>
      </c>
      <c r="G183" s="175" t="s">
        <v>211</v>
      </c>
      <c r="H183" s="169">
        <v>4742</v>
      </c>
      <c r="I183" s="169">
        <v>4769</v>
      </c>
      <c r="J183" s="169">
        <v>27</v>
      </c>
      <c r="K183" s="169">
        <v>5</v>
      </c>
      <c r="L183" s="169"/>
      <c r="M183" s="169"/>
      <c r="N183" s="169"/>
      <c r="O183" s="179">
        <v>-1874</v>
      </c>
      <c r="P183" s="169">
        <v>12375</v>
      </c>
      <c r="Q183" s="169">
        <v>27</v>
      </c>
      <c r="R183" s="169">
        <v>1</v>
      </c>
      <c r="S183" s="169"/>
      <c r="T183" s="192"/>
      <c r="U183" s="169">
        <v>12403</v>
      </c>
      <c r="V183" s="175">
        <v>0</v>
      </c>
      <c r="W183" s="169"/>
      <c r="X183" s="169"/>
      <c r="Y183" s="180">
        <v>0</v>
      </c>
      <c r="Z183" s="169">
        <v>10529</v>
      </c>
      <c r="AA183" s="169">
        <v>-32382</v>
      </c>
      <c r="AB183">
        <v>-32382</v>
      </c>
    </row>
    <row r="184" spans="1:28" x14ac:dyDescent="0.25">
      <c r="A184" s="162">
        <v>1440</v>
      </c>
      <c r="B184" s="177" t="s">
        <v>430</v>
      </c>
      <c r="C184" s="169">
        <v>2</v>
      </c>
      <c r="D184" s="175" t="s">
        <v>431</v>
      </c>
      <c r="E184" s="175" t="s">
        <v>1784</v>
      </c>
      <c r="F184" s="175" t="s">
        <v>3202</v>
      </c>
      <c r="G184" s="175" t="s">
        <v>987</v>
      </c>
      <c r="H184" s="175">
        <v>1208</v>
      </c>
      <c r="I184" s="175">
        <v>1353</v>
      </c>
      <c r="J184" s="169">
        <v>145</v>
      </c>
      <c r="K184" s="175">
        <v>3</v>
      </c>
      <c r="L184" s="175">
        <v>4.34</v>
      </c>
      <c r="M184" s="175"/>
      <c r="N184" s="200"/>
      <c r="O184" s="169">
        <v>5123</v>
      </c>
      <c r="P184" s="169">
        <v>1500</v>
      </c>
      <c r="Q184" s="169">
        <v>145</v>
      </c>
      <c r="R184" s="169">
        <v>0</v>
      </c>
      <c r="S184" s="169">
        <v>3510</v>
      </c>
      <c r="T184" s="192"/>
      <c r="U184" s="169">
        <v>5155</v>
      </c>
      <c r="V184" s="175">
        <v>2476</v>
      </c>
      <c r="W184" s="169"/>
      <c r="X184" s="169"/>
      <c r="Y184" s="180">
        <v>2476</v>
      </c>
      <c r="Z184" s="169">
        <f>AB184-V184</f>
        <v>-2476</v>
      </c>
      <c r="AA184" s="169">
        <v>0</v>
      </c>
      <c r="AB184">
        <v>0</v>
      </c>
    </row>
    <row r="185" spans="1:28" x14ac:dyDescent="0.25">
      <c r="A185" s="162">
        <v>1300</v>
      </c>
      <c r="B185" s="177" t="s">
        <v>432</v>
      </c>
      <c r="C185" s="169">
        <v>2</v>
      </c>
      <c r="D185" s="175" t="s">
        <v>433</v>
      </c>
      <c r="E185" s="175" t="s">
        <v>1787</v>
      </c>
      <c r="F185" s="175" t="s">
        <v>3188</v>
      </c>
      <c r="G185" s="175" t="s">
        <v>1069</v>
      </c>
      <c r="H185" s="169">
        <v>973</v>
      </c>
      <c r="I185" s="169">
        <v>1045</v>
      </c>
      <c r="J185" s="169">
        <v>72</v>
      </c>
      <c r="K185" s="169">
        <v>3</v>
      </c>
      <c r="L185" s="169"/>
      <c r="M185" s="169"/>
      <c r="N185" s="169"/>
      <c r="O185" s="169">
        <v>318</v>
      </c>
      <c r="P185" s="169">
        <v>1500</v>
      </c>
      <c r="Q185" s="169">
        <v>72</v>
      </c>
      <c r="R185" s="169">
        <v>-27</v>
      </c>
      <c r="S185" s="169">
        <v>1260</v>
      </c>
      <c r="T185" s="192"/>
      <c r="U185" s="169">
        <v>2805</v>
      </c>
      <c r="V185" s="175">
        <v>0</v>
      </c>
      <c r="W185" s="169"/>
      <c r="X185" s="169"/>
      <c r="Y185" s="180">
        <v>0</v>
      </c>
      <c r="Z185" s="169">
        <v>3123</v>
      </c>
      <c r="AA185" s="169">
        <v>-4679</v>
      </c>
      <c r="AB185">
        <v>-4679</v>
      </c>
    </row>
    <row r="186" spans="1:28" x14ac:dyDescent="0.25">
      <c r="A186" s="162">
        <v>1169</v>
      </c>
      <c r="B186" s="177" t="s">
        <v>830</v>
      </c>
      <c r="C186" s="169">
        <v>1</v>
      </c>
      <c r="D186" s="175" t="s">
        <v>831</v>
      </c>
      <c r="E186" s="175" t="s">
        <v>1790</v>
      </c>
      <c r="F186" s="175" t="s">
        <v>2948</v>
      </c>
      <c r="G186" s="175" t="s">
        <v>1000</v>
      </c>
      <c r="H186" s="169">
        <v>84</v>
      </c>
      <c r="I186" s="169">
        <v>84</v>
      </c>
      <c r="J186" s="169">
        <v>0</v>
      </c>
      <c r="K186" s="169">
        <v>4</v>
      </c>
      <c r="L186" s="169"/>
      <c r="M186" s="169"/>
      <c r="N186" s="169"/>
      <c r="O186" s="169">
        <v>1911</v>
      </c>
      <c r="P186" s="169">
        <v>900</v>
      </c>
      <c r="Q186" s="169">
        <v>0</v>
      </c>
      <c r="R186" s="169">
        <v>0</v>
      </c>
      <c r="S186" s="169">
        <v>0</v>
      </c>
      <c r="T186" s="192"/>
      <c r="U186" s="169">
        <v>900</v>
      </c>
      <c r="V186" s="175">
        <v>0</v>
      </c>
      <c r="W186" s="169"/>
      <c r="X186" s="169"/>
      <c r="Y186" s="180">
        <v>0</v>
      </c>
      <c r="Z186" s="169">
        <v>2811</v>
      </c>
      <c r="AA186" s="169">
        <v>-1090</v>
      </c>
      <c r="AB186">
        <v>-1090</v>
      </c>
    </row>
    <row r="187" spans="1:28" x14ac:dyDescent="0.25">
      <c r="A187" s="162">
        <v>1048</v>
      </c>
      <c r="B187" s="177" t="s">
        <v>832</v>
      </c>
      <c r="C187" s="169">
        <v>2</v>
      </c>
      <c r="D187" s="175" t="s">
        <v>833</v>
      </c>
      <c r="E187" s="175" t="s">
        <v>1793</v>
      </c>
      <c r="F187" s="175" t="s">
        <v>3131</v>
      </c>
      <c r="G187" s="175" t="s">
        <v>1074</v>
      </c>
      <c r="H187" s="169">
        <v>270</v>
      </c>
      <c r="I187" s="169">
        <v>389</v>
      </c>
      <c r="J187" s="169">
        <v>119</v>
      </c>
      <c r="K187" s="169">
        <v>4</v>
      </c>
      <c r="L187" s="169"/>
      <c r="M187" s="169"/>
      <c r="N187" s="192"/>
      <c r="O187" s="179">
        <v>3368</v>
      </c>
      <c r="P187" s="169">
        <v>1800</v>
      </c>
      <c r="Q187" s="169">
        <v>118</v>
      </c>
      <c r="R187" s="169">
        <v>6</v>
      </c>
      <c r="S187" s="169"/>
      <c r="T187" s="192"/>
      <c r="U187" s="169">
        <v>1924</v>
      </c>
      <c r="V187" s="175">
        <v>0</v>
      </c>
      <c r="W187" s="169"/>
      <c r="X187" s="169">
        <v>-1630</v>
      </c>
      <c r="Y187" s="180">
        <v>-1630</v>
      </c>
      <c r="Z187" s="169">
        <v>6922</v>
      </c>
      <c r="AA187" s="181">
        <v>0</v>
      </c>
      <c r="AB187">
        <v>0</v>
      </c>
    </row>
    <row r="188" spans="1:28" x14ac:dyDescent="0.25">
      <c r="A188" s="162">
        <v>853</v>
      </c>
      <c r="B188" s="177" t="s">
        <v>834</v>
      </c>
      <c r="C188" s="169">
        <v>1</v>
      </c>
      <c r="D188" s="175" t="s">
        <v>833</v>
      </c>
      <c r="E188" s="199" t="s">
        <v>1796</v>
      </c>
      <c r="F188" s="199" t="s">
        <v>2971</v>
      </c>
      <c r="G188" s="199" t="s">
        <v>1798</v>
      </c>
      <c r="H188" s="169">
        <v>123</v>
      </c>
      <c r="I188" s="169">
        <v>145</v>
      </c>
      <c r="J188" s="169">
        <v>22</v>
      </c>
      <c r="K188" s="169">
        <v>4</v>
      </c>
      <c r="L188" s="169"/>
      <c r="M188" s="169"/>
      <c r="N188" s="192"/>
      <c r="O188" s="179">
        <v>8667</v>
      </c>
      <c r="P188" s="169">
        <v>840</v>
      </c>
      <c r="Q188" s="169">
        <v>21</v>
      </c>
      <c r="R188" s="169">
        <v>2</v>
      </c>
      <c r="S188" s="169"/>
      <c r="T188" s="192"/>
      <c r="U188" s="169">
        <v>863</v>
      </c>
      <c r="V188" s="243">
        <v>5629</v>
      </c>
      <c r="W188" s="169"/>
      <c r="X188" s="169"/>
      <c r="Y188" s="180">
        <v>5629</v>
      </c>
      <c r="Z188" s="169">
        <v>3901</v>
      </c>
      <c r="AA188" s="169">
        <v>0</v>
      </c>
      <c r="AB188">
        <v>0</v>
      </c>
    </row>
    <row r="189" spans="1:28" x14ac:dyDescent="0.25">
      <c r="A189" s="162">
        <v>899</v>
      </c>
      <c r="B189" s="177" t="s">
        <v>835</v>
      </c>
      <c r="C189" s="169">
        <v>2</v>
      </c>
      <c r="D189" s="175" t="s">
        <v>836</v>
      </c>
      <c r="E189" s="175" t="s">
        <v>1800</v>
      </c>
      <c r="F189" s="175" t="s">
        <v>3106</v>
      </c>
      <c r="G189" s="175" t="s">
        <v>296</v>
      </c>
      <c r="H189" s="169">
        <v>79</v>
      </c>
      <c r="I189" s="169">
        <v>99</v>
      </c>
      <c r="J189" s="169">
        <v>20</v>
      </c>
      <c r="K189" s="169">
        <v>4</v>
      </c>
      <c r="L189" s="169"/>
      <c r="M189" s="169"/>
      <c r="N189" s="169"/>
      <c r="O189" s="179">
        <v>2640</v>
      </c>
      <c r="P189" s="169">
        <v>1680</v>
      </c>
      <c r="Q189" s="169">
        <v>19</v>
      </c>
      <c r="R189" s="169">
        <v>2</v>
      </c>
      <c r="S189" s="169"/>
      <c r="T189" s="192"/>
      <c r="U189" s="169">
        <v>1701</v>
      </c>
      <c r="V189" s="175"/>
      <c r="W189" s="169"/>
      <c r="X189" s="169"/>
      <c r="Y189" s="180">
        <v>0</v>
      </c>
      <c r="Z189" s="169">
        <v>4341</v>
      </c>
      <c r="AA189" s="169">
        <v>-3461</v>
      </c>
      <c r="AB189">
        <v>-3461</v>
      </c>
    </row>
    <row r="190" spans="1:28" x14ac:dyDescent="0.25">
      <c r="A190" s="162">
        <v>1199</v>
      </c>
      <c r="B190" s="177" t="s">
        <v>837</v>
      </c>
      <c r="C190" s="169">
        <v>2</v>
      </c>
      <c r="D190" s="175" t="s">
        <v>836</v>
      </c>
      <c r="E190" s="175" t="s">
        <v>1803</v>
      </c>
      <c r="F190" s="175" t="s">
        <v>3161</v>
      </c>
      <c r="G190" s="175" t="s">
        <v>296</v>
      </c>
      <c r="H190" s="169">
        <v>913</v>
      </c>
      <c r="I190" s="169">
        <v>1020</v>
      </c>
      <c r="J190" s="169">
        <v>107</v>
      </c>
      <c r="K190" s="169">
        <v>3</v>
      </c>
      <c r="L190" s="169">
        <v>4.7</v>
      </c>
      <c r="M190" s="169"/>
      <c r="N190" s="169"/>
      <c r="O190" s="169">
        <v>256</v>
      </c>
      <c r="P190" s="169">
        <v>1500</v>
      </c>
      <c r="Q190" s="169">
        <v>107</v>
      </c>
      <c r="R190" s="169">
        <v>-41</v>
      </c>
      <c r="S190" s="169">
        <v>4050</v>
      </c>
      <c r="T190" s="192">
        <v>848</v>
      </c>
      <c r="U190" s="169">
        <v>6464</v>
      </c>
      <c r="V190" s="175">
        <v>0</v>
      </c>
      <c r="W190" s="169"/>
      <c r="X190" s="169"/>
      <c r="Y190" s="203">
        <v>0</v>
      </c>
      <c r="Z190" s="169">
        <v>6720</v>
      </c>
      <c r="AA190" s="169">
        <v>-1082</v>
      </c>
      <c r="AB190">
        <v>-1082</v>
      </c>
    </row>
    <row r="191" spans="1:28" x14ac:dyDescent="0.25">
      <c r="A191" s="162">
        <v>1624</v>
      </c>
      <c r="B191" s="175" t="s">
        <v>434</v>
      </c>
      <c r="C191" s="175">
        <v>2</v>
      </c>
      <c r="D191" s="175" t="s">
        <v>435</v>
      </c>
      <c r="E191" s="175" t="s">
        <v>1806</v>
      </c>
      <c r="F191" s="175" t="s">
        <v>3219</v>
      </c>
      <c r="G191" s="175" t="s">
        <v>958</v>
      </c>
      <c r="H191" s="175">
        <v>1745</v>
      </c>
      <c r="I191" s="175">
        <v>1842</v>
      </c>
      <c r="J191" s="169">
        <f>I191-H191</f>
        <v>97</v>
      </c>
      <c r="K191" s="175">
        <v>2</v>
      </c>
      <c r="L191" s="175">
        <v>2.0499999999999998</v>
      </c>
      <c r="M191" s="175">
        <f>L191-C191</f>
        <v>4.9999999999999822E-2</v>
      </c>
      <c r="N191" s="175">
        <v>-7802</v>
      </c>
      <c r="O191" s="169">
        <v>-361.00000000000045</v>
      </c>
      <c r="P191" s="169">
        <f>C191*K191*275</f>
        <v>1100</v>
      </c>
      <c r="Q191" s="169">
        <f>ROUND((J191)*11.2*9%,)</f>
        <v>98</v>
      </c>
      <c r="R191" s="169"/>
      <c r="S191" s="169">
        <f>M191*275*4*2</f>
        <v>109.9999999999996</v>
      </c>
      <c r="T191" s="192">
        <v>201</v>
      </c>
      <c r="U191" s="169">
        <f>P191+Q191+S191+T191</f>
        <v>1508.9999999999995</v>
      </c>
      <c r="V191" s="175">
        <v>0</v>
      </c>
      <c r="W191" s="175"/>
      <c r="X191" s="175"/>
      <c r="Y191" s="175">
        <f>SUM(V191:X191)</f>
        <v>0</v>
      </c>
      <c r="Z191" s="169">
        <f>+(O191+U191)-Y191</f>
        <v>1147.9999999999991</v>
      </c>
      <c r="AA191" s="169">
        <f>+(N191+O191+U191)-Y191</f>
        <v>-6654</v>
      </c>
      <c r="AB191" s="167">
        <f>O191+P191+Q191+S191+T191</f>
        <v>1147.9999999999991</v>
      </c>
    </row>
    <row r="192" spans="1:28" x14ac:dyDescent="0.25">
      <c r="A192" s="162">
        <v>1666</v>
      </c>
      <c r="B192" s="175" t="s">
        <v>436</v>
      </c>
      <c r="C192" s="175">
        <v>2</v>
      </c>
      <c r="D192" s="175" t="s">
        <v>437</v>
      </c>
      <c r="E192" s="175" t="s">
        <v>1809</v>
      </c>
      <c r="F192" s="175" t="s">
        <v>3221</v>
      </c>
      <c r="G192" s="175" t="s">
        <v>1601</v>
      </c>
      <c r="H192" s="175">
        <v>1020</v>
      </c>
      <c r="I192" s="175">
        <v>1047</v>
      </c>
      <c r="J192" s="169">
        <f>I192-H192</f>
        <v>27</v>
      </c>
      <c r="K192" s="175">
        <v>1</v>
      </c>
      <c r="L192" s="175">
        <v>3.58</v>
      </c>
      <c r="M192" s="175">
        <f>L192-C192</f>
        <v>1.58</v>
      </c>
      <c r="N192" s="175">
        <v>-7802</v>
      </c>
      <c r="O192" s="169">
        <v>7252</v>
      </c>
      <c r="P192" s="169">
        <f>C192*K192*275</f>
        <v>550</v>
      </c>
      <c r="Q192" s="169">
        <f>ROUND((J192)*11.2*9%,)</f>
        <v>27</v>
      </c>
      <c r="R192" s="169"/>
      <c r="S192" s="169">
        <v>0</v>
      </c>
      <c r="T192" s="169">
        <v>0</v>
      </c>
      <c r="U192" s="169">
        <f>P192+Q192+S192+T192</f>
        <v>577</v>
      </c>
      <c r="V192" s="212">
        <v>27</v>
      </c>
      <c r="W192" s="175"/>
      <c r="X192" s="175"/>
      <c r="Y192" s="175">
        <f>SUM(V192:X192)</f>
        <v>27</v>
      </c>
      <c r="Z192" s="169">
        <f>+(O192+U192)-Y192</f>
        <v>7802</v>
      </c>
      <c r="AA192" s="169">
        <f>+(N192+O192+U192)-Y192</f>
        <v>0</v>
      </c>
      <c r="AB192" s="167">
        <f>O192+P192+Q192+S192+T192</f>
        <v>7829</v>
      </c>
    </row>
    <row r="193" spans="1:28" x14ac:dyDescent="0.25">
      <c r="A193" s="162">
        <v>900</v>
      </c>
      <c r="B193" s="172" t="s">
        <v>913</v>
      </c>
      <c r="C193" s="169">
        <v>1</v>
      </c>
      <c r="D193" s="175" t="s">
        <v>439</v>
      </c>
      <c r="E193" s="175" t="s">
        <v>1816</v>
      </c>
      <c r="F193" s="175" t="s">
        <v>3107</v>
      </c>
      <c r="G193" s="175" t="s">
        <v>1074</v>
      </c>
      <c r="H193" s="169">
        <v>209</v>
      </c>
      <c r="I193" s="169">
        <v>247</v>
      </c>
      <c r="J193" s="169">
        <v>38</v>
      </c>
      <c r="K193" s="169">
        <v>5</v>
      </c>
      <c r="L193" s="169"/>
      <c r="M193" s="169"/>
      <c r="N193" s="169"/>
      <c r="O193" s="179">
        <v>8836</v>
      </c>
      <c r="P193" s="169">
        <v>1050</v>
      </c>
      <c r="Q193" s="169">
        <v>36</v>
      </c>
      <c r="R193" s="169">
        <v>3</v>
      </c>
      <c r="S193" s="169">
        <v>3394</v>
      </c>
      <c r="T193" s="169"/>
      <c r="U193" s="169">
        <v>4483</v>
      </c>
      <c r="V193" s="175">
        <v>9418</v>
      </c>
      <c r="W193" s="169"/>
      <c r="X193" s="169"/>
      <c r="Y193" s="180">
        <v>9418</v>
      </c>
      <c r="Z193" s="169">
        <v>3901</v>
      </c>
      <c r="AA193" s="169">
        <v>0</v>
      </c>
      <c r="AB193">
        <v>0</v>
      </c>
    </row>
    <row r="194" spans="1:28" x14ac:dyDescent="0.25">
      <c r="A194" s="162">
        <v>1357</v>
      </c>
      <c r="B194" s="172" t="s">
        <v>438</v>
      </c>
      <c r="C194" s="169">
        <v>1</v>
      </c>
      <c r="D194" s="175" t="s">
        <v>439</v>
      </c>
      <c r="E194" s="175" t="s">
        <v>1531</v>
      </c>
      <c r="F194" s="175" t="s">
        <v>3115</v>
      </c>
      <c r="G194" s="175" t="s">
        <v>1820</v>
      </c>
      <c r="H194" s="169">
        <v>1492</v>
      </c>
      <c r="I194" s="175">
        <v>1571</v>
      </c>
      <c r="J194" s="169">
        <v>79</v>
      </c>
      <c r="K194" s="175"/>
      <c r="L194" s="175"/>
      <c r="M194" s="175"/>
      <c r="N194" s="175"/>
      <c r="O194" s="169">
        <v>-22</v>
      </c>
      <c r="P194" s="169">
        <v>1250</v>
      </c>
      <c r="Q194" s="169">
        <v>79</v>
      </c>
      <c r="R194" s="169">
        <v>-5</v>
      </c>
      <c r="S194" s="169">
        <v>1339.9999999999998</v>
      </c>
      <c r="T194" s="169"/>
      <c r="U194" s="169">
        <v>2664</v>
      </c>
      <c r="V194" s="175">
        <v>0</v>
      </c>
      <c r="W194" s="169"/>
      <c r="X194" s="169"/>
      <c r="Y194" s="180">
        <v>0</v>
      </c>
      <c r="Z194" s="169">
        <v>2642</v>
      </c>
      <c r="AA194" s="169">
        <v>-1259</v>
      </c>
      <c r="AB194">
        <v>-1259</v>
      </c>
    </row>
    <row r="195" spans="1:28" x14ac:dyDescent="0.25">
      <c r="A195" s="162">
        <v>1441</v>
      </c>
      <c r="B195" s="172" t="s">
        <v>440</v>
      </c>
      <c r="C195" s="169">
        <v>1</v>
      </c>
      <c r="D195" s="175" t="s">
        <v>439</v>
      </c>
      <c r="E195" s="175" t="s">
        <v>1297</v>
      </c>
      <c r="F195" s="175" t="s">
        <v>3035</v>
      </c>
      <c r="G195" s="175" t="s">
        <v>958</v>
      </c>
      <c r="H195" s="175">
        <v>993</v>
      </c>
      <c r="I195" s="175">
        <v>1040</v>
      </c>
      <c r="J195" s="169">
        <v>47</v>
      </c>
      <c r="K195" s="175">
        <v>4</v>
      </c>
      <c r="L195" s="175"/>
      <c r="M195" s="175"/>
      <c r="N195" s="175"/>
      <c r="O195" s="169">
        <v>2240</v>
      </c>
      <c r="P195" s="169">
        <v>1000</v>
      </c>
      <c r="Q195" s="169">
        <v>47</v>
      </c>
      <c r="R195" s="169">
        <v>0</v>
      </c>
      <c r="S195" s="169">
        <v>0</v>
      </c>
      <c r="T195" s="169"/>
      <c r="U195" s="169">
        <v>1047</v>
      </c>
      <c r="V195" s="175">
        <v>0</v>
      </c>
      <c r="W195" s="169"/>
      <c r="X195" s="169"/>
      <c r="Y195" s="180">
        <v>0</v>
      </c>
      <c r="Z195" s="169">
        <f>AB195-V195</f>
        <v>0</v>
      </c>
      <c r="AA195" s="169">
        <v>0</v>
      </c>
      <c r="AB195">
        <v>0</v>
      </c>
    </row>
    <row r="196" spans="1:28" x14ac:dyDescent="0.25">
      <c r="A196" s="162">
        <v>1488</v>
      </c>
      <c r="B196" s="175" t="s">
        <v>441</v>
      </c>
      <c r="C196" s="175">
        <v>1</v>
      </c>
      <c r="D196" s="175" t="s">
        <v>442</v>
      </c>
      <c r="E196" s="175" t="s">
        <v>1310</v>
      </c>
      <c r="F196" s="175" t="s">
        <v>3210</v>
      </c>
      <c r="G196" s="175" t="s">
        <v>1000</v>
      </c>
      <c r="H196" s="175">
        <v>187</v>
      </c>
      <c r="I196" s="175">
        <v>187</v>
      </c>
      <c r="J196" s="169">
        <f>I196-H196</f>
        <v>0</v>
      </c>
      <c r="K196" s="175">
        <v>3</v>
      </c>
      <c r="L196" s="175"/>
      <c r="M196" s="175">
        <f>L196-C196</f>
        <v>-1</v>
      </c>
      <c r="N196" s="175">
        <v>-3901</v>
      </c>
      <c r="O196" s="169">
        <v>1705</v>
      </c>
      <c r="P196" s="169">
        <f>C196*K196*250</f>
        <v>750</v>
      </c>
      <c r="Q196" s="169">
        <f>J196</f>
        <v>0</v>
      </c>
      <c r="R196" s="169"/>
      <c r="S196" s="169">
        <v>0</v>
      </c>
      <c r="T196" s="169"/>
      <c r="U196" s="169">
        <f>P196+Q196+S196</f>
        <v>750</v>
      </c>
      <c r="V196" s="175">
        <v>0</v>
      </c>
      <c r="W196" s="175"/>
      <c r="X196" s="175"/>
      <c r="Y196" s="208">
        <f>SUM(V196:X196)</f>
        <v>0</v>
      </c>
      <c r="Z196" s="169">
        <f>+(O196+U196)-Y196</f>
        <v>2455</v>
      </c>
      <c r="AA196" s="169">
        <v>-1446</v>
      </c>
      <c r="AB196">
        <v>-1446</v>
      </c>
    </row>
    <row r="197" spans="1:28" ht="24" customHeight="1" x14ac:dyDescent="0.25">
      <c r="A197" s="162">
        <v>1401</v>
      </c>
      <c r="B197" s="172" t="s">
        <v>443</v>
      </c>
      <c r="C197" s="169">
        <v>1</v>
      </c>
      <c r="D197" s="175" t="s">
        <v>444</v>
      </c>
      <c r="E197" s="175" t="s">
        <v>1641</v>
      </c>
      <c r="F197" s="175" t="s">
        <v>3035</v>
      </c>
      <c r="G197" s="175" t="s">
        <v>1827</v>
      </c>
      <c r="H197" s="175">
        <v>273</v>
      </c>
      <c r="I197" s="175">
        <v>282</v>
      </c>
      <c r="J197" s="169">
        <v>9</v>
      </c>
      <c r="K197" s="175">
        <v>4</v>
      </c>
      <c r="L197" s="175"/>
      <c r="M197" s="175"/>
      <c r="N197" s="175"/>
      <c r="O197" s="169">
        <v>2851</v>
      </c>
      <c r="P197" s="169">
        <v>1000</v>
      </c>
      <c r="Q197" s="169">
        <v>9</v>
      </c>
      <c r="R197" s="169">
        <v>-1</v>
      </c>
      <c r="S197" s="169">
        <v>0</v>
      </c>
      <c r="T197" s="169"/>
      <c r="U197" s="169">
        <v>1008</v>
      </c>
      <c r="V197" s="175">
        <v>0</v>
      </c>
      <c r="W197" s="169"/>
      <c r="X197" s="169"/>
      <c r="Y197" s="180">
        <v>0</v>
      </c>
      <c r="Z197" s="169">
        <v>3859</v>
      </c>
      <c r="AA197" s="169">
        <v>-42</v>
      </c>
      <c r="AB197">
        <v>-42</v>
      </c>
    </row>
    <row r="198" spans="1:28" ht="24" customHeight="1" x14ac:dyDescent="0.25">
      <c r="A198" s="162">
        <v>1358</v>
      </c>
      <c r="B198" s="172" t="s">
        <v>445</v>
      </c>
      <c r="C198" s="169">
        <v>2</v>
      </c>
      <c r="D198" s="175" t="s">
        <v>446</v>
      </c>
      <c r="E198" s="175" t="s">
        <v>1829</v>
      </c>
      <c r="F198" s="175" t="s">
        <v>3129</v>
      </c>
      <c r="G198" s="175" t="s">
        <v>296</v>
      </c>
      <c r="H198" s="169">
        <v>730</v>
      </c>
      <c r="I198" s="175">
        <v>839</v>
      </c>
      <c r="J198" s="169">
        <v>109</v>
      </c>
      <c r="K198" s="175"/>
      <c r="L198" s="175"/>
      <c r="M198" s="175"/>
      <c r="N198" s="175"/>
      <c r="O198" s="169">
        <v>3846</v>
      </c>
      <c r="P198" s="169">
        <v>2000</v>
      </c>
      <c r="Q198" s="169">
        <v>109</v>
      </c>
      <c r="R198" s="169">
        <v>-7</v>
      </c>
      <c r="S198" s="169">
        <v>0</v>
      </c>
      <c r="T198" s="169"/>
      <c r="U198" s="169">
        <v>2102</v>
      </c>
      <c r="V198" s="175">
        <v>0</v>
      </c>
      <c r="W198" s="169"/>
      <c r="X198" s="169"/>
      <c r="Y198" s="180">
        <v>0</v>
      </c>
      <c r="Z198" s="169">
        <v>5948</v>
      </c>
      <c r="AA198" s="169">
        <v>0</v>
      </c>
      <c r="AB198">
        <v>0</v>
      </c>
    </row>
    <row r="199" spans="1:28" ht="24" customHeight="1" x14ac:dyDescent="0.25">
      <c r="A199" s="162">
        <v>1143</v>
      </c>
      <c r="B199" s="172" t="s">
        <v>838</v>
      </c>
      <c r="C199" s="169">
        <v>2</v>
      </c>
      <c r="D199" s="175" t="s">
        <v>446</v>
      </c>
      <c r="E199" s="175" t="s">
        <v>998</v>
      </c>
      <c r="F199" s="175" t="s">
        <v>2965</v>
      </c>
      <c r="G199" s="175" t="s">
        <v>205</v>
      </c>
      <c r="H199" s="169">
        <v>667</v>
      </c>
      <c r="I199" s="169">
        <v>795</v>
      </c>
      <c r="J199" s="169">
        <v>128</v>
      </c>
      <c r="K199" s="169">
        <v>3</v>
      </c>
      <c r="L199" s="169">
        <v>2.46</v>
      </c>
      <c r="M199" s="169"/>
      <c r="N199" s="169"/>
      <c r="O199" s="179">
        <v>2165</v>
      </c>
      <c r="P199" s="169">
        <v>1350</v>
      </c>
      <c r="Q199" s="169">
        <v>127</v>
      </c>
      <c r="R199" s="169">
        <v>0</v>
      </c>
      <c r="S199" s="169">
        <v>621</v>
      </c>
      <c r="T199" s="169"/>
      <c r="U199" s="169">
        <v>2098</v>
      </c>
      <c r="V199" s="175">
        <v>0</v>
      </c>
      <c r="W199" s="169"/>
      <c r="X199" s="169"/>
      <c r="Y199" s="180">
        <v>0</v>
      </c>
      <c r="Z199" s="169">
        <v>4263</v>
      </c>
      <c r="AA199" s="169">
        <v>0</v>
      </c>
      <c r="AB199">
        <v>-3539</v>
      </c>
    </row>
    <row r="200" spans="1:28" ht="24" customHeight="1" x14ac:dyDescent="0.25">
      <c r="A200" s="162">
        <v>1610</v>
      </c>
      <c r="B200" s="175" t="s">
        <v>447</v>
      </c>
      <c r="C200" s="175">
        <v>5</v>
      </c>
      <c r="D200" s="175" t="s">
        <v>448</v>
      </c>
      <c r="E200" s="175" t="s">
        <v>1834</v>
      </c>
      <c r="F200" s="175" t="s">
        <v>3214</v>
      </c>
      <c r="G200" s="175" t="s">
        <v>1000</v>
      </c>
      <c r="H200" s="175">
        <v>17367</v>
      </c>
      <c r="I200" s="175">
        <v>19157</v>
      </c>
      <c r="J200" s="169">
        <f>I200-H200</f>
        <v>1790</v>
      </c>
      <c r="K200" s="175">
        <v>4</v>
      </c>
      <c r="L200" s="175"/>
      <c r="M200" s="175">
        <f>L200-C200</f>
        <v>-5</v>
      </c>
      <c r="N200" s="175">
        <v>-17304</v>
      </c>
      <c r="O200" s="169">
        <v>-10663</v>
      </c>
      <c r="P200" s="169">
        <v>19869</v>
      </c>
      <c r="Q200" s="169">
        <f>ROUND((J200)*11.2*9%,)</f>
        <v>1804</v>
      </c>
      <c r="R200" s="169"/>
      <c r="S200" s="169">
        <v>0</v>
      </c>
      <c r="T200" s="169">
        <v>633</v>
      </c>
      <c r="U200" s="169">
        <f>P200+Q200+S200+T200</f>
        <v>22306</v>
      </c>
      <c r="V200" s="175">
        <v>0</v>
      </c>
      <c r="W200" s="175"/>
      <c r="X200" s="175"/>
      <c r="Y200" s="175">
        <f>SUM(V200:X200)</f>
        <v>0</v>
      </c>
      <c r="Z200" s="169">
        <f>+(O200+U200)-Y200</f>
        <v>11643</v>
      </c>
      <c r="AA200" s="169">
        <f>+(N200+O200+U200)-Y200</f>
        <v>-5661</v>
      </c>
      <c r="AB200" s="167">
        <f>O200+P200+Q200+S200+T200</f>
        <v>11643</v>
      </c>
    </row>
    <row r="201" spans="1:28" ht="24" customHeight="1" x14ac:dyDescent="0.25">
      <c r="A201" s="162">
        <v>1200</v>
      </c>
      <c r="B201" s="172" t="s">
        <v>449</v>
      </c>
      <c r="C201" s="169">
        <v>2</v>
      </c>
      <c r="D201" s="175" t="s">
        <v>450</v>
      </c>
      <c r="E201" s="175" t="s">
        <v>1837</v>
      </c>
      <c r="F201" s="175" t="s">
        <v>3162</v>
      </c>
      <c r="G201" s="175" t="s">
        <v>205</v>
      </c>
      <c r="H201" s="169">
        <v>360</v>
      </c>
      <c r="I201" s="169">
        <v>399</v>
      </c>
      <c r="J201" s="169">
        <v>39</v>
      </c>
      <c r="K201" s="169">
        <v>4</v>
      </c>
      <c r="L201" s="169"/>
      <c r="M201" s="169"/>
      <c r="N201" s="169"/>
      <c r="O201" s="169">
        <v>3612</v>
      </c>
      <c r="P201" s="169">
        <v>2000</v>
      </c>
      <c r="Q201" s="169">
        <v>39</v>
      </c>
      <c r="R201" s="169">
        <v>-15</v>
      </c>
      <c r="S201" s="169">
        <v>0</v>
      </c>
      <c r="T201" s="169">
        <v>650</v>
      </c>
      <c r="U201" s="169">
        <v>2674</v>
      </c>
      <c r="V201" s="175">
        <v>0</v>
      </c>
      <c r="W201" s="169"/>
      <c r="X201" s="169"/>
      <c r="Y201" s="203">
        <v>0</v>
      </c>
      <c r="Z201" s="169">
        <v>6286</v>
      </c>
      <c r="AA201" s="169">
        <v>0</v>
      </c>
      <c r="AB201">
        <v>0</v>
      </c>
    </row>
    <row r="202" spans="1:28" ht="24" customHeight="1" x14ac:dyDescent="0.25">
      <c r="A202" s="162">
        <v>1249</v>
      </c>
      <c r="B202" s="172" t="s">
        <v>451</v>
      </c>
      <c r="C202" s="169">
        <v>1</v>
      </c>
      <c r="D202" s="175" t="s">
        <v>450</v>
      </c>
      <c r="E202" s="175" t="s">
        <v>1840</v>
      </c>
      <c r="F202" s="175" t="s">
        <v>3168</v>
      </c>
      <c r="G202" s="175" t="s">
        <v>1842</v>
      </c>
      <c r="H202" s="169">
        <v>680</v>
      </c>
      <c r="I202" s="169">
        <v>714</v>
      </c>
      <c r="J202" s="169">
        <v>34</v>
      </c>
      <c r="K202" s="169">
        <v>3</v>
      </c>
      <c r="L202" s="169"/>
      <c r="M202" s="169"/>
      <c r="N202" s="169"/>
      <c r="O202" s="169">
        <v>284</v>
      </c>
      <c r="P202" s="169">
        <v>750</v>
      </c>
      <c r="Q202" s="169">
        <v>34</v>
      </c>
      <c r="R202" s="169">
        <v>-13</v>
      </c>
      <c r="S202" s="169">
        <v>0</v>
      </c>
      <c r="T202" s="169">
        <v>325</v>
      </c>
      <c r="U202" s="169">
        <v>1096</v>
      </c>
      <c r="V202" s="200">
        <v>0</v>
      </c>
      <c r="W202" s="169"/>
      <c r="X202" s="169"/>
      <c r="Y202" s="180">
        <v>0</v>
      </c>
      <c r="Z202" s="169">
        <v>1380</v>
      </c>
      <c r="AA202" s="169">
        <v>0</v>
      </c>
      <c r="AB202">
        <v>0</v>
      </c>
    </row>
    <row r="203" spans="1:28" ht="24" customHeight="1" x14ac:dyDescent="0.25">
      <c r="A203" s="162">
        <v>1049</v>
      </c>
      <c r="B203" s="172" t="s">
        <v>839</v>
      </c>
      <c r="C203" s="169">
        <v>1</v>
      </c>
      <c r="D203" s="175" t="s">
        <v>450</v>
      </c>
      <c r="E203" s="175" t="s">
        <v>1848</v>
      </c>
      <c r="F203" s="175" t="s">
        <v>3132</v>
      </c>
      <c r="G203" s="175" t="s">
        <v>1000</v>
      </c>
      <c r="H203" s="169">
        <v>107</v>
      </c>
      <c r="I203" s="169">
        <v>179</v>
      </c>
      <c r="J203" s="169">
        <v>72</v>
      </c>
      <c r="K203" s="169">
        <v>4</v>
      </c>
      <c r="L203" s="169"/>
      <c r="M203" s="169"/>
      <c r="N203" s="169"/>
      <c r="O203" s="179">
        <v>1733</v>
      </c>
      <c r="P203" s="169">
        <v>900</v>
      </c>
      <c r="Q203" s="169">
        <v>71</v>
      </c>
      <c r="R203" s="169">
        <v>4</v>
      </c>
      <c r="S203" s="169"/>
      <c r="T203" s="169"/>
      <c r="U203" s="169">
        <v>975</v>
      </c>
      <c r="V203" s="200">
        <v>0</v>
      </c>
      <c r="W203" s="169"/>
      <c r="X203" s="169">
        <v>-1193</v>
      </c>
      <c r="Y203" s="180">
        <v>-1193</v>
      </c>
      <c r="Z203" s="169">
        <v>3901</v>
      </c>
      <c r="AA203" s="169">
        <v>0</v>
      </c>
      <c r="AB203">
        <v>0</v>
      </c>
    </row>
    <row r="204" spans="1:28" ht="24" customHeight="1" x14ac:dyDescent="0.25">
      <c r="A204" s="162">
        <v>1144</v>
      </c>
      <c r="B204" s="172" t="s">
        <v>840</v>
      </c>
      <c r="C204" s="169">
        <v>3</v>
      </c>
      <c r="D204" s="175" t="s">
        <v>453</v>
      </c>
      <c r="E204" s="175" t="s">
        <v>1851</v>
      </c>
      <c r="F204" s="175" t="s">
        <v>2960</v>
      </c>
      <c r="G204" s="175" t="s">
        <v>1000</v>
      </c>
      <c r="H204" s="169">
        <v>94</v>
      </c>
      <c r="I204" s="169">
        <v>136</v>
      </c>
      <c r="J204" s="169">
        <v>42</v>
      </c>
      <c r="K204" s="169">
        <v>3</v>
      </c>
      <c r="L204" s="169"/>
      <c r="M204" s="169"/>
      <c r="N204" s="169"/>
      <c r="O204" s="179">
        <v>5502</v>
      </c>
      <c r="P204" s="169">
        <v>2025</v>
      </c>
      <c r="Q204" s="169">
        <v>42</v>
      </c>
      <c r="R204" s="169">
        <v>0</v>
      </c>
      <c r="S204" s="169">
        <v>0</v>
      </c>
      <c r="T204" s="169"/>
      <c r="U204" s="169">
        <v>2067</v>
      </c>
      <c r="V204" s="175">
        <v>0</v>
      </c>
      <c r="W204" s="169"/>
      <c r="X204" s="169"/>
      <c r="Y204" s="180">
        <v>0</v>
      </c>
      <c r="Z204" s="169">
        <v>7569</v>
      </c>
      <c r="AA204" s="169">
        <v>-4134</v>
      </c>
      <c r="AB204">
        <v>-4134</v>
      </c>
    </row>
    <row r="205" spans="1:28" ht="24" customHeight="1" x14ac:dyDescent="0.25">
      <c r="A205" s="162">
        <v>1250</v>
      </c>
      <c r="B205" s="172" t="s">
        <v>452</v>
      </c>
      <c r="C205" s="169">
        <v>3</v>
      </c>
      <c r="D205" s="175" t="s">
        <v>453</v>
      </c>
      <c r="E205" s="175" t="s">
        <v>1319</v>
      </c>
      <c r="F205" s="175" t="s">
        <v>3169</v>
      </c>
      <c r="G205" s="175" t="s">
        <v>1000</v>
      </c>
      <c r="H205" s="169">
        <v>5333</v>
      </c>
      <c r="I205" s="169">
        <v>5459</v>
      </c>
      <c r="J205" s="169">
        <v>126</v>
      </c>
      <c r="K205" s="169">
        <v>4</v>
      </c>
      <c r="L205" s="169">
        <v>3.35</v>
      </c>
      <c r="M205" s="169"/>
      <c r="N205" s="169"/>
      <c r="O205" s="169">
        <v>-2870.0000000000005</v>
      </c>
      <c r="P205" s="169">
        <v>3000</v>
      </c>
      <c r="Q205" s="169">
        <v>126</v>
      </c>
      <c r="R205" s="169">
        <v>-48</v>
      </c>
      <c r="S205" s="169">
        <v>700.00000000000023</v>
      </c>
      <c r="T205" s="169">
        <v>1831</v>
      </c>
      <c r="U205" s="169">
        <v>5609</v>
      </c>
      <c r="V205" s="200">
        <v>0</v>
      </c>
      <c r="W205" s="169"/>
      <c r="X205" s="169"/>
      <c r="Y205" s="180">
        <v>0</v>
      </c>
      <c r="Z205" s="169">
        <v>2738.9999999999995</v>
      </c>
      <c r="AA205" s="169">
        <v>0</v>
      </c>
      <c r="AB205">
        <v>0</v>
      </c>
    </row>
    <row r="206" spans="1:28" ht="24" customHeight="1" x14ac:dyDescent="0.25">
      <c r="A206" s="162">
        <v>1667</v>
      </c>
      <c r="B206" s="175" t="s">
        <v>454</v>
      </c>
      <c r="C206" s="175">
        <v>1</v>
      </c>
      <c r="D206" s="175" t="s">
        <v>455</v>
      </c>
      <c r="E206" s="175" t="s">
        <v>1856</v>
      </c>
      <c r="F206" s="175" t="s">
        <v>3222</v>
      </c>
      <c r="G206" s="175" t="s">
        <v>1000</v>
      </c>
      <c r="H206" s="175">
        <v>224</v>
      </c>
      <c r="I206" s="175">
        <v>247</v>
      </c>
      <c r="J206" s="169">
        <f>I206-H206</f>
        <v>23</v>
      </c>
      <c r="K206" s="175">
        <v>3</v>
      </c>
      <c r="L206" s="175"/>
      <c r="M206" s="175">
        <f>L206-C206</f>
        <v>-1</v>
      </c>
      <c r="N206" s="175">
        <v>-3461</v>
      </c>
      <c r="O206" s="169">
        <v>123</v>
      </c>
      <c r="P206" s="169">
        <f>C206*K206*275</f>
        <v>825</v>
      </c>
      <c r="Q206" s="169">
        <f>ROUND((J206)*11.2*9%,)</f>
        <v>23</v>
      </c>
      <c r="R206" s="169">
        <f>ROUND((J206)*0.19*100%,)</f>
        <v>4</v>
      </c>
      <c r="S206" s="169">
        <v>0</v>
      </c>
      <c r="T206" s="169"/>
      <c r="U206" s="169">
        <f>P206+Q206+R206+S206+T206</f>
        <v>852</v>
      </c>
      <c r="V206" s="175">
        <v>0</v>
      </c>
      <c r="W206" s="175"/>
      <c r="X206" s="175"/>
      <c r="Y206" s="175">
        <f>SUM(V206:X206)</f>
        <v>0</v>
      </c>
      <c r="Z206" s="169">
        <f>+(O206+U206)-Y206</f>
        <v>975</v>
      </c>
      <c r="AA206" s="169">
        <f>+(N206+O206+U206)-Y206</f>
        <v>-2486</v>
      </c>
      <c r="AB206" s="167">
        <f>O206+P206+Q206+S206+T206+R206</f>
        <v>975</v>
      </c>
    </row>
    <row r="207" spans="1:28" ht="24" customHeight="1" x14ac:dyDescent="0.25">
      <c r="A207" s="162">
        <v>1088</v>
      </c>
      <c r="B207" s="172" t="s">
        <v>841</v>
      </c>
      <c r="C207" s="169">
        <v>2</v>
      </c>
      <c r="D207" s="175" t="s">
        <v>455</v>
      </c>
      <c r="E207" s="175" t="s">
        <v>1859</v>
      </c>
      <c r="F207" s="175" t="s">
        <v>3089</v>
      </c>
      <c r="G207" s="175" t="s">
        <v>1000</v>
      </c>
      <c r="H207" s="169">
        <v>218</v>
      </c>
      <c r="I207" s="169">
        <v>262</v>
      </c>
      <c r="J207" s="169">
        <v>44</v>
      </c>
      <c r="K207" s="169">
        <v>4</v>
      </c>
      <c r="L207" s="169"/>
      <c r="M207" s="169"/>
      <c r="N207" s="169"/>
      <c r="O207" s="179">
        <v>2969</v>
      </c>
      <c r="P207" s="169">
        <v>1800</v>
      </c>
      <c r="Q207" s="169">
        <v>44</v>
      </c>
      <c r="R207" s="169">
        <v>2</v>
      </c>
      <c r="S207" s="169"/>
      <c r="T207" s="169"/>
      <c r="U207" s="169">
        <v>1846</v>
      </c>
      <c r="V207" s="175">
        <v>0</v>
      </c>
      <c r="W207" s="169"/>
      <c r="X207" s="169"/>
      <c r="Y207" s="180">
        <v>0</v>
      </c>
      <c r="Z207" s="169">
        <v>4815</v>
      </c>
      <c r="AA207" s="169">
        <v>-2987</v>
      </c>
      <c r="AB207">
        <v>-2987</v>
      </c>
    </row>
    <row r="208" spans="1:28" ht="24" customHeight="1" x14ac:dyDescent="0.25">
      <c r="A208" s="162">
        <v>1251</v>
      </c>
      <c r="B208" s="172" t="s">
        <v>842</v>
      </c>
      <c r="C208" s="169">
        <v>1</v>
      </c>
      <c r="D208" s="175" t="s">
        <v>455</v>
      </c>
      <c r="E208" s="175" t="s">
        <v>1862</v>
      </c>
      <c r="F208" s="175" t="s">
        <v>3170</v>
      </c>
      <c r="G208" s="175" t="s">
        <v>8</v>
      </c>
      <c r="H208" s="169">
        <v>319</v>
      </c>
      <c r="I208" s="169">
        <v>422</v>
      </c>
      <c r="J208" s="169">
        <v>103</v>
      </c>
      <c r="K208" s="169">
        <v>5</v>
      </c>
      <c r="L208" s="169">
        <v>2.08</v>
      </c>
      <c r="M208" s="169"/>
      <c r="N208" s="169"/>
      <c r="O208" s="169">
        <v>2064</v>
      </c>
      <c r="P208" s="169">
        <v>1250</v>
      </c>
      <c r="Q208" s="169">
        <v>103</v>
      </c>
      <c r="R208" s="169">
        <v>-39</v>
      </c>
      <c r="S208" s="169">
        <v>2160</v>
      </c>
      <c r="T208" s="169">
        <v>475</v>
      </c>
      <c r="U208" s="169">
        <v>3949</v>
      </c>
      <c r="V208" s="175">
        <v>2260</v>
      </c>
      <c r="W208" s="169"/>
      <c r="X208" s="169"/>
      <c r="Y208" s="180">
        <v>2260</v>
      </c>
      <c r="Z208" s="169">
        <v>3753</v>
      </c>
      <c r="AA208" s="169">
        <v>-49</v>
      </c>
      <c r="AB208">
        <v>-49</v>
      </c>
    </row>
    <row r="209" spans="1:28" ht="24" customHeight="1" x14ac:dyDescent="0.25">
      <c r="A209" s="162">
        <v>1359</v>
      </c>
      <c r="B209" s="172" t="s">
        <v>456</v>
      </c>
      <c r="C209" s="169">
        <v>2</v>
      </c>
      <c r="D209" s="175" t="s">
        <v>457</v>
      </c>
      <c r="E209" s="175" t="s">
        <v>1865</v>
      </c>
      <c r="F209" s="175" t="s">
        <v>3196</v>
      </c>
      <c r="G209" s="175" t="s">
        <v>1275</v>
      </c>
      <c r="H209" s="169">
        <v>5476</v>
      </c>
      <c r="I209" s="175">
        <v>5641</v>
      </c>
      <c r="J209" s="169">
        <v>165</v>
      </c>
      <c r="K209" s="175"/>
      <c r="L209" s="175"/>
      <c r="M209" s="175"/>
      <c r="N209" s="175"/>
      <c r="O209" s="169">
        <v>6958</v>
      </c>
      <c r="P209" s="169">
        <v>1500</v>
      </c>
      <c r="Q209" s="169">
        <v>165</v>
      </c>
      <c r="R209" s="169">
        <v>-10</v>
      </c>
      <c r="S209" s="169">
        <v>2355</v>
      </c>
      <c r="T209" s="169"/>
      <c r="U209" s="169">
        <v>4010</v>
      </c>
      <c r="V209" s="175">
        <v>0</v>
      </c>
      <c r="W209" s="169"/>
      <c r="X209" s="169"/>
      <c r="Y209" s="180">
        <v>0</v>
      </c>
      <c r="Z209" s="169">
        <v>10968</v>
      </c>
      <c r="AA209" s="185">
        <v>3265</v>
      </c>
      <c r="AB209" s="174">
        <v>3265</v>
      </c>
    </row>
    <row r="210" spans="1:28" ht="24" customHeight="1" x14ac:dyDescent="0.25">
      <c r="A210" s="162">
        <v>1489</v>
      </c>
      <c r="B210" s="175" t="s">
        <v>458</v>
      </c>
      <c r="C210" s="175">
        <v>2</v>
      </c>
      <c r="D210" s="175" t="s">
        <v>457</v>
      </c>
      <c r="E210" s="175" t="s">
        <v>1249</v>
      </c>
      <c r="F210" s="175" t="s">
        <v>3211</v>
      </c>
      <c r="G210" s="175" t="s">
        <v>222</v>
      </c>
      <c r="H210" s="175">
        <v>610</v>
      </c>
      <c r="I210" s="175">
        <v>627</v>
      </c>
      <c r="J210" s="169">
        <f>I210-H210</f>
        <v>17</v>
      </c>
      <c r="K210" s="175">
        <v>4</v>
      </c>
      <c r="L210" s="175"/>
      <c r="M210" s="175">
        <f>L210-C210</f>
        <v>-2</v>
      </c>
      <c r="N210" s="175">
        <v>-7802</v>
      </c>
      <c r="O210" s="169">
        <v>-394</v>
      </c>
      <c r="P210" s="169">
        <f>C210*K210*250</f>
        <v>2000</v>
      </c>
      <c r="Q210" s="169">
        <f>J210</f>
        <v>17</v>
      </c>
      <c r="R210" s="169"/>
      <c r="S210" s="169">
        <v>0</v>
      </c>
      <c r="T210" s="169"/>
      <c r="U210" s="169">
        <f>P210+Q210+S210</f>
        <v>2017</v>
      </c>
      <c r="V210" s="175">
        <v>2050</v>
      </c>
      <c r="W210" s="175"/>
      <c r="X210" s="175"/>
      <c r="Y210" s="175">
        <f>SUM(V210:X210)</f>
        <v>2050</v>
      </c>
      <c r="Z210" s="169">
        <f>+(O210+U210)-Y210</f>
        <v>-427</v>
      </c>
      <c r="AA210" s="169">
        <v>-8229</v>
      </c>
      <c r="AB210">
        <v>-8229</v>
      </c>
    </row>
    <row r="211" spans="1:28" ht="24" customHeight="1" x14ac:dyDescent="0.25">
      <c r="A211" s="162">
        <v>930</v>
      </c>
      <c r="B211" s="172" t="s">
        <v>843</v>
      </c>
      <c r="C211" s="169">
        <v>2</v>
      </c>
      <c r="D211" s="175" t="s">
        <v>457</v>
      </c>
      <c r="E211" s="175" t="s">
        <v>1870</v>
      </c>
      <c r="F211" s="175" t="s">
        <v>3114</v>
      </c>
      <c r="G211" s="175" t="s">
        <v>1665</v>
      </c>
      <c r="H211" s="169">
        <v>0</v>
      </c>
      <c r="I211" s="169">
        <v>45</v>
      </c>
      <c r="J211" s="169">
        <v>45</v>
      </c>
      <c r="K211" s="169">
        <v>2</v>
      </c>
      <c r="L211" s="169"/>
      <c r="M211" s="169"/>
      <c r="N211" s="169"/>
      <c r="O211" s="179">
        <v>5040</v>
      </c>
      <c r="P211" s="169">
        <v>840</v>
      </c>
      <c r="Q211" s="169">
        <v>43</v>
      </c>
      <c r="R211" s="169">
        <v>5</v>
      </c>
      <c r="S211" s="169"/>
      <c r="T211" s="169"/>
      <c r="U211" s="169">
        <v>888</v>
      </c>
      <c r="V211" s="169">
        <v>0</v>
      </c>
      <c r="W211" s="169"/>
      <c r="X211" s="169"/>
      <c r="Y211" s="180">
        <v>0</v>
      </c>
      <c r="Z211" s="169">
        <v>5928</v>
      </c>
      <c r="AA211" s="169">
        <v>-1874</v>
      </c>
      <c r="AB211">
        <v>-1874</v>
      </c>
    </row>
    <row r="212" spans="1:28" ht="24" customHeight="1" x14ac:dyDescent="0.25">
      <c r="A212" s="162">
        <v>901</v>
      </c>
      <c r="B212" s="172" t="s">
        <v>844</v>
      </c>
      <c r="C212" s="169">
        <v>2</v>
      </c>
      <c r="D212" s="175" t="s">
        <v>457</v>
      </c>
      <c r="E212" s="175" t="s">
        <v>1873</v>
      </c>
      <c r="F212" s="175" t="s">
        <v>3108</v>
      </c>
      <c r="G212" s="175" t="s">
        <v>1665</v>
      </c>
      <c r="H212" s="169">
        <v>13</v>
      </c>
      <c r="I212" s="169">
        <v>25</v>
      </c>
      <c r="J212" s="169">
        <v>12</v>
      </c>
      <c r="K212" s="169">
        <v>4</v>
      </c>
      <c r="L212" s="169"/>
      <c r="M212" s="169"/>
      <c r="N212" s="169"/>
      <c r="O212" s="179">
        <v>2953</v>
      </c>
      <c r="P212" s="169">
        <v>1680</v>
      </c>
      <c r="Q212" s="169">
        <v>11</v>
      </c>
      <c r="R212" s="169">
        <v>1</v>
      </c>
      <c r="S212" s="169"/>
      <c r="T212" s="169"/>
      <c r="U212" s="169">
        <v>1692</v>
      </c>
      <c r="V212" s="169"/>
      <c r="W212" s="169"/>
      <c r="X212" s="169"/>
      <c r="Y212" s="180">
        <v>0</v>
      </c>
      <c r="Z212" s="169">
        <v>4645</v>
      </c>
      <c r="AA212" s="169">
        <v>-3157</v>
      </c>
      <c r="AB212">
        <v>-3157</v>
      </c>
    </row>
    <row r="213" spans="1:28" x14ac:dyDescent="0.25">
      <c r="A213" s="162">
        <v>1402</v>
      </c>
      <c r="B213" s="172" t="s">
        <v>459</v>
      </c>
      <c r="C213" s="169">
        <v>2</v>
      </c>
      <c r="D213" s="175" t="s">
        <v>460</v>
      </c>
      <c r="E213" s="175" t="s">
        <v>1880</v>
      </c>
      <c r="F213" s="175" t="s">
        <v>3199</v>
      </c>
      <c r="G213" s="175" t="s">
        <v>211</v>
      </c>
      <c r="H213" s="175">
        <v>2114</v>
      </c>
      <c r="I213" s="175">
        <v>2280</v>
      </c>
      <c r="J213" s="169">
        <v>166</v>
      </c>
      <c r="K213" s="175">
        <v>3</v>
      </c>
      <c r="L213" s="175">
        <v>3.48</v>
      </c>
      <c r="M213" s="175"/>
      <c r="N213" s="175"/>
      <c r="O213" s="169">
        <v>1377</v>
      </c>
      <c r="P213" s="169">
        <v>1500</v>
      </c>
      <c r="Q213" s="169">
        <v>166</v>
      </c>
      <c r="R213" s="169">
        <v>-10</v>
      </c>
      <c r="S213" s="169">
        <v>2220</v>
      </c>
      <c r="T213" s="169"/>
      <c r="U213" s="169">
        <v>3876</v>
      </c>
      <c r="V213" s="175">
        <v>3900</v>
      </c>
      <c r="W213" s="169"/>
      <c r="X213" s="169"/>
      <c r="Y213" s="180">
        <v>3900</v>
      </c>
      <c r="Z213" s="169">
        <v>1353</v>
      </c>
      <c r="AA213" s="169">
        <v>-6449</v>
      </c>
      <c r="AB213">
        <v>-6449</v>
      </c>
    </row>
    <row r="214" spans="1:28" x14ac:dyDescent="0.25">
      <c r="A214" s="162">
        <v>1</v>
      </c>
      <c r="B214" s="175" t="s">
        <v>461</v>
      </c>
      <c r="C214" s="175">
        <v>2</v>
      </c>
      <c r="D214" s="175" t="s">
        <v>462</v>
      </c>
      <c r="E214" s="175" t="s">
        <v>1883</v>
      </c>
      <c r="F214" s="175" t="s">
        <v>3226</v>
      </c>
      <c r="G214" s="175" t="s">
        <v>211</v>
      </c>
      <c r="H214" s="175">
        <v>3312</v>
      </c>
      <c r="I214" s="175">
        <v>3478</v>
      </c>
      <c r="J214" s="169">
        <f>I214-H214</f>
        <v>166</v>
      </c>
      <c r="K214" s="175">
        <v>2</v>
      </c>
      <c r="L214" s="175">
        <v>2.25</v>
      </c>
      <c r="M214" s="175">
        <f>L214-C214</f>
        <v>0.25</v>
      </c>
      <c r="N214" s="175">
        <v>-7802</v>
      </c>
      <c r="O214" s="169">
        <v>2591.9999999999991</v>
      </c>
      <c r="P214" s="169">
        <v>1859</v>
      </c>
      <c r="Q214" s="169">
        <f>ROUND((J214)*11.2*9%,)</f>
        <v>167</v>
      </c>
      <c r="R214" s="169">
        <f>ROUND((J214)*0.19*100%,)</f>
        <v>32</v>
      </c>
      <c r="S214" s="169">
        <v>0</v>
      </c>
      <c r="T214" s="169"/>
      <c r="U214" s="169">
        <f>P214+Q214+R214+S214+T214</f>
        <v>2058</v>
      </c>
      <c r="V214" s="200">
        <v>0</v>
      </c>
      <c r="W214" s="175"/>
      <c r="X214" s="175"/>
      <c r="Y214" s="175">
        <f>SUM(V214:X214)</f>
        <v>0</v>
      </c>
      <c r="Z214" s="169">
        <f>+(O214+U214)-Y214</f>
        <v>4649.9999999999991</v>
      </c>
      <c r="AA214" s="169">
        <f>+(N214+O214+U214)-Y214</f>
        <v>-3152.0000000000009</v>
      </c>
      <c r="AB214" s="167">
        <f>O214+P214+Q214+S214+T214+R214</f>
        <v>4649.9999999999991</v>
      </c>
    </row>
    <row r="215" spans="1:28" x14ac:dyDescent="0.25">
      <c r="A215" s="162">
        <v>1252</v>
      </c>
      <c r="B215" s="172" t="s">
        <v>845</v>
      </c>
      <c r="C215" s="169">
        <v>1</v>
      </c>
      <c r="D215" s="175" t="s">
        <v>462</v>
      </c>
      <c r="E215" s="175" t="s">
        <v>1886</v>
      </c>
      <c r="F215" s="175" t="s">
        <v>3171</v>
      </c>
      <c r="G215" s="175" t="s">
        <v>296</v>
      </c>
      <c r="H215" s="169">
        <v>149</v>
      </c>
      <c r="I215" s="169">
        <v>168</v>
      </c>
      <c r="J215" s="169">
        <v>19</v>
      </c>
      <c r="K215" s="169">
        <v>3</v>
      </c>
      <c r="L215" s="169"/>
      <c r="M215" s="169"/>
      <c r="N215" s="169"/>
      <c r="O215" s="169">
        <v>364</v>
      </c>
      <c r="P215" s="169">
        <v>750</v>
      </c>
      <c r="Q215" s="169">
        <v>19</v>
      </c>
      <c r="R215" s="169">
        <v>-7</v>
      </c>
      <c r="S215" s="169">
        <v>0</v>
      </c>
      <c r="T215" s="169">
        <v>325</v>
      </c>
      <c r="U215" s="169">
        <v>1087</v>
      </c>
      <c r="V215" s="175">
        <v>0</v>
      </c>
      <c r="W215" s="169"/>
      <c r="X215" s="169"/>
      <c r="Y215" s="180">
        <v>0</v>
      </c>
      <c r="Z215" s="169">
        <v>1451</v>
      </c>
      <c r="AA215" s="169">
        <v>-2450</v>
      </c>
      <c r="AB215">
        <v>-2450</v>
      </c>
    </row>
    <row r="216" spans="1:28" x14ac:dyDescent="0.25">
      <c r="A216" s="162">
        <v>1089</v>
      </c>
      <c r="B216" s="172" t="s">
        <v>846</v>
      </c>
      <c r="C216" s="169">
        <v>2</v>
      </c>
      <c r="D216" s="175" t="s">
        <v>847</v>
      </c>
      <c r="E216" s="175" t="s">
        <v>1889</v>
      </c>
      <c r="F216" s="175" t="s">
        <v>2955</v>
      </c>
      <c r="G216" s="175" t="s">
        <v>211</v>
      </c>
      <c r="H216" s="169">
        <v>1057</v>
      </c>
      <c r="I216" s="169">
        <v>1057</v>
      </c>
      <c r="J216" s="169">
        <v>0</v>
      </c>
      <c r="K216" s="169">
        <v>4</v>
      </c>
      <c r="L216" s="169"/>
      <c r="M216" s="169"/>
      <c r="N216" s="169"/>
      <c r="O216" s="179">
        <v>5364</v>
      </c>
      <c r="P216" s="169">
        <v>1800</v>
      </c>
      <c r="Q216" s="169">
        <v>0</v>
      </c>
      <c r="R216" s="169">
        <v>0</v>
      </c>
      <c r="S216" s="169"/>
      <c r="T216" s="169"/>
      <c r="U216" s="169">
        <v>1800</v>
      </c>
      <c r="V216" s="175">
        <v>0</v>
      </c>
      <c r="W216" s="169"/>
      <c r="X216" s="169"/>
      <c r="Y216" s="180">
        <v>0</v>
      </c>
      <c r="Z216" s="169">
        <v>7164</v>
      </c>
      <c r="AA216" s="169">
        <v>-638</v>
      </c>
      <c r="AB216">
        <v>-638</v>
      </c>
    </row>
    <row r="217" spans="1:28" x14ac:dyDescent="0.25">
      <c r="A217" s="162">
        <v>1301</v>
      </c>
      <c r="B217" s="172" t="s">
        <v>463</v>
      </c>
      <c r="C217" s="169">
        <v>1</v>
      </c>
      <c r="D217" s="175" t="s">
        <v>464</v>
      </c>
      <c r="E217" s="175" t="s">
        <v>1892</v>
      </c>
      <c r="F217" s="175" t="s">
        <v>3189</v>
      </c>
      <c r="G217" s="175" t="s">
        <v>205</v>
      </c>
      <c r="H217" s="169">
        <v>236</v>
      </c>
      <c r="I217" s="169">
        <v>236</v>
      </c>
      <c r="J217" s="169">
        <v>0</v>
      </c>
      <c r="K217" s="169">
        <v>4</v>
      </c>
      <c r="L217" s="169">
        <v>1.93</v>
      </c>
      <c r="M217" s="169"/>
      <c r="N217" s="169"/>
      <c r="O217" s="169">
        <v>247</v>
      </c>
      <c r="P217" s="169">
        <v>1000</v>
      </c>
      <c r="Q217" s="169">
        <v>0</v>
      </c>
      <c r="R217" s="169">
        <v>0</v>
      </c>
      <c r="S217" s="169">
        <v>0</v>
      </c>
      <c r="T217" s="169"/>
      <c r="U217" s="169">
        <v>1000</v>
      </c>
      <c r="V217" s="175">
        <v>0</v>
      </c>
      <c r="W217" s="169"/>
      <c r="X217" s="169">
        <v>-2654</v>
      </c>
      <c r="Y217" s="180">
        <v>0</v>
      </c>
      <c r="Z217" s="169">
        <v>1247</v>
      </c>
      <c r="AA217" s="169">
        <v>0</v>
      </c>
      <c r="AB217">
        <v>0</v>
      </c>
    </row>
    <row r="218" spans="1:28" x14ac:dyDescent="0.25">
      <c r="A218" s="162">
        <v>1473</v>
      </c>
      <c r="B218" s="175" t="s">
        <v>465</v>
      </c>
      <c r="C218" s="175">
        <v>2</v>
      </c>
      <c r="D218" s="175" t="s">
        <v>466</v>
      </c>
      <c r="E218" s="175" t="s">
        <v>1895</v>
      </c>
      <c r="F218" s="175" t="s">
        <v>3206</v>
      </c>
      <c r="G218" s="175" t="s">
        <v>1511</v>
      </c>
      <c r="H218" s="175">
        <v>596</v>
      </c>
      <c r="I218" s="175">
        <v>604</v>
      </c>
      <c r="J218" s="169">
        <v>8</v>
      </c>
      <c r="K218" s="175">
        <v>4</v>
      </c>
      <c r="L218" s="175"/>
      <c r="M218" s="175"/>
      <c r="N218" s="175"/>
      <c r="O218" s="169">
        <v>1966</v>
      </c>
      <c r="P218" s="169">
        <v>2000</v>
      </c>
      <c r="Q218" s="169">
        <v>8</v>
      </c>
      <c r="R218" s="169">
        <v>0</v>
      </c>
      <c r="S218" s="169">
        <v>0</v>
      </c>
      <c r="T218" s="169"/>
      <c r="U218" s="169">
        <v>2008</v>
      </c>
      <c r="V218" s="175">
        <v>2100</v>
      </c>
      <c r="W218" s="175"/>
      <c r="X218" s="175"/>
      <c r="Y218" s="175">
        <v>2100</v>
      </c>
      <c r="Z218" s="169">
        <v>1874</v>
      </c>
      <c r="AA218" s="169">
        <v>-5928</v>
      </c>
      <c r="AB218">
        <v>-5928</v>
      </c>
    </row>
    <row r="219" spans="1:28" x14ac:dyDescent="0.25">
      <c r="A219" s="162">
        <v>1490</v>
      </c>
      <c r="B219" s="175" t="s">
        <v>465</v>
      </c>
      <c r="C219" s="175">
        <v>2</v>
      </c>
      <c r="D219" s="175" t="s">
        <v>466</v>
      </c>
      <c r="E219" s="175" t="s">
        <v>1895</v>
      </c>
      <c r="F219" s="175" t="s">
        <v>3206</v>
      </c>
      <c r="G219" s="175" t="s">
        <v>1511</v>
      </c>
      <c r="H219" s="175">
        <v>604</v>
      </c>
      <c r="I219" s="175">
        <v>672</v>
      </c>
      <c r="J219" s="169">
        <v>68</v>
      </c>
      <c r="K219" s="175">
        <v>4</v>
      </c>
      <c r="L219" s="175"/>
      <c r="M219" s="175"/>
      <c r="N219" s="175">
        <v>-7802</v>
      </c>
      <c r="O219" s="169">
        <v>1874</v>
      </c>
      <c r="P219" s="169">
        <v>755</v>
      </c>
      <c r="Q219" s="169">
        <v>68</v>
      </c>
      <c r="R219" s="169">
        <v>0</v>
      </c>
      <c r="S219" s="169"/>
      <c r="T219" s="169">
        <v>2008</v>
      </c>
      <c r="U219" s="169">
        <f>P219+Q219+S219</f>
        <v>823</v>
      </c>
      <c r="V219" s="175">
        <v>0</v>
      </c>
      <c r="W219" s="175"/>
      <c r="X219" s="175"/>
      <c r="Y219" s="208">
        <f>SUM(V219:X219)</f>
        <v>0</v>
      </c>
      <c r="Z219" s="169">
        <f>+(O219+U219)-Y219</f>
        <v>2697</v>
      </c>
      <c r="AA219" s="169">
        <v>-5105</v>
      </c>
      <c r="AB219">
        <v>-5105</v>
      </c>
    </row>
    <row r="220" spans="1:28" x14ac:dyDescent="0.25">
      <c r="A220" s="162">
        <v>1552</v>
      </c>
      <c r="B220" s="175" t="s">
        <v>467</v>
      </c>
      <c r="C220" s="175">
        <v>2</v>
      </c>
      <c r="D220" s="175" t="s">
        <v>468</v>
      </c>
      <c r="E220" s="175" t="s">
        <v>1898</v>
      </c>
      <c r="F220" s="175" t="s">
        <v>3212</v>
      </c>
      <c r="G220" s="175" t="s">
        <v>229</v>
      </c>
      <c r="H220" s="175">
        <v>287</v>
      </c>
      <c r="I220" s="175">
        <v>323</v>
      </c>
      <c r="J220" s="169">
        <f>I220-H220</f>
        <v>36</v>
      </c>
      <c r="K220" s="175">
        <v>3</v>
      </c>
      <c r="L220" s="175"/>
      <c r="M220" s="175">
        <f>L220-C220</f>
        <v>-2</v>
      </c>
      <c r="N220" s="175">
        <v>-7802</v>
      </c>
      <c r="O220" s="169">
        <v>406</v>
      </c>
      <c r="P220" s="169">
        <f>C220*K220*250</f>
        <v>1500</v>
      </c>
      <c r="Q220" s="169">
        <f>ROUND((J220)*11.1*9%,)</f>
        <v>36</v>
      </c>
      <c r="R220" s="169"/>
      <c r="S220" s="169">
        <v>0</v>
      </c>
      <c r="T220" s="242">
        <v>150</v>
      </c>
      <c r="U220" s="209">
        <f>P220+Q220+S220+T220</f>
        <v>1686</v>
      </c>
      <c r="V220" s="175">
        <v>0</v>
      </c>
      <c r="W220" s="175"/>
      <c r="X220" s="175"/>
      <c r="Y220" s="175">
        <f>SUM(V220:X220)</f>
        <v>0</v>
      </c>
      <c r="Z220" s="169">
        <f>+(O220+U220)-Y220</f>
        <v>2092</v>
      </c>
      <c r="AA220" s="169">
        <v>-5710</v>
      </c>
      <c r="AB220">
        <v>-5710</v>
      </c>
    </row>
    <row r="221" spans="1:28" x14ac:dyDescent="0.25">
      <c r="A221" s="162">
        <v>1442</v>
      </c>
      <c r="B221" s="172" t="s">
        <v>469</v>
      </c>
      <c r="C221" s="169">
        <v>2</v>
      </c>
      <c r="D221" s="175" t="s">
        <v>470</v>
      </c>
      <c r="E221" s="175" t="s">
        <v>1901</v>
      </c>
      <c r="F221" s="175" t="s">
        <v>3092</v>
      </c>
      <c r="G221" s="175" t="s">
        <v>209</v>
      </c>
      <c r="H221" s="175">
        <v>1295</v>
      </c>
      <c r="I221" s="175">
        <v>1330</v>
      </c>
      <c r="J221" s="169">
        <v>35</v>
      </c>
      <c r="K221" s="175">
        <v>3</v>
      </c>
      <c r="L221" s="175"/>
      <c r="M221" s="175"/>
      <c r="N221" s="175"/>
      <c r="O221" s="169">
        <v>-105</v>
      </c>
      <c r="P221" s="169">
        <v>1500</v>
      </c>
      <c r="Q221" s="169">
        <v>35</v>
      </c>
      <c r="R221" s="169">
        <v>0</v>
      </c>
      <c r="S221" s="169">
        <v>0</v>
      </c>
      <c r="T221" s="169"/>
      <c r="U221" s="169">
        <v>1535</v>
      </c>
      <c r="V221" s="175">
        <v>0</v>
      </c>
      <c r="W221" s="169"/>
      <c r="X221" s="169">
        <v>-6372</v>
      </c>
      <c r="Y221" s="180">
        <v>0</v>
      </c>
      <c r="Z221" s="169">
        <f>AB221-V221</f>
        <v>0</v>
      </c>
      <c r="AA221" s="57">
        <v>0</v>
      </c>
      <c r="AB221">
        <v>0</v>
      </c>
    </row>
    <row r="222" spans="1:28" x14ac:dyDescent="0.25">
      <c r="A222" s="162">
        <v>1669</v>
      </c>
      <c r="B222" s="175" t="s">
        <v>471</v>
      </c>
      <c r="C222" s="175">
        <v>1</v>
      </c>
      <c r="D222" s="175" t="s">
        <v>472</v>
      </c>
      <c r="E222" s="175" t="s">
        <v>1903</v>
      </c>
      <c r="F222" s="175" t="s">
        <v>3223</v>
      </c>
      <c r="G222" s="175" t="s">
        <v>1511</v>
      </c>
      <c r="H222" s="175">
        <v>673</v>
      </c>
      <c r="I222" s="175">
        <v>739</v>
      </c>
      <c r="J222" s="169">
        <f>I222-H222</f>
        <v>66</v>
      </c>
      <c r="K222" s="175">
        <v>3</v>
      </c>
      <c r="L222" s="175">
        <v>2.2999999999999998</v>
      </c>
      <c r="M222" s="175">
        <f>L222-C222</f>
        <v>1.2999999999999998</v>
      </c>
      <c r="N222" s="175">
        <v>-3901</v>
      </c>
      <c r="O222" s="169">
        <v>2283</v>
      </c>
      <c r="P222" s="169">
        <f>C222*K222*275</f>
        <v>825</v>
      </c>
      <c r="Q222" s="169">
        <f>ROUND((J222)*11.2*9%,)</f>
        <v>67</v>
      </c>
      <c r="R222" s="169">
        <f>ROUND((J222)*0.19*100%,)</f>
        <v>13</v>
      </c>
      <c r="S222" s="169">
        <v>2277</v>
      </c>
      <c r="T222" s="169"/>
      <c r="U222" s="169">
        <f>P222+Q222+R222+S222+T222</f>
        <v>3182</v>
      </c>
      <c r="V222" s="200">
        <v>1564</v>
      </c>
      <c r="W222" s="175"/>
      <c r="X222" s="175"/>
      <c r="Y222" s="175">
        <f>SUM(V222:X222)</f>
        <v>1564</v>
      </c>
      <c r="Z222" s="169">
        <f>+(O222+U222)-Y222</f>
        <v>3901</v>
      </c>
      <c r="AA222" s="169">
        <f>+(N222+O222+U222)-Y222</f>
        <v>0</v>
      </c>
      <c r="AB222" s="167">
        <f>O222+P222+Q222+S222+T222+R222</f>
        <v>5465</v>
      </c>
    </row>
    <row r="223" spans="1:28" x14ac:dyDescent="0.25">
      <c r="A223" s="162">
        <v>959</v>
      </c>
      <c r="B223" s="172" t="s">
        <v>848</v>
      </c>
      <c r="C223" s="169">
        <v>2</v>
      </c>
      <c r="D223" s="175" t="s">
        <v>472</v>
      </c>
      <c r="E223" s="175" t="s">
        <v>1906</v>
      </c>
      <c r="F223" s="175" t="s">
        <v>3119</v>
      </c>
      <c r="G223" s="175" t="s">
        <v>211</v>
      </c>
      <c r="H223" s="169">
        <v>9576</v>
      </c>
      <c r="I223" s="169">
        <v>10123</v>
      </c>
      <c r="J223" s="169">
        <v>547</v>
      </c>
      <c r="K223" s="169">
        <v>4</v>
      </c>
      <c r="L223" s="169"/>
      <c r="M223" s="169"/>
      <c r="N223" s="169"/>
      <c r="O223" s="179">
        <v>1759</v>
      </c>
      <c r="P223" s="169">
        <v>6017</v>
      </c>
      <c r="Q223" s="169">
        <v>542</v>
      </c>
      <c r="R223" s="169">
        <v>55</v>
      </c>
      <c r="S223" s="169"/>
      <c r="T223" s="169"/>
      <c r="U223" s="169">
        <v>6614</v>
      </c>
      <c r="V223" s="175">
        <v>5940</v>
      </c>
      <c r="W223" s="169"/>
      <c r="X223" s="169"/>
      <c r="Y223" s="180">
        <v>5940</v>
      </c>
      <c r="Z223" s="169">
        <v>2433</v>
      </c>
      <c r="AA223" s="169">
        <v>-5367</v>
      </c>
      <c r="AB223">
        <v>-5367</v>
      </c>
    </row>
    <row r="224" spans="1:28" x14ac:dyDescent="0.25">
      <c r="A224" s="220">
        <v>2</v>
      </c>
      <c r="B224" s="208" t="s">
        <v>473</v>
      </c>
      <c r="C224" s="208">
        <v>1</v>
      </c>
      <c r="D224" s="208" t="s">
        <v>474</v>
      </c>
      <c r="E224" s="208" t="s">
        <v>1913</v>
      </c>
      <c r="F224" s="208" t="s">
        <v>2948</v>
      </c>
      <c r="G224" s="208" t="s">
        <v>216</v>
      </c>
      <c r="H224" s="208">
        <v>1069</v>
      </c>
      <c r="I224" s="208">
        <v>1205</v>
      </c>
      <c r="J224" s="209">
        <f>I224-H224</f>
        <v>136</v>
      </c>
      <c r="K224" s="208">
        <v>4</v>
      </c>
      <c r="L224" s="208">
        <v>2.75</v>
      </c>
      <c r="M224" s="208">
        <f>L224-C224</f>
        <v>1.75</v>
      </c>
      <c r="N224" s="208">
        <v>-3901</v>
      </c>
      <c r="O224" s="209">
        <v>473</v>
      </c>
      <c r="P224" s="209">
        <f>C224*K224*275</f>
        <v>1100</v>
      </c>
      <c r="Q224" s="209">
        <f>ROUND((J224)*11.2*9%,)</f>
        <v>137</v>
      </c>
      <c r="R224" s="209">
        <f>ROUND((J224)*0.19*100%,)</f>
        <v>26</v>
      </c>
      <c r="S224" s="209">
        <f>M224*275*4*2</f>
        <v>3850</v>
      </c>
      <c r="T224" s="209"/>
      <c r="U224" s="209">
        <f>P224+Q224+R224+S224+T224</f>
        <v>5113</v>
      </c>
      <c r="V224" s="208">
        <v>5150</v>
      </c>
      <c r="W224" s="208"/>
      <c r="X224" s="208"/>
      <c r="Y224" s="208">
        <f>SUM(V224:X224)</f>
        <v>5150</v>
      </c>
      <c r="Z224" s="209">
        <f>+(O224+U224)-Y224</f>
        <v>436</v>
      </c>
      <c r="AA224" s="209">
        <f>+(N224+O224+U224)-Y224</f>
        <v>-3465</v>
      </c>
      <c r="AB224" s="167">
        <f>O224+P224+Q224+S224+T224+R224</f>
        <v>5586</v>
      </c>
    </row>
    <row r="225" spans="1:28" x14ac:dyDescent="0.25">
      <c r="A225" s="162">
        <v>1170</v>
      </c>
      <c r="B225" s="172" t="s">
        <v>475</v>
      </c>
      <c r="C225" s="169">
        <v>2</v>
      </c>
      <c r="D225" s="175" t="s">
        <v>474</v>
      </c>
      <c r="E225" s="175" t="s">
        <v>1916</v>
      </c>
      <c r="F225" s="175" t="s">
        <v>3159</v>
      </c>
      <c r="G225" s="175" t="s">
        <v>2048</v>
      </c>
      <c r="H225" s="169">
        <v>523</v>
      </c>
      <c r="I225" s="169">
        <v>525</v>
      </c>
      <c r="J225" s="169">
        <v>2</v>
      </c>
      <c r="K225" s="169">
        <v>2</v>
      </c>
      <c r="L225" s="169"/>
      <c r="M225" s="169"/>
      <c r="N225" s="169"/>
      <c r="O225" s="169">
        <v>2947</v>
      </c>
      <c r="P225" s="169">
        <v>900</v>
      </c>
      <c r="Q225" s="169">
        <v>2</v>
      </c>
      <c r="R225" s="169">
        <v>0</v>
      </c>
      <c r="S225" s="169">
        <v>36</v>
      </c>
      <c r="T225" s="169"/>
      <c r="U225" s="169">
        <v>938</v>
      </c>
      <c r="V225" s="175">
        <v>0</v>
      </c>
      <c r="W225" s="169"/>
      <c r="X225" s="169">
        <v>-3917</v>
      </c>
      <c r="Y225" s="180">
        <v>0</v>
      </c>
      <c r="Z225" s="169">
        <v>3885</v>
      </c>
      <c r="AA225" s="57">
        <v>0</v>
      </c>
      <c r="AB225">
        <v>0</v>
      </c>
    </row>
    <row r="226" spans="1:28" x14ac:dyDescent="0.25">
      <c r="A226" s="162">
        <v>1090</v>
      </c>
      <c r="B226" s="172" t="s">
        <v>849</v>
      </c>
      <c r="C226" s="169">
        <v>1</v>
      </c>
      <c r="D226" s="175" t="s">
        <v>477</v>
      </c>
      <c r="E226" s="175" t="s">
        <v>1919</v>
      </c>
      <c r="F226" s="175" t="s">
        <v>3142</v>
      </c>
      <c r="G226" s="175" t="s">
        <v>303</v>
      </c>
      <c r="H226" s="169">
        <v>556</v>
      </c>
      <c r="I226" s="169">
        <v>558</v>
      </c>
      <c r="J226" s="169">
        <v>2</v>
      </c>
      <c r="K226" s="169">
        <v>3</v>
      </c>
      <c r="L226" s="169"/>
      <c r="M226" s="169"/>
      <c r="N226" s="192"/>
      <c r="O226" s="179">
        <v>1454</v>
      </c>
      <c r="P226" s="169">
        <v>675</v>
      </c>
      <c r="Q226" s="169">
        <v>2</v>
      </c>
      <c r="R226" s="169">
        <v>0</v>
      </c>
      <c r="S226" s="169"/>
      <c r="T226" s="169"/>
      <c r="U226" s="169">
        <v>677</v>
      </c>
      <c r="V226" s="175">
        <v>0</v>
      </c>
      <c r="W226" s="169"/>
      <c r="X226" s="169"/>
      <c r="Y226" s="180">
        <v>0</v>
      </c>
      <c r="Z226" s="169">
        <v>2131</v>
      </c>
      <c r="AA226" s="169">
        <v>-1770</v>
      </c>
      <c r="AB226">
        <v>-1770</v>
      </c>
    </row>
    <row r="227" spans="1:28" x14ac:dyDescent="0.25">
      <c r="A227" s="162">
        <v>1302</v>
      </c>
      <c r="B227" s="172" t="s">
        <v>476</v>
      </c>
      <c r="C227" s="169">
        <v>2</v>
      </c>
      <c r="D227" s="175" t="s">
        <v>477</v>
      </c>
      <c r="E227" s="175" t="s">
        <v>1922</v>
      </c>
      <c r="F227" s="175" t="s">
        <v>3190</v>
      </c>
      <c r="G227" s="175" t="s">
        <v>1511</v>
      </c>
      <c r="H227" s="169">
        <v>268</v>
      </c>
      <c r="I227" s="169">
        <v>286</v>
      </c>
      <c r="J227" s="169">
        <v>18</v>
      </c>
      <c r="K227" s="169">
        <v>4</v>
      </c>
      <c r="L227" s="169"/>
      <c r="M227" s="169"/>
      <c r="N227" s="192"/>
      <c r="O227" s="169">
        <v>499</v>
      </c>
      <c r="P227" s="169">
        <v>2000</v>
      </c>
      <c r="Q227" s="169">
        <v>18</v>
      </c>
      <c r="R227" s="169">
        <v>-7</v>
      </c>
      <c r="S227" s="169">
        <v>0</v>
      </c>
      <c r="T227" s="169"/>
      <c r="U227" s="169">
        <v>2011</v>
      </c>
      <c r="V227" s="175">
        <v>2050</v>
      </c>
      <c r="W227" s="169"/>
      <c r="X227" s="169"/>
      <c r="Y227" s="180">
        <v>2050</v>
      </c>
      <c r="Z227" s="169">
        <v>460</v>
      </c>
      <c r="AA227" s="169">
        <v>-7342</v>
      </c>
      <c r="AB227">
        <v>-7342</v>
      </c>
    </row>
    <row r="228" spans="1:28" x14ac:dyDescent="0.25">
      <c r="A228" s="162">
        <v>991</v>
      </c>
      <c r="B228" s="172" t="s">
        <v>850</v>
      </c>
      <c r="C228" s="169">
        <v>2</v>
      </c>
      <c r="D228" s="175" t="s">
        <v>477</v>
      </c>
      <c r="E228" s="175" t="s">
        <v>1924</v>
      </c>
      <c r="F228" s="175" t="s">
        <v>3123</v>
      </c>
      <c r="G228" s="175" t="s">
        <v>3124</v>
      </c>
      <c r="H228" s="169">
        <v>909</v>
      </c>
      <c r="I228" s="169">
        <v>1032</v>
      </c>
      <c r="J228" s="169">
        <v>123</v>
      </c>
      <c r="K228" s="169">
        <v>4</v>
      </c>
      <c r="L228" s="169"/>
      <c r="M228" s="169"/>
      <c r="N228" s="169"/>
      <c r="O228" s="179">
        <v>682</v>
      </c>
      <c r="P228" s="169">
        <v>1800</v>
      </c>
      <c r="Q228" s="169">
        <v>122</v>
      </c>
      <c r="R228" s="169">
        <v>12</v>
      </c>
      <c r="S228" s="169">
        <v>1062</v>
      </c>
      <c r="T228" s="169"/>
      <c r="U228" s="169">
        <v>2996</v>
      </c>
      <c r="V228" s="175">
        <v>0</v>
      </c>
      <c r="W228" s="169"/>
      <c r="X228" s="169"/>
      <c r="Y228" s="180">
        <v>0</v>
      </c>
      <c r="Z228" s="169">
        <v>3678</v>
      </c>
      <c r="AA228" s="169">
        <v>-4122</v>
      </c>
      <c r="AB228">
        <v>-4122</v>
      </c>
    </row>
    <row r="229" spans="1:28" x14ac:dyDescent="0.25">
      <c r="A229" s="220">
        <v>3</v>
      </c>
      <c r="B229" s="208" t="s">
        <v>478</v>
      </c>
      <c r="C229" s="208">
        <v>2</v>
      </c>
      <c r="D229" s="208" t="s">
        <v>479</v>
      </c>
      <c r="E229" s="208" t="s">
        <v>1927</v>
      </c>
      <c r="F229" s="208" t="s">
        <v>3172</v>
      </c>
      <c r="G229" s="208" t="s">
        <v>205</v>
      </c>
      <c r="H229" s="208">
        <v>1646</v>
      </c>
      <c r="I229" s="208">
        <v>1905</v>
      </c>
      <c r="J229" s="209">
        <f>I229-H229</f>
        <v>259</v>
      </c>
      <c r="K229" s="208">
        <v>4</v>
      </c>
      <c r="L229" s="208">
        <v>2.75</v>
      </c>
      <c r="M229" s="208">
        <f>L229-C229</f>
        <v>0.75</v>
      </c>
      <c r="N229" s="208">
        <v>-7802</v>
      </c>
      <c r="O229" s="209">
        <v>2952</v>
      </c>
      <c r="P229" s="209">
        <f>C229*K229*275</f>
        <v>2200</v>
      </c>
      <c r="Q229" s="209">
        <f>ROUND((J229)*11.2*9%,)</f>
        <v>261</v>
      </c>
      <c r="R229" s="209">
        <f>ROUND((J229)*0.19*100%,)</f>
        <v>49</v>
      </c>
      <c r="S229" s="209">
        <f>M229*275*4*2</f>
        <v>1650</v>
      </c>
      <c r="T229" s="209"/>
      <c r="U229" s="209">
        <f>P229+Q229+R229+S229+T229</f>
        <v>4160</v>
      </c>
      <c r="V229" s="208">
        <v>2300</v>
      </c>
      <c r="W229" s="208"/>
      <c r="X229" s="208"/>
      <c r="Y229" s="208">
        <f>SUM(V229:X229)</f>
        <v>2300</v>
      </c>
      <c r="Z229" s="209">
        <f>+(O229+U229)-Y229</f>
        <v>4812</v>
      </c>
      <c r="AA229" s="209">
        <f>+(N229+O229+U229)-Y229</f>
        <v>-2990</v>
      </c>
      <c r="AB229" s="167">
        <f>O229+P229+Q229+S229+T229+R229</f>
        <v>7112</v>
      </c>
    </row>
    <row r="230" spans="1:28" x14ac:dyDescent="0.25">
      <c r="A230" s="162">
        <v>1474</v>
      </c>
      <c r="B230" s="175" t="s">
        <v>480</v>
      </c>
      <c r="C230" s="175">
        <v>2</v>
      </c>
      <c r="D230" s="175" t="s">
        <v>481</v>
      </c>
      <c r="E230" s="175" t="s">
        <v>1929</v>
      </c>
      <c r="F230" s="175" t="s">
        <v>3207</v>
      </c>
      <c r="G230" s="175" t="s">
        <v>216</v>
      </c>
      <c r="H230" s="175">
        <v>1220</v>
      </c>
      <c r="I230" s="175">
        <v>1304</v>
      </c>
      <c r="J230" s="169">
        <v>84</v>
      </c>
      <c r="K230" s="175">
        <v>1</v>
      </c>
      <c r="L230" s="175">
        <v>3.01</v>
      </c>
      <c r="M230" s="175"/>
      <c r="N230" s="175"/>
      <c r="O230" s="169">
        <v>8727</v>
      </c>
      <c r="P230" s="169">
        <v>2000</v>
      </c>
      <c r="Q230" s="169">
        <v>84</v>
      </c>
      <c r="R230" s="169">
        <v>0</v>
      </c>
      <c r="S230" s="169">
        <v>504.99999999999989</v>
      </c>
      <c r="T230" s="169"/>
      <c r="U230" s="169">
        <v>2589</v>
      </c>
      <c r="V230" s="175">
        <v>2014</v>
      </c>
      <c r="W230" s="175"/>
      <c r="X230" s="175"/>
      <c r="Y230" s="175">
        <v>2014</v>
      </c>
      <c r="Z230" s="169">
        <v>7802</v>
      </c>
      <c r="AA230" s="169">
        <v>0</v>
      </c>
      <c r="AB230">
        <v>0</v>
      </c>
    </row>
    <row r="231" spans="1:28" x14ac:dyDescent="0.25">
      <c r="A231" s="162">
        <v>1611</v>
      </c>
      <c r="B231" s="175" t="s">
        <v>482</v>
      </c>
      <c r="C231" s="175">
        <v>1</v>
      </c>
      <c r="D231" s="175" t="s">
        <v>481</v>
      </c>
      <c r="E231" s="175" t="s">
        <v>1929</v>
      </c>
      <c r="F231" s="175" t="s">
        <v>3207</v>
      </c>
      <c r="G231" s="175" t="s">
        <v>216</v>
      </c>
      <c r="H231" s="175">
        <v>647</v>
      </c>
      <c r="I231" s="175">
        <v>755</v>
      </c>
      <c r="J231" s="169">
        <f>I231-H231</f>
        <v>108</v>
      </c>
      <c r="K231" s="175">
        <v>4</v>
      </c>
      <c r="L231" s="175"/>
      <c r="M231" s="175">
        <f>L231-C231</f>
        <v>-1</v>
      </c>
      <c r="N231" s="175">
        <v>-3901</v>
      </c>
      <c r="O231" s="169">
        <v>163.99999999999909</v>
      </c>
      <c r="P231" s="169">
        <v>1375</v>
      </c>
      <c r="Q231" s="169">
        <f>ROUND((J231)*11.2*9%,)</f>
        <v>109</v>
      </c>
      <c r="R231" s="169"/>
      <c r="S231" s="169">
        <v>0</v>
      </c>
      <c r="T231" s="169">
        <v>11</v>
      </c>
      <c r="U231" s="169">
        <f>P231+Q231+S231+T231</f>
        <v>1495</v>
      </c>
      <c r="V231" s="175">
        <v>1175</v>
      </c>
      <c r="W231" s="175"/>
      <c r="X231" s="175"/>
      <c r="Y231" s="175">
        <f>SUM(V231:X231)</f>
        <v>1175</v>
      </c>
      <c r="Z231" s="169">
        <f>+(O231+U231)-Y231</f>
        <v>483.99999999999909</v>
      </c>
      <c r="AA231" s="169">
        <v>0</v>
      </c>
      <c r="AB231" s="167">
        <f>O231+P231+Q231+S231+T231</f>
        <v>1658.9999999999991</v>
      </c>
    </row>
    <row r="232" spans="1:28" x14ac:dyDescent="0.25">
      <c r="A232" s="162">
        <v>1553</v>
      </c>
      <c r="B232" s="175" t="s">
        <v>483</v>
      </c>
      <c r="C232" s="175">
        <v>1</v>
      </c>
      <c r="D232" s="175" t="s">
        <v>484</v>
      </c>
      <c r="E232" s="175" t="s">
        <v>1933</v>
      </c>
      <c r="F232" s="175" t="s">
        <v>3190</v>
      </c>
      <c r="G232" s="175" t="s">
        <v>1511</v>
      </c>
      <c r="H232" s="175">
        <v>303</v>
      </c>
      <c r="I232" s="175">
        <v>324</v>
      </c>
      <c r="J232" s="169">
        <f>I232-H232</f>
        <v>21</v>
      </c>
      <c r="K232" s="175">
        <v>3</v>
      </c>
      <c r="L232" s="175"/>
      <c r="M232" s="175">
        <f>L232-C232</f>
        <v>-1</v>
      </c>
      <c r="N232" s="175">
        <v>-3901</v>
      </c>
      <c r="O232" s="169">
        <v>2452</v>
      </c>
      <c r="P232" s="169">
        <f>C232*K232*250</f>
        <v>750</v>
      </c>
      <c r="Q232" s="169">
        <f>ROUND((J232)*11.1*9%,)</f>
        <v>21</v>
      </c>
      <c r="R232" s="169"/>
      <c r="S232" s="169">
        <v>0</v>
      </c>
      <c r="T232" s="242">
        <v>75</v>
      </c>
      <c r="U232" s="209">
        <f>P232+Q232+S232+T232</f>
        <v>846</v>
      </c>
      <c r="V232" s="175">
        <v>0</v>
      </c>
      <c r="W232" s="175"/>
      <c r="X232" s="175"/>
      <c r="Y232" s="175">
        <f>SUM(V232:X232)</f>
        <v>0</v>
      </c>
      <c r="Z232" s="169">
        <f>+(O232+U232)-Y232</f>
        <v>3298</v>
      </c>
      <c r="AA232" s="169">
        <v>-603</v>
      </c>
      <c r="AB232">
        <v>-603</v>
      </c>
    </row>
    <row r="233" spans="1:28" x14ac:dyDescent="0.25">
      <c r="A233" s="162">
        <v>1303</v>
      </c>
      <c r="B233" s="172" t="s">
        <v>485</v>
      </c>
      <c r="C233" s="169">
        <v>2</v>
      </c>
      <c r="D233" s="175" t="s">
        <v>484</v>
      </c>
      <c r="E233" s="175" t="s">
        <v>1935</v>
      </c>
      <c r="F233" s="175" t="s">
        <v>3053</v>
      </c>
      <c r="G233" s="175" t="s">
        <v>296</v>
      </c>
      <c r="H233" s="169">
        <v>671</v>
      </c>
      <c r="I233" s="169">
        <v>734</v>
      </c>
      <c r="J233" s="169">
        <v>63</v>
      </c>
      <c r="K233" s="169">
        <v>3</v>
      </c>
      <c r="L233" s="169"/>
      <c r="M233" s="169"/>
      <c r="N233" s="169"/>
      <c r="O233" s="169">
        <v>-95</v>
      </c>
      <c r="P233" s="169">
        <v>1500</v>
      </c>
      <c r="Q233" s="169">
        <v>63</v>
      </c>
      <c r="R233" s="169">
        <v>-24</v>
      </c>
      <c r="S233" s="169">
        <v>0</v>
      </c>
      <c r="T233" s="169"/>
      <c r="U233" s="169">
        <v>1539</v>
      </c>
      <c r="V233" s="175">
        <v>0</v>
      </c>
      <c r="W233" s="169"/>
      <c r="X233" s="169"/>
      <c r="Y233" s="180">
        <v>0</v>
      </c>
      <c r="Z233" s="169">
        <v>1444</v>
      </c>
      <c r="AA233" s="169">
        <v>-6517</v>
      </c>
      <c r="AB233">
        <v>-6517</v>
      </c>
    </row>
    <row r="234" spans="1:28" x14ac:dyDescent="0.25">
      <c r="A234" s="162">
        <v>1050</v>
      </c>
      <c r="B234" s="172" t="s">
        <v>851</v>
      </c>
      <c r="C234" s="169">
        <v>2</v>
      </c>
      <c r="D234" s="175" t="s">
        <v>487</v>
      </c>
      <c r="E234" s="175" t="s">
        <v>1941</v>
      </c>
      <c r="F234" s="175" t="s">
        <v>3133</v>
      </c>
      <c r="G234" s="175" t="s">
        <v>211</v>
      </c>
      <c r="H234" s="169">
        <v>2720</v>
      </c>
      <c r="I234" s="169">
        <v>2973</v>
      </c>
      <c r="J234" s="169">
        <v>253</v>
      </c>
      <c r="K234" s="169">
        <v>4</v>
      </c>
      <c r="L234" s="169"/>
      <c r="M234" s="169"/>
      <c r="N234" s="169"/>
      <c r="O234" s="179">
        <v>5869</v>
      </c>
      <c r="P234" s="169">
        <v>2783</v>
      </c>
      <c r="Q234" s="169">
        <v>251</v>
      </c>
      <c r="R234" s="169">
        <v>13</v>
      </c>
      <c r="S234" s="169">
        <v>0</v>
      </c>
      <c r="T234" s="169"/>
      <c r="U234" s="169">
        <v>3047</v>
      </c>
      <c r="V234" s="175">
        <v>1114</v>
      </c>
      <c r="W234" s="169"/>
      <c r="X234" s="169"/>
      <c r="Y234" s="180">
        <v>1114</v>
      </c>
      <c r="Z234" s="169">
        <v>7802</v>
      </c>
      <c r="AA234" s="169">
        <v>0</v>
      </c>
      <c r="AB234">
        <v>0</v>
      </c>
    </row>
    <row r="235" spans="1:28" x14ac:dyDescent="0.25">
      <c r="A235" s="162">
        <v>1253</v>
      </c>
      <c r="B235" s="172" t="s">
        <v>486</v>
      </c>
      <c r="C235" s="169">
        <v>1</v>
      </c>
      <c r="D235" s="178" t="s">
        <v>487</v>
      </c>
      <c r="E235" s="175" t="s">
        <v>1943</v>
      </c>
      <c r="F235" s="175" t="s">
        <v>3053</v>
      </c>
      <c r="G235" s="175" t="s">
        <v>296</v>
      </c>
      <c r="H235" s="169">
        <v>176</v>
      </c>
      <c r="I235" s="169">
        <v>189</v>
      </c>
      <c r="J235" s="169">
        <v>13</v>
      </c>
      <c r="K235" s="169">
        <v>1</v>
      </c>
      <c r="L235" s="169"/>
      <c r="M235" s="169"/>
      <c r="N235" s="169"/>
      <c r="O235" s="169">
        <v>1127</v>
      </c>
      <c r="P235" s="169">
        <v>250</v>
      </c>
      <c r="Q235" s="169">
        <v>13</v>
      </c>
      <c r="R235" s="169">
        <v>-5</v>
      </c>
      <c r="S235" s="169">
        <v>0</v>
      </c>
      <c r="T235" s="169">
        <v>325</v>
      </c>
      <c r="U235" s="169">
        <v>583</v>
      </c>
      <c r="V235" s="175">
        <v>0</v>
      </c>
      <c r="W235" s="169"/>
      <c r="X235" s="169"/>
      <c r="Y235" s="180">
        <v>0</v>
      </c>
      <c r="Z235" s="169">
        <v>1710</v>
      </c>
      <c r="AA235" s="169">
        <v>0</v>
      </c>
      <c r="AB235">
        <v>0</v>
      </c>
    </row>
    <row r="236" spans="1:28" x14ac:dyDescent="0.25">
      <c r="A236" s="162">
        <v>1254</v>
      </c>
      <c r="B236" s="172" t="s">
        <v>852</v>
      </c>
      <c r="C236" s="169">
        <v>2</v>
      </c>
      <c r="D236" s="178" t="s">
        <v>853</v>
      </c>
      <c r="E236" s="175" t="s">
        <v>1945</v>
      </c>
      <c r="F236" s="175" t="s">
        <v>3172</v>
      </c>
      <c r="G236" s="175" t="s">
        <v>205</v>
      </c>
      <c r="H236" s="169">
        <v>291</v>
      </c>
      <c r="I236" s="169">
        <v>302</v>
      </c>
      <c r="J236" s="169">
        <v>11</v>
      </c>
      <c r="K236" s="169">
        <v>1</v>
      </c>
      <c r="L236" s="169"/>
      <c r="M236" s="169"/>
      <c r="N236" s="192"/>
      <c r="O236" s="169">
        <v>-206</v>
      </c>
      <c r="P236" s="169">
        <v>500</v>
      </c>
      <c r="Q236" s="169">
        <v>11</v>
      </c>
      <c r="R236" s="169">
        <v>-4</v>
      </c>
      <c r="S236" s="169">
        <v>0</v>
      </c>
      <c r="T236" s="169">
        <v>915</v>
      </c>
      <c r="U236" s="169">
        <v>1422</v>
      </c>
      <c r="V236" s="175">
        <v>0</v>
      </c>
      <c r="W236" s="169"/>
      <c r="X236" s="169"/>
      <c r="Y236" s="180">
        <v>0</v>
      </c>
      <c r="Z236" s="169">
        <v>1216</v>
      </c>
      <c r="AA236" s="169">
        <v>-6586</v>
      </c>
      <c r="AB236">
        <v>-6586</v>
      </c>
    </row>
    <row r="237" spans="1:28" x14ac:dyDescent="0.25">
      <c r="A237" s="162">
        <v>1127</v>
      </c>
      <c r="B237" s="172" t="s">
        <v>854</v>
      </c>
      <c r="C237" s="169">
        <v>1</v>
      </c>
      <c r="D237" s="178" t="s">
        <v>853</v>
      </c>
      <c r="E237" s="175" t="s">
        <v>1947</v>
      </c>
      <c r="F237" s="175" t="s">
        <v>3156</v>
      </c>
      <c r="G237" s="175" t="s">
        <v>229</v>
      </c>
      <c r="H237" s="169">
        <v>47</v>
      </c>
      <c r="I237" s="169">
        <v>58</v>
      </c>
      <c r="J237" s="169">
        <v>11</v>
      </c>
      <c r="K237" s="169">
        <v>4</v>
      </c>
      <c r="L237" s="169">
        <v>0.3</v>
      </c>
      <c r="M237" s="169"/>
      <c r="N237" s="169"/>
      <c r="O237" s="179">
        <v>645</v>
      </c>
      <c r="P237" s="169">
        <v>900</v>
      </c>
      <c r="Q237" s="169">
        <v>11</v>
      </c>
      <c r="R237" s="169">
        <v>0</v>
      </c>
      <c r="S237" s="169">
        <v>0</v>
      </c>
      <c r="T237" s="169"/>
      <c r="U237" s="169">
        <v>911</v>
      </c>
      <c r="V237" s="175">
        <v>0</v>
      </c>
      <c r="W237" s="169"/>
      <c r="X237" s="169"/>
      <c r="Y237" s="180">
        <v>0</v>
      </c>
      <c r="Z237" s="169">
        <v>1556</v>
      </c>
      <c r="AA237" s="169">
        <v>-2345</v>
      </c>
      <c r="AB237">
        <v>-2345</v>
      </c>
    </row>
    <row r="238" spans="1:28" x14ac:dyDescent="0.25">
      <c r="A238" s="162">
        <v>1091</v>
      </c>
      <c r="B238" s="172" t="s">
        <v>855</v>
      </c>
      <c r="C238" s="169">
        <v>3</v>
      </c>
      <c r="D238" s="202">
        <v>44156</v>
      </c>
      <c r="E238" s="175" t="s">
        <v>1950</v>
      </c>
      <c r="F238" s="175" t="s">
        <v>3143</v>
      </c>
      <c r="G238" s="175" t="s">
        <v>3144</v>
      </c>
      <c r="H238" s="169">
        <v>140</v>
      </c>
      <c r="I238" s="169">
        <v>262</v>
      </c>
      <c r="J238" s="169">
        <v>122</v>
      </c>
      <c r="K238" s="169">
        <v>4</v>
      </c>
      <c r="L238" s="169"/>
      <c r="M238" s="169"/>
      <c r="N238" s="169"/>
      <c r="O238" s="179">
        <v>6756</v>
      </c>
      <c r="P238" s="169">
        <v>1350</v>
      </c>
      <c r="Q238" s="169">
        <v>121</v>
      </c>
      <c r="R238" s="169">
        <v>6</v>
      </c>
      <c r="S238" s="169">
        <v>3546</v>
      </c>
      <c r="T238" s="169"/>
      <c r="U238" s="169">
        <v>5023</v>
      </c>
      <c r="V238" s="175">
        <v>0</v>
      </c>
      <c r="W238" s="169"/>
      <c r="X238" s="169"/>
      <c r="Y238" s="180">
        <v>0</v>
      </c>
      <c r="Z238" s="169">
        <v>11779</v>
      </c>
      <c r="AA238" s="185">
        <v>76</v>
      </c>
      <c r="AB238" s="174">
        <v>76</v>
      </c>
    </row>
    <row r="239" spans="1:28" x14ac:dyDescent="0.25">
      <c r="A239" s="162">
        <v>1323</v>
      </c>
      <c r="B239" s="172" t="s">
        <v>488</v>
      </c>
      <c r="C239" s="169">
        <v>2</v>
      </c>
      <c r="D239" s="176">
        <v>44159</v>
      </c>
      <c r="E239" s="175" t="s">
        <v>1953</v>
      </c>
      <c r="F239" s="175" t="s">
        <v>3084</v>
      </c>
      <c r="G239" s="175" t="s">
        <v>222</v>
      </c>
      <c r="H239" s="169">
        <v>410</v>
      </c>
      <c r="I239" s="175">
        <v>413</v>
      </c>
      <c r="J239" s="169">
        <v>3</v>
      </c>
      <c r="K239" s="175">
        <v>2</v>
      </c>
      <c r="L239" s="175"/>
      <c r="M239" s="175"/>
      <c r="N239" s="175"/>
      <c r="O239" s="169">
        <v>2833</v>
      </c>
      <c r="P239" s="169">
        <v>1000</v>
      </c>
      <c r="Q239" s="169">
        <v>3</v>
      </c>
      <c r="R239" s="169">
        <v>0</v>
      </c>
      <c r="S239" s="169">
        <v>0</v>
      </c>
      <c r="T239" s="169"/>
      <c r="U239" s="169">
        <v>1003</v>
      </c>
      <c r="V239" s="175">
        <v>0</v>
      </c>
      <c r="W239" s="169"/>
      <c r="X239" s="169"/>
      <c r="Y239" s="180">
        <v>0</v>
      </c>
      <c r="Z239" s="169">
        <v>3836</v>
      </c>
      <c r="AA239" s="169">
        <v>-3966</v>
      </c>
      <c r="AB239">
        <v>-3966</v>
      </c>
    </row>
    <row r="240" spans="1:28" x14ac:dyDescent="0.25">
      <c r="A240" s="220">
        <v>4</v>
      </c>
      <c r="B240" s="208" t="s">
        <v>10</v>
      </c>
      <c r="C240" s="208">
        <v>2</v>
      </c>
      <c r="D240" s="221">
        <v>44162</v>
      </c>
      <c r="E240" s="208" t="s">
        <v>180</v>
      </c>
      <c r="F240" s="208" t="s">
        <v>3190</v>
      </c>
      <c r="G240" s="208" t="s">
        <v>1511</v>
      </c>
      <c r="H240" s="208">
        <v>586</v>
      </c>
      <c r="I240" s="208">
        <v>634</v>
      </c>
      <c r="J240" s="209">
        <f>I240-H240</f>
        <v>48</v>
      </c>
      <c r="K240" s="208">
        <v>4</v>
      </c>
      <c r="L240" s="208">
        <v>2.5</v>
      </c>
      <c r="M240" s="208">
        <f>L240-C240</f>
        <v>0.5</v>
      </c>
      <c r="N240" s="232">
        <v>-7800</v>
      </c>
      <c r="O240" s="209">
        <v>3280</v>
      </c>
      <c r="P240" s="209">
        <f>C240*K240*275</f>
        <v>2200</v>
      </c>
      <c r="Q240" s="209">
        <f>ROUND((J240)*11.2*9%,)</f>
        <v>48</v>
      </c>
      <c r="R240" s="209">
        <f>ROUND((J240)*0.19*100%,)</f>
        <v>9</v>
      </c>
      <c r="S240" s="209">
        <f>M240*275*4*2</f>
        <v>1100</v>
      </c>
      <c r="T240" s="209"/>
      <c r="U240" s="209">
        <f>P240+Q240+R240+S240+T240</f>
        <v>3357</v>
      </c>
      <c r="V240" s="208">
        <v>5788</v>
      </c>
      <c r="W240" s="208"/>
      <c r="X240" s="208"/>
      <c r="Y240" s="208">
        <f>SUM(V240:X240)</f>
        <v>5788</v>
      </c>
      <c r="Z240" s="209">
        <f>+(O240+U240)-Y240</f>
        <v>849</v>
      </c>
      <c r="AA240" s="209">
        <f>+(N240+O240+U240)-Y240</f>
        <v>-6951</v>
      </c>
      <c r="AB240" s="167">
        <f>O240+P240+Q240+S240+T240+R240</f>
        <v>6637</v>
      </c>
    </row>
    <row r="241" spans="1:28" x14ac:dyDescent="0.25">
      <c r="A241" s="220">
        <v>5</v>
      </c>
      <c r="B241" s="208" t="s">
        <v>489</v>
      </c>
      <c r="C241" s="208">
        <v>2</v>
      </c>
      <c r="D241" s="221">
        <v>44169</v>
      </c>
      <c r="E241" s="208" t="s">
        <v>1956</v>
      </c>
      <c r="F241" s="208" t="s">
        <v>3133</v>
      </c>
      <c r="G241" s="208" t="s">
        <v>211</v>
      </c>
      <c r="H241" s="208">
        <v>910</v>
      </c>
      <c r="I241" s="208">
        <v>1014</v>
      </c>
      <c r="J241" s="209">
        <f>I241-H241</f>
        <v>104</v>
      </c>
      <c r="K241" s="208">
        <v>4</v>
      </c>
      <c r="L241" s="208">
        <v>2.5</v>
      </c>
      <c r="M241" s="208">
        <f>L241-C241</f>
        <v>0.5</v>
      </c>
      <c r="N241" s="232">
        <v>-7802</v>
      </c>
      <c r="O241" s="209">
        <v>568.99999999999909</v>
      </c>
      <c r="P241" s="209">
        <f>C241*K241*275</f>
        <v>2200</v>
      </c>
      <c r="Q241" s="209">
        <f>ROUND((J241)*11.2*9%,)</f>
        <v>105</v>
      </c>
      <c r="R241" s="209">
        <f>ROUND((J241)*0.19*100%,)</f>
        <v>20</v>
      </c>
      <c r="S241" s="209">
        <f>M241*275*4*2</f>
        <v>1100</v>
      </c>
      <c r="T241" s="209"/>
      <c r="U241" s="209">
        <f>P241+Q241+R241+S241+T241</f>
        <v>3425</v>
      </c>
      <c r="V241" s="208">
        <v>3430</v>
      </c>
      <c r="W241" s="208"/>
      <c r="X241" s="208"/>
      <c r="Y241" s="208">
        <f>SUM(V241:X241)</f>
        <v>3430</v>
      </c>
      <c r="Z241" s="209">
        <f>+(O241+U241)-Y241</f>
        <v>563.99999999999909</v>
      </c>
      <c r="AA241" s="209">
        <f>+(N241+O241+U241)-Y241</f>
        <v>-7238.0000000000009</v>
      </c>
      <c r="AB241" s="167">
        <f>O241+P241+Q241+S241+T241+R241</f>
        <v>3993.9999999999991</v>
      </c>
    </row>
    <row r="242" spans="1:28" x14ac:dyDescent="0.25">
      <c r="A242" s="162">
        <v>1255</v>
      </c>
      <c r="B242" s="172" t="s">
        <v>856</v>
      </c>
      <c r="C242" s="169">
        <v>1</v>
      </c>
      <c r="D242" s="176">
        <v>44172</v>
      </c>
      <c r="E242" s="175" t="s">
        <v>1958</v>
      </c>
      <c r="F242" s="175" t="s">
        <v>3160</v>
      </c>
      <c r="G242" s="175" t="s">
        <v>8</v>
      </c>
      <c r="H242" s="169">
        <v>6263</v>
      </c>
      <c r="I242" s="169">
        <v>6368</v>
      </c>
      <c r="J242" s="169">
        <v>105</v>
      </c>
      <c r="K242" s="169">
        <v>4</v>
      </c>
      <c r="L242" s="169">
        <v>1.6</v>
      </c>
      <c r="M242" s="169"/>
      <c r="N242" s="192"/>
      <c r="O242" s="169">
        <v>3272</v>
      </c>
      <c r="P242" s="169">
        <v>750</v>
      </c>
      <c r="Q242" s="169">
        <v>105</v>
      </c>
      <c r="R242" s="169">
        <v>-40</v>
      </c>
      <c r="S242" s="169">
        <v>1200.0000000000002</v>
      </c>
      <c r="T242" s="169">
        <v>889</v>
      </c>
      <c r="U242" s="169">
        <v>2904</v>
      </c>
      <c r="V242" s="175">
        <v>2275</v>
      </c>
      <c r="W242" s="169"/>
      <c r="X242" s="169"/>
      <c r="Y242" s="180">
        <v>2275</v>
      </c>
      <c r="Z242" s="169">
        <v>3901</v>
      </c>
      <c r="AA242" s="169">
        <v>0</v>
      </c>
      <c r="AB242">
        <v>0</v>
      </c>
    </row>
    <row r="243" spans="1:28" x14ac:dyDescent="0.25">
      <c r="A243" s="162">
        <v>1443</v>
      </c>
      <c r="B243" s="172" t="s">
        <v>490</v>
      </c>
      <c r="C243" s="169">
        <v>1</v>
      </c>
      <c r="D243" s="176">
        <v>44170</v>
      </c>
      <c r="E243" s="175" t="s">
        <v>1961</v>
      </c>
      <c r="F243" s="175" t="s">
        <v>3053</v>
      </c>
      <c r="G243" s="175" t="s">
        <v>296</v>
      </c>
      <c r="H243" s="175">
        <v>2424</v>
      </c>
      <c r="I243" s="175">
        <v>2475</v>
      </c>
      <c r="J243" s="169">
        <v>51</v>
      </c>
      <c r="K243" s="175">
        <v>1</v>
      </c>
      <c r="L243" s="175"/>
      <c r="M243" s="175"/>
      <c r="N243" s="200"/>
      <c r="O243" s="169">
        <v>6294</v>
      </c>
      <c r="P243" s="169">
        <v>566</v>
      </c>
      <c r="Q243" s="169">
        <v>51</v>
      </c>
      <c r="R243" s="169">
        <v>0</v>
      </c>
      <c r="S243" s="169">
        <v>0</v>
      </c>
      <c r="T243" s="169"/>
      <c r="U243" s="169">
        <v>617</v>
      </c>
      <c r="V243" s="175">
        <v>3010</v>
      </c>
      <c r="W243" s="169"/>
      <c r="X243" s="169"/>
      <c r="Y243" s="180">
        <v>3010</v>
      </c>
      <c r="Z243" s="169">
        <f>AB243-V243</f>
        <v>-3010</v>
      </c>
      <c r="AA243" s="169">
        <v>0</v>
      </c>
      <c r="AB243">
        <v>0</v>
      </c>
    </row>
    <row r="244" spans="1:28" x14ac:dyDescent="0.25">
      <c r="A244" s="162">
        <v>1324</v>
      </c>
      <c r="B244" s="172" t="s">
        <v>491</v>
      </c>
      <c r="C244" s="169">
        <v>2</v>
      </c>
      <c r="D244" s="176">
        <v>44170</v>
      </c>
      <c r="E244" s="175" t="s">
        <v>1967</v>
      </c>
      <c r="F244" s="175" t="s">
        <v>3175</v>
      </c>
      <c r="G244" s="175" t="s">
        <v>2187</v>
      </c>
      <c r="H244" s="169">
        <v>731</v>
      </c>
      <c r="I244" s="175">
        <v>794</v>
      </c>
      <c r="J244" s="169">
        <v>63</v>
      </c>
      <c r="K244" s="175">
        <v>5</v>
      </c>
      <c r="L244" s="175">
        <v>2.46</v>
      </c>
      <c r="M244" s="175"/>
      <c r="N244" s="200"/>
      <c r="O244" s="169">
        <v>837</v>
      </c>
      <c r="P244" s="169">
        <v>2500</v>
      </c>
      <c r="Q244" s="169">
        <v>63</v>
      </c>
      <c r="R244" s="169">
        <v>-4</v>
      </c>
      <c r="S244" s="169">
        <v>919.99999999999989</v>
      </c>
      <c r="T244" s="169"/>
      <c r="U244" s="169">
        <v>3479</v>
      </c>
      <c r="V244" s="175">
        <v>3020</v>
      </c>
      <c r="W244" s="169"/>
      <c r="X244" s="169">
        <v>-6006</v>
      </c>
      <c r="Y244" s="180">
        <v>3020</v>
      </c>
      <c r="Z244" s="169">
        <v>1796</v>
      </c>
      <c r="AA244" s="169">
        <v>0</v>
      </c>
      <c r="AB244">
        <v>0</v>
      </c>
    </row>
    <row r="245" spans="1:28" x14ac:dyDescent="0.25">
      <c r="A245" s="220">
        <v>6</v>
      </c>
      <c r="B245" s="208" t="s">
        <v>13</v>
      </c>
      <c r="C245" s="208">
        <v>2</v>
      </c>
      <c r="D245" s="221">
        <v>44170</v>
      </c>
      <c r="E245" s="208" t="s">
        <v>183</v>
      </c>
      <c r="F245" s="208" t="s">
        <v>3172</v>
      </c>
      <c r="G245" s="208" t="s">
        <v>205</v>
      </c>
      <c r="H245" s="208">
        <v>976</v>
      </c>
      <c r="I245" s="208">
        <v>1046</v>
      </c>
      <c r="J245" s="209">
        <f>I245-H245</f>
        <v>70</v>
      </c>
      <c r="K245" s="208">
        <v>4</v>
      </c>
      <c r="L245" s="208"/>
      <c r="M245" s="208">
        <f>L245-C245</f>
        <v>-2</v>
      </c>
      <c r="N245" s="232">
        <v>-7802</v>
      </c>
      <c r="O245" s="209">
        <v>2735</v>
      </c>
      <c r="P245" s="209">
        <f>C245*K245*275</f>
        <v>2200</v>
      </c>
      <c r="Q245" s="209">
        <f>ROUND((J245)*11.2*9%,)</f>
        <v>71</v>
      </c>
      <c r="R245" s="209">
        <f>ROUND((J245)*0.19*100%,)</f>
        <v>13</v>
      </c>
      <c r="S245" s="209">
        <v>0</v>
      </c>
      <c r="T245" s="209"/>
      <c r="U245" s="209">
        <f>P245+Q245+R245+S245+T245</f>
        <v>2284</v>
      </c>
      <c r="V245" s="208">
        <v>2300</v>
      </c>
      <c r="W245" s="208"/>
      <c r="X245" s="208"/>
      <c r="Y245" s="208">
        <f>SUM(V245:X245)</f>
        <v>2300</v>
      </c>
      <c r="Z245" s="209">
        <f>+(O245+U245)-Y245</f>
        <v>2719</v>
      </c>
      <c r="AA245" s="209">
        <f>+(N245+O245+U245)-Y245</f>
        <v>-5083</v>
      </c>
      <c r="AB245" s="167">
        <f>O245+P245+Q245+S245+T245+R245</f>
        <v>5019</v>
      </c>
    </row>
    <row r="246" spans="1:28" x14ac:dyDescent="0.25">
      <c r="A246" s="162">
        <v>1491</v>
      </c>
      <c r="B246" s="175" t="s">
        <v>492</v>
      </c>
      <c r="C246" s="175">
        <v>2</v>
      </c>
      <c r="D246" s="175">
        <v>44176</v>
      </c>
      <c r="E246" s="175" t="s">
        <v>1971</v>
      </c>
      <c r="F246" s="175" t="s">
        <v>3053</v>
      </c>
      <c r="G246" s="175" t="s">
        <v>296</v>
      </c>
      <c r="H246" s="175">
        <v>728</v>
      </c>
      <c r="I246" s="175">
        <v>772</v>
      </c>
      <c r="J246" s="169">
        <f>I246-H246</f>
        <v>44</v>
      </c>
      <c r="K246" s="175">
        <v>4</v>
      </c>
      <c r="L246" s="175">
        <v>3</v>
      </c>
      <c r="M246" s="175">
        <f>L246-C246</f>
        <v>1</v>
      </c>
      <c r="N246" s="200">
        <v>-7802</v>
      </c>
      <c r="O246" s="169">
        <v>5898</v>
      </c>
      <c r="P246" s="169">
        <f>C246*K246*250</f>
        <v>2000</v>
      </c>
      <c r="Q246" s="169">
        <f>J246</f>
        <v>44</v>
      </c>
      <c r="R246" s="209"/>
      <c r="S246" s="169">
        <f>K246*M246*250*2</f>
        <v>2000</v>
      </c>
      <c r="T246" s="169"/>
      <c r="U246" s="169">
        <f>P246+Q246+S246</f>
        <v>4044</v>
      </c>
      <c r="V246" s="175">
        <v>2140</v>
      </c>
      <c r="W246" s="175"/>
      <c r="X246" s="175"/>
      <c r="Y246" s="175">
        <f>SUM(V246:X246)</f>
        <v>2140</v>
      </c>
      <c r="Z246" s="169">
        <f>+(O246+U246)-Y246</f>
        <v>7802</v>
      </c>
      <c r="AA246" s="169">
        <v>0</v>
      </c>
      <c r="AB246">
        <v>0</v>
      </c>
    </row>
    <row r="247" spans="1:28" x14ac:dyDescent="0.25">
      <c r="A247" s="162">
        <v>1612</v>
      </c>
      <c r="B247" s="175" t="s">
        <v>493</v>
      </c>
      <c r="C247" s="175">
        <v>2</v>
      </c>
      <c r="D247" s="175">
        <v>44176</v>
      </c>
      <c r="E247" s="175" t="s">
        <v>1973</v>
      </c>
      <c r="F247" s="175" t="s">
        <v>3215</v>
      </c>
      <c r="G247" s="175" t="s">
        <v>3216</v>
      </c>
      <c r="H247" s="175">
        <v>496</v>
      </c>
      <c r="I247" s="175">
        <v>552</v>
      </c>
      <c r="J247" s="169">
        <f>I247-H247</f>
        <v>56</v>
      </c>
      <c r="K247" s="175">
        <v>4</v>
      </c>
      <c r="L247" s="175">
        <v>2.0099999999999998</v>
      </c>
      <c r="M247" s="175">
        <f>L247-C247</f>
        <v>9.9999999999997868E-3</v>
      </c>
      <c r="N247" s="175">
        <v>-7802</v>
      </c>
      <c r="O247" s="169">
        <v>267.99999999999955</v>
      </c>
      <c r="P247" s="169">
        <f>C247*K247*275</f>
        <v>2200</v>
      </c>
      <c r="Q247" s="169">
        <f>ROUND((J247)*11.2*9%,)</f>
        <v>56</v>
      </c>
      <c r="R247" s="169"/>
      <c r="S247" s="169">
        <f>M247*275*4*2</f>
        <v>21.999999999999531</v>
      </c>
      <c r="T247" s="169">
        <v>257</v>
      </c>
      <c r="U247" s="169">
        <f>P247+Q247+S247+T247</f>
        <v>2534.9999999999995</v>
      </c>
      <c r="V247" s="175">
        <v>0</v>
      </c>
      <c r="W247" s="175"/>
      <c r="X247" s="175">
        <v>-4999</v>
      </c>
      <c r="Y247" s="175">
        <f>SUM(V247:X247)</f>
        <v>-4999</v>
      </c>
      <c r="Z247" s="169">
        <f>+(O247+U247)-Y247</f>
        <v>7801.9999999999991</v>
      </c>
      <c r="AA247" s="169">
        <f>+(N247+O247+U247)-Y247</f>
        <v>0</v>
      </c>
      <c r="AB247" s="167">
        <f>O247+P247+Q247+S247+T247</f>
        <v>2802.9999999999991</v>
      </c>
    </row>
    <row r="248" spans="1:28" x14ac:dyDescent="0.25">
      <c r="A248" s="162">
        <v>1092</v>
      </c>
      <c r="B248" s="172" t="s">
        <v>857</v>
      </c>
      <c r="C248" s="169">
        <v>1</v>
      </c>
      <c r="D248" s="176">
        <v>44176</v>
      </c>
      <c r="E248" s="175" t="s">
        <v>1976</v>
      </c>
      <c r="F248" s="175" t="s">
        <v>3145</v>
      </c>
      <c r="G248" s="175" t="s">
        <v>2145</v>
      </c>
      <c r="H248" s="169">
        <v>221</v>
      </c>
      <c r="I248" s="169">
        <v>221</v>
      </c>
      <c r="J248" s="169">
        <v>0</v>
      </c>
      <c r="K248" s="169">
        <v>3</v>
      </c>
      <c r="L248" s="169"/>
      <c r="M248" s="169"/>
      <c r="N248" s="169"/>
      <c r="O248" s="179">
        <v>3187</v>
      </c>
      <c r="P248" s="169">
        <v>675</v>
      </c>
      <c r="Q248" s="169">
        <v>0</v>
      </c>
      <c r="R248" s="169">
        <v>0</v>
      </c>
      <c r="S248" s="169"/>
      <c r="T248" s="169"/>
      <c r="U248" s="169">
        <v>675</v>
      </c>
      <c r="V248" s="175">
        <v>0</v>
      </c>
      <c r="W248" s="169"/>
      <c r="X248" s="169"/>
      <c r="Y248" s="180">
        <v>0</v>
      </c>
      <c r="Z248" s="169">
        <v>3862</v>
      </c>
      <c r="AA248" s="169">
        <v>-39</v>
      </c>
      <c r="AB248">
        <v>-39</v>
      </c>
    </row>
    <row r="249" spans="1:28" x14ac:dyDescent="0.25">
      <c r="A249" s="162">
        <v>1256</v>
      </c>
      <c r="B249" s="172" t="s">
        <v>494</v>
      </c>
      <c r="C249" s="169">
        <v>1</v>
      </c>
      <c r="D249" s="176">
        <v>44176</v>
      </c>
      <c r="E249" s="175" t="s">
        <v>1979</v>
      </c>
      <c r="F249" s="175" t="s">
        <v>3173</v>
      </c>
      <c r="G249" s="175" t="s">
        <v>3174</v>
      </c>
      <c r="H249" s="169">
        <v>470</v>
      </c>
      <c r="I249" s="169">
        <v>473</v>
      </c>
      <c r="J249" s="169">
        <v>3</v>
      </c>
      <c r="K249" s="169">
        <v>4</v>
      </c>
      <c r="L249" s="169"/>
      <c r="M249" s="169"/>
      <c r="N249" s="169"/>
      <c r="O249" s="169">
        <v>1637</v>
      </c>
      <c r="P249" s="169">
        <v>1000</v>
      </c>
      <c r="Q249" s="169">
        <v>3</v>
      </c>
      <c r="R249" s="169">
        <v>-1</v>
      </c>
      <c r="S249" s="169">
        <v>0</v>
      </c>
      <c r="T249" s="169">
        <v>325</v>
      </c>
      <c r="U249" s="169">
        <v>1327</v>
      </c>
      <c r="V249" s="175">
        <v>0</v>
      </c>
      <c r="W249" s="169"/>
      <c r="X249" s="169"/>
      <c r="Y249" s="180">
        <v>0</v>
      </c>
      <c r="Z249" s="169">
        <v>2964</v>
      </c>
      <c r="AA249" s="169">
        <v>-937</v>
      </c>
      <c r="AB249">
        <v>-937</v>
      </c>
    </row>
    <row r="250" spans="1:28" x14ac:dyDescent="0.25">
      <c r="A250" s="220">
        <v>7</v>
      </c>
      <c r="B250" s="208" t="s">
        <v>15</v>
      </c>
      <c r="C250" s="208">
        <v>2</v>
      </c>
      <c r="D250" s="221">
        <v>44179</v>
      </c>
      <c r="E250" s="208" t="s">
        <v>185</v>
      </c>
      <c r="F250" s="208" t="s">
        <v>3133</v>
      </c>
      <c r="G250" s="208" t="s">
        <v>211</v>
      </c>
      <c r="H250" s="208">
        <v>1448</v>
      </c>
      <c r="I250" s="208">
        <v>1523</v>
      </c>
      <c r="J250" s="209">
        <f>I250-H250</f>
        <v>75</v>
      </c>
      <c r="K250" s="208">
        <v>4</v>
      </c>
      <c r="L250" s="208">
        <v>2.25</v>
      </c>
      <c r="M250" s="208">
        <f>L250-C250</f>
        <v>0.25</v>
      </c>
      <c r="N250" s="208">
        <v>-7802</v>
      </c>
      <c r="O250" s="209">
        <v>1897</v>
      </c>
      <c r="P250" s="209">
        <f>C250*K250*275</f>
        <v>2200</v>
      </c>
      <c r="Q250" s="209">
        <f>ROUND((J250)*11.2*9%,)</f>
        <v>76</v>
      </c>
      <c r="R250" s="209">
        <f>ROUND((J250)*0.19*100%,)</f>
        <v>14</v>
      </c>
      <c r="S250" s="209">
        <f>M250*275*4*2</f>
        <v>550</v>
      </c>
      <c r="T250" s="209"/>
      <c r="U250" s="209">
        <f>P250+Q250+R250+S250+T250</f>
        <v>2840</v>
      </c>
      <c r="V250" s="208">
        <v>2640</v>
      </c>
      <c r="W250" s="208"/>
      <c r="X250" s="208"/>
      <c r="Y250" s="208">
        <f>SUM(V250:X250)</f>
        <v>2640</v>
      </c>
      <c r="Z250" s="209">
        <f>+(O250+U250)-Y250</f>
        <v>2097</v>
      </c>
      <c r="AA250" s="209">
        <f>+(N250+O250+U250)-Y250</f>
        <v>-5705</v>
      </c>
      <c r="AB250" s="167">
        <f>O250+P250+Q250+S250+T250+R250</f>
        <v>4737</v>
      </c>
    </row>
    <row r="251" spans="1:28" x14ac:dyDescent="0.25">
      <c r="A251" s="162">
        <v>1304</v>
      </c>
      <c r="B251" s="172" t="s">
        <v>495</v>
      </c>
      <c r="C251" s="169">
        <v>1</v>
      </c>
      <c r="D251" s="176">
        <v>44182</v>
      </c>
      <c r="E251" s="175" t="s">
        <v>1983</v>
      </c>
      <c r="F251" s="175" t="s">
        <v>3191</v>
      </c>
      <c r="G251" s="175" t="s">
        <v>2126</v>
      </c>
      <c r="H251" s="169">
        <v>75</v>
      </c>
      <c r="I251" s="169">
        <v>102</v>
      </c>
      <c r="J251" s="169">
        <v>27</v>
      </c>
      <c r="K251" s="169">
        <v>4</v>
      </c>
      <c r="L251" s="169"/>
      <c r="M251" s="169"/>
      <c r="N251" s="169"/>
      <c r="O251" s="169">
        <v>1216</v>
      </c>
      <c r="P251" s="169">
        <v>1000</v>
      </c>
      <c r="Q251" s="169">
        <v>27</v>
      </c>
      <c r="R251" s="169">
        <v>-10</v>
      </c>
      <c r="S251" s="169">
        <v>0</v>
      </c>
      <c r="T251" s="169"/>
      <c r="U251" s="169">
        <v>1017</v>
      </c>
      <c r="V251" s="175">
        <v>0</v>
      </c>
      <c r="W251" s="169"/>
      <c r="X251" s="169"/>
      <c r="Y251" s="180">
        <v>0</v>
      </c>
      <c r="Z251" s="169">
        <v>2233</v>
      </c>
      <c r="AA251" s="169">
        <v>-1668</v>
      </c>
      <c r="AB251">
        <v>-1668</v>
      </c>
    </row>
    <row r="252" spans="1:28" x14ac:dyDescent="0.25">
      <c r="A252" s="162">
        <v>1444</v>
      </c>
      <c r="B252" s="172" t="s">
        <v>496</v>
      </c>
      <c r="C252" s="169">
        <v>2</v>
      </c>
      <c r="D252" s="176">
        <v>44182</v>
      </c>
      <c r="E252" s="175" t="s">
        <v>1986</v>
      </c>
      <c r="F252" s="175" t="s">
        <v>3203</v>
      </c>
      <c r="G252" s="175" t="s">
        <v>3204</v>
      </c>
      <c r="H252" s="175">
        <v>546</v>
      </c>
      <c r="I252" s="175">
        <v>634</v>
      </c>
      <c r="J252" s="169">
        <v>88</v>
      </c>
      <c r="K252" s="175">
        <v>5</v>
      </c>
      <c r="L252" s="175"/>
      <c r="M252" s="175"/>
      <c r="N252" s="200"/>
      <c r="O252" s="169">
        <v>811</v>
      </c>
      <c r="P252" s="169">
        <v>2500</v>
      </c>
      <c r="Q252" s="169">
        <v>88</v>
      </c>
      <c r="R252" s="169">
        <v>0</v>
      </c>
      <c r="S252" s="169">
        <v>0</v>
      </c>
      <c r="T252" s="169"/>
      <c r="U252" s="169">
        <v>2588</v>
      </c>
      <c r="V252" s="175">
        <v>2000</v>
      </c>
      <c r="W252" s="169"/>
      <c r="X252" s="169"/>
      <c r="Y252" s="180">
        <v>2000</v>
      </c>
      <c r="Z252" s="169">
        <f>AB252-V252</f>
        <v>-8403</v>
      </c>
      <c r="AA252" s="169">
        <v>0</v>
      </c>
      <c r="AB252">
        <v>-6403</v>
      </c>
    </row>
    <row r="253" spans="1:28" x14ac:dyDescent="0.25">
      <c r="A253" s="162">
        <v>1360</v>
      </c>
      <c r="B253" s="172" t="s">
        <v>497</v>
      </c>
      <c r="C253" s="169">
        <v>2</v>
      </c>
      <c r="D253" s="176">
        <v>44183</v>
      </c>
      <c r="E253" s="175" t="s">
        <v>1989</v>
      </c>
      <c r="F253" s="175" t="s">
        <v>3147</v>
      </c>
      <c r="G253" s="175" t="s">
        <v>209</v>
      </c>
      <c r="H253" s="169">
        <v>507</v>
      </c>
      <c r="I253" s="175">
        <v>626</v>
      </c>
      <c r="J253" s="169">
        <v>119</v>
      </c>
      <c r="K253" s="175"/>
      <c r="L253" s="175"/>
      <c r="M253" s="175"/>
      <c r="N253" s="175"/>
      <c r="O253" s="169">
        <v>549</v>
      </c>
      <c r="P253" s="169">
        <v>2000</v>
      </c>
      <c r="Q253" s="169">
        <v>119</v>
      </c>
      <c r="R253" s="169">
        <v>-7</v>
      </c>
      <c r="S253" s="169">
        <v>3000</v>
      </c>
      <c r="T253" s="169"/>
      <c r="U253" s="169">
        <v>5112</v>
      </c>
      <c r="V253" s="175">
        <v>0</v>
      </c>
      <c r="W253" s="169"/>
      <c r="X253" s="169"/>
      <c r="Y253" s="180">
        <v>0</v>
      </c>
      <c r="Z253" s="169">
        <v>5661</v>
      </c>
      <c r="AA253" s="169">
        <v>0</v>
      </c>
      <c r="AB253">
        <v>-2141</v>
      </c>
    </row>
    <row r="254" spans="1:28" x14ac:dyDescent="0.25">
      <c r="A254" s="162">
        <v>1676</v>
      </c>
      <c r="B254" s="175" t="s">
        <v>498</v>
      </c>
      <c r="C254" s="175">
        <v>2</v>
      </c>
      <c r="D254" s="202">
        <v>44184</v>
      </c>
      <c r="E254" s="175" t="s">
        <v>1996</v>
      </c>
      <c r="F254" s="175" t="s">
        <v>3133</v>
      </c>
      <c r="G254" s="175" t="s">
        <v>211</v>
      </c>
      <c r="H254" s="175">
        <v>332</v>
      </c>
      <c r="I254" s="175">
        <v>428</v>
      </c>
      <c r="J254" s="169">
        <f>I254-H254</f>
        <v>96</v>
      </c>
      <c r="K254" s="175">
        <v>3</v>
      </c>
      <c r="L254" s="175"/>
      <c r="M254" s="175">
        <f>L254-C254</f>
        <v>-2</v>
      </c>
      <c r="N254" s="200">
        <v>-7802</v>
      </c>
      <c r="O254" s="169">
        <v>1562</v>
      </c>
      <c r="P254" s="169">
        <f>C254*K254*275</f>
        <v>1650</v>
      </c>
      <c r="Q254" s="169">
        <f>ROUND((J254)*11.2*9%,)</f>
        <v>97</v>
      </c>
      <c r="R254" s="169"/>
      <c r="S254" s="169">
        <v>0</v>
      </c>
      <c r="T254" s="169"/>
      <c r="U254" s="209">
        <f>P254+Q254+S254+T254</f>
        <v>1747</v>
      </c>
      <c r="V254" s="175">
        <v>2500</v>
      </c>
      <c r="W254" s="175"/>
      <c r="X254" s="175"/>
      <c r="Y254" s="208">
        <f>SUM(V254:X254)</f>
        <v>2500</v>
      </c>
      <c r="Z254" s="169">
        <f>+(O254+U254)-Y254</f>
        <v>809</v>
      </c>
      <c r="AA254" s="209">
        <v>0</v>
      </c>
      <c r="AB254" s="167">
        <f>O254+P254+Q254+S254+T254</f>
        <v>3309</v>
      </c>
    </row>
    <row r="255" spans="1:28" x14ac:dyDescent="0.25">
      <c r="A255" s="162">
        <v>1613</v>
      </c>
      <c r="B255" s="175" t="s">
        <v>499</v>
      </c>
      <c r="C255" s="175">
        <v>2</v>
      </c>
      <c r="D255" s="175">
        <v>44184</v>
      </c>
      <c r="E255" s="175" t="s">
        <v>1998</v>
      </c>
      <c r="F255" s="175" t="s">
        <v>3133</v>
      </c>
      <c r="G255" s="175" t="s">
        <v>211</v>
      </c>
      <c r="H255" s="175">
        <v>748</v>
      </c>
      <c r="I255" s="175">
        <v>1027</v>
      </c>
      <c r="J255" s="169">
        <f>I255-H255</f>
        <v>279</v>
      </c>
      <c r="K255" s="175">
        <v>5</v>
      </c>
      <c r="L255" s="175">
        <v>3.88</v>
      </c>
      <c r="M255" s="175">
        <f>L255-C255</f>
        <v>1.88</v>
      </c>
      <c r="N255" s="175">
        <v>-7802</v>
      </c>
      <c r="O255" s="169">
        <v>2247</v>
      </c>
      <c r="P255" s="169">
        <f>C255*K255*275</f>
        <v>2750</v>
      </c>
      <c r="Q255" s="169">
        <f>ROUND((J255)*11.2*9%,)</f>
        <v>281</v>
      </c>
      <c r="R255" s="169"/>
      <c r="S255" s="169">
        <f>M255*275*4*2</f>
        <v>4136</v>
      </c>
      <c r="T255" s="169">
        <v>250</v>
      </c>
      <c r="U255" s="169">
        <f>P255+Q255+S255+T255</f>
        <v>7417</v>
      </c>
      <c r="V255" s="175">
        <v>3420</v>
      </c>
      <c r="W255" s="175"/>
      <c r="X255" s="175"/>
      <c r="Y255" s="175">
        <f>SUM(V255:X255)</f>
        <v>3420</v>
      </c>
      <c r="Z255" s="169">
        <f>+(O255+U255)-Y255</f>
        <v>6244</v>
      </c>
      <c r="AA255" s="169">
        <f>+(N255+O255+U255)-Y255</f>
        <v>-1558</v>
      </c>
      <c r="AB255" s="167">
        <f>O255+P255+Q255+S255+T255</f>
        <v>9664</v>
      </c>
    </row>
    <row r="256" spans="1:28" x14ac:dyDescent="0.25">
      <c r="A256" s="162">
        <v>1475</v>
      </c>
      <c r="B256" s="175" t="s">
        <v>500</v>
      </c>
      <c r="C256" s="175">
        <v>2</v>
      </c>
      <c r="D256" s="175">
        <v>44184</v>
      </c>
      <c r="E256" s="175" t="s">
        <v>2000</v>
      </c>
      <c r="F256" s="175" t="s">
        <v>3208</v>
      </c>
      <c r="G256" s="175" t="s">
        <v>3209</v>
      </c>
      <c r="H256" s="175">
        <v>833</v>
      </c>
      <c r="I256" s="175">
        <v>860</v>
      </c>
      <c r="J256" s="169">
        <v>27</v>
      </c>
      <c r="K256" s="175">
        <v>2</v>
      </c>
      <c r="L256" s="175"/>
      <c r="M256" s="175"/>
      <c r="N256" s="175"/>
      <c r="O256" s="169">
        <v>90</v>
      </c>
      <c r="P256" s="169">
        <v>1000</v>
      </c>
      <c r="Q256" s="169">
        <v>27</v>
      </c>
      <c r="R256" s="169">
        <v>0</v>
      </c>
      <c r="S256" s="169">
        <v>0</v>
      </c>
      <c r="T256" s="169"/>
      <c r="U256" s="169">
        <v>1027</v>
      </c>
      <c r="V256" s="200">
        <v>0</v>
      </c>
      <c r="W256" s="175"/>
      <c r="X256" s="175"/>
      <c r="Y256" s="175">
        <v>0</v>
      </c>
      <c r="Z256" s="169">
        <v>1117</v>
      </c>
      <c r="AA256" s="169">
        <v>-6685</v>
      </c>
      <c r="AB256">
        <v>-6685</v>
      </c>
    </row>
    <row r="257" spans="1:28" x14ac:dyDescent="0.25">
      <c r="A257" s="162">
        <v>1305</v>
      </c>
      <c r="B257" s="172" t="s">
        <v>501</v>
      </c>
      <c r="C257" s="169">
        <v>1</v>
      </c>
      <c r="D257" s="176">
        <v>44188</v>
      </c>
      <c r="E257" s="175" t="s">
        <v>2003</v>
      </c>
      <c r="F257" s="175" t="s">
        <v>3147</v>
      </c>
      <c r="G257" s="175" t="s">
        <v>209</v>
      </c>
      <c r="H257" s="169">
        <v>451</v>
      </c>
      <c r="I257" s="169">
        <v>575</v>
      </c>
      <c r="J257" s="169">
        <v>124</v>
      </c>
      <c r="K257" s="169">
        <v>4</v>
      </c>
      <c r="L257" s="169">
        <v>2.17</v>
      </c>
      <c r="M257" s="169"/>
      <c r="N257" s="169"/>
      <c r="O257" s="169">
        <v>5371</v>
      </c>
      <c r="P257" s="169">
        <v>1000</v>
      </c>
      <c r="Q257" s="169">
        <v>124</v>
      </c>
      <c r="R257" s="169">
        <v>-47</v>
      </c>
      <c r="S257" s="169">
        <v>2340</v>
      </c>
      <c r="T257" s="169"/>
      <c r="U257" s="169">
        <v>3417</v>
      </c>
      <c r="V257" s="175">
        <v>4887</v>
      </c>
      <c r="W257" s="169"/>
      <c r="X257" s="169"/>
      <c r="Y257" s="180">
        <v>4887</v>
      </c>
      <c r="Z257" s="169">
        <v>3901</v>
      </c>
      <c r="AA257" s="169">
        <v>0</v>
      </c>
      <c r="AB257">
        <v>0</v>
      </c>
    </row>
    <row r="258" spans="1:28" x14ac:dyDescent="0.25">
      <c r="A258" s="162">
        <v>1257</v>
      </c>
      <c r="B258" s="172" t="s">
        <v>502</v>
      </c>
      <c r="C258" s="169">
        <v>1</v>
      </c>
      <c r="D258" s="176">
        <v>44189</v>
      </c>
      <c r="E258" s="175" t="s">
        <v>2005</v>
      </c>
      <c r="F258" s="175" t="s">
        <v>3175</v>
      </c>
      <c r="G258" s="175" t="s">
        <v>2187</v>
      </c>
      <c r="H258" s="169">
        <v>1930</v>
      </c>
      <c r="I258" s="169">
        <v>2008</v>
      </c>
      <c r="J258" s="169">
        <v>78</v>
      </c>
      <c r="K258" s="169">
        <v>4</v>
      </c>
      <c r="L258" s="169">
        <v>1.28</v>
      </c>
      <c r="M258" s="169"/>
      <c r="N258" s="169"/>
      <c r="O258" s="169">
        <v>2409</v>
      </c>
      <c r="P258" s="169">
        <v>1000</v>
      </c>
      <c r="Q258" s="169">
        <v>78</v>
      </c>
      <c r="R258" s="169">
        <v>-30</v>
      </c>
      <c r="S258" s="169">
        <v>560</v>
      </c>
      <c r="T258" s="169">
        <v>730</v>
      </c>
      <c r="U258" s="169">
        <v>2338</v>
      </c>
      <c r="V258" s="175">
        <v>3196</v>
      </c>
      <c r="W258" s="169"/>
      <c r="X258" s="169">
        <v>-2350</v>
      </c>
      <c r="Y258" s="180">
        <v>3196</v>
      </c>
      <c r="Z258" s="169">
        <v>1551</v>
      </c>
      <c r="AA258" s="57">
        <v>0</v>
      </c>
      <c r="AB258">
        <v>0</v>
      </c>
    </row>
    <row r="259" spans="1:28" x14ac:dyDescent="0.25">
      <c r="A259" s="162">
        <v>1492</v>
      </c>
      <c r="B259" s="175" t="s">
        <v>503</v>
      </c>
      <c r="C259" s="175">
        <v>2</v>
      </c>
      <c r="D259" s="175">
        <v>44189</v>
      </c>
      <c r="E259" s="175" t="s">
        <v>2007</v>
      </c>
      <c r="F259" s="175" t="s">
        <v>3053</v>
      </c>
      <c r="G259" s="175" t="s">
        <v>296</v>
      </c>
      <c r="H259" s="175">
        <v>332</v>
      </c>
      <c r="I259" s="175">
        <v>343</v>
      </c>
      <c r="J259" s="169">
        <f>I259-H259</f>
        <v>11</v>
      </c>
      <c r="K259" s="175">
        <v>5</v>
      </c>
      <c r="L259" s="175"/>
      <c r="M259" s="175">
        <f>L259-C259</f>
        <v>-2</v>
      </c>
      <c r="N259" s="175">
        <v>-8120</v>
      </c>
      <c r="O259" s="169">
        <v>3817</v>
      </c>
      <c r="P259" s="169">
        <f>C259*K259*250</f>
        <v>2500</v>
      </c>
      <c r="Q259" s="169">
        <f>J259</f>
        <v>11</v>
      </c>
      <c r="R259" s="169"/>
      <c r="S259" s="169">
        <v>0</v>
      </c>
      <c r="T259" s="169"/>
      <c r="U259" s="169">
        <f>P259+Q259+S259</f>
        <v>2511</v>
      </c>
      <c r="V259" s="175">
        <v>0</v>
      </c>
      <c r="W259" s="175"/>
      <c r="X259" s="175"/>
      <c r="Y259" s="208">
        <f>SUM(V259:X259)</f>
        <v>0</v>
      </c>
      <c r="Z259" s="169">
        <f>+(O259+U259)-Y259</f>
        <v>6328</v>
      </c>
      <c r="AA259" s="169">
        <v>-1792</v>
      </c>
      <c r="AB259">
        <v>-1792</v>
      </c>
    </row>
    <row r="260" spans="1:28" x14ac:dyDescent="0.25">
      <c r="A260" s="162">
        <v>1677</v>
      </c>
      <c r="B260" s="175" t="s">
        <v>504</v>
      </c>
      <c r="C260" s="175">
        <v>2</v>
      </c>
      <c r="D260" s="202">
        <v>44193</v>
      </c>
      <c r="E260" s="175" t="s">
        <v>2009</v>
      </c>
      <c r="F260" s="175" t="s">
        <v>3172</v>
      </c>
      <c r="G260" s="175" t="s">
        <v>205</v>
      </c>
      <c r="H260" s="175">
        <v>733</v>
      </c>
      <c r="I260" s="175">
        <v>759</v>
      </c>
      <c r="J260" s="169">
        <f>I260-H260</f>
        <v>26</v>
      </c>
      <c r="K260" s="175">
        <v>3</v>
      </c>
      <c r="L260" s="175">
        <v>2.57</v>
      </c>
      <c r="M260" s="175">
        <f>L260-C260</f>
        <v>0.56999999999999984</v>
      </c>
      <c r="N260" s="175">
        <v>-8120</v>
      </c>
      <c r="O260" s="169">
        <v>1576</v>
      </c>
      <c r="P260" s="169">
        <f>C260*K260*275</f>
        <v>1650</v>
      </c>
      <c r="Q260" s="169">
        <f>ROUND((J260)*11.2*9%,)</f>
        <v>26</v>
      </c>
      <c r="R260" s="169"/>
      <c r="S260" s="169">
        <v>941</v>
      </c>
      <c r="T260" s="169"/>
      <c r="U260" s="209">
        <f>P260+Q260+S260+T260</f>
        <v>2617</v>
      </c>
      <c r="V260" s="175">
        <v>0</v>
      </c>
      <c r="W260" s="175"/>
      <c r="X260" s="175"/>
      <c r="Y260" s="208">
        <f>SUM(V260:X260)</f>
        <v>0</v>
      </c>
      <c r="Z260" s="169">
        <f>+(O260+U260)-Y260</f>
        <v>4193</v>
      </c>
      <c r="AA260" s="209">
        <f>+(N260+O260+U260)-Y260</f>
        <v>-3927</v>
      </c>
      <c r="AB260" s="167">
        <f>O260+P260+Q260+S260+T260</f>
        <v>4193</v>
      </c>
    </row>
    <row r="261" spans="1:28" x14ac:dyDescent="0.25">
      <c r="A261" s="162">
        <v>1094</v>
      </c>
      <c r="B261" s="172" t="s">
        <v>858</v>
      </c>
      <c r="C261" s="169">
        <v>1</v>
      </c>
      <c r="D261" s="176">
        <v>44193</v>
      </c>
      <c r="E261" s="175" t="s">
        <v>2011</v>
      </c>
      <c r="F261" s="175" t="s">
        <v>3147</v>
      </c>
      <c r="G261" s="175" t="s">
        <v>209</v>
      </c>
      <c r="H261" s="169">
        <v>39</v>
      </c>
      <c r="I261" s="169">
        <v>115</v>
      </c>
      <c r="J261" s="169">
        <v>76</v>
      </c>
      <c r="K261" s="169">
        <v>4</v>
      </c>
      <c r="L261" s="169"/>
      <c r="M261" s="169"/>
      <c r="N261" s="169"/>
      <c r="O261" s="179">
        <v>1116</v>
      </c>
      <c r="P261" s="169">
        <v>900</v>
      </c>
      <c r="Q261" s="169">
        <v>75</v>
      </c>
      <c r="R261" s="169">
        <v>4</v>
      </c>
      <c r="S261" s="169">
        <v>0</v>
      </c>
      <c r="T261" s="169"/>
      <c r="U261" s="169">
        <v>979</v>
      </c>
      <c r="V261" s="175"/>
      <c r="W261" s="169"/>
      <c r="X261" s="169"/>
      <c r="Y261" s="180">
        <v>0</v>
      </c>
      <c r="Z261" s="169">
        <v>2095</v>
      </c>
      <c r="AA261" s="169">
        <v>-1965</v>
      </c>
      <c r="AB261">
        <v>-1965</v>
      </c>
    </row>
    <row r="262" spans="1:28" x14ac:dyDescent="0.25">
      <c r="A262" s="162">
        <v>1361</v>
      </c>
      <c r="B262" s="172" t="s">
        <v>505</v>
      </c>
      <c r="C262" s="169">
        <v>2</v>
      </c>
      <c r="D262" s="176">
        <v>44193</v>
      </c>
      <c r="E262" s="175" t="s">
        <v>2013</v>
      </c>
      <c r="F262" s="175" t="s">
        <v>3053</v>
      </c>
      <c r="G262" s="175" t="s">
        <v>296</v>
      </c>
      <c r="H262" s="169">
        <v>241</v>
      </c>
      <c r="I262" s="175">
        <v>297</v>
      </c>
      <c r="J262" s="169">
        <v>56</v>
      </c>
      <c r="K262" s="175"/>
      <c r="L262" s="175"/>
      <c r="M262" s="175"/>
      <c r="N262" s="175"/>
      <c r="O262" s="169">
        <v>947</v>
      </c>
      <c r="P262" s="169">
        <v>1000</v>
      </c>
      <c r="Q262" s="169">
        <v>56</v>
      </c>
      <c r="R262" s="169">
        <v>-3</v>
      </c>
      <c r="S262" s="169">
        <v>0</v>
      </c>
      <c r="T262" s="169"/>
      <c r="U262" s="169">
        <v>1053</v>
      </c>
      <c r="V262" s="175">
        <v>2100</v>
      </c>
      <c r="W262" s="169"/>
      <c r="X262" s="169"/>
      <c r="Y262" s="180">
        <v>2100</v>
      </c>
      <c r="Z262" s="169">
        <v>-100</v>
      </c>
      <c r="AA262" s="169">
        <v>-8220</v>
      </c>
      <c r="AB262">
        <v>-8220</v>
      </c>
    </row>
    <row r="263" spans="1:28" x14ac:dyDescent="0.25">
      <c r="A263" s="162">
        <v>1554</v>
      </c>
      <c r="B263" s="175" t="s">
        <v>506</v>
      </c>
      <c r="C263" s="175">
        <v>2</v>
      </c>
      <c r="D263" s="175">
        <v>44195</v>
      </c>
      <c r="E263" s="175" t="s">
        <v>2015</v>
      </c>
      <c r="F263" s="175" t="s">
        <v>3175</v>
      </c>
      <c r="G263" s="175" t="s">
        <v>2187</v>
      </c>
      <c r="H263" s="175">
        <v>464</v>
      </c>
      <c r="I263" s="175">
        <v>549</v>
      </c>
      <c r="J263" s="169">
        <f t="shared" ref="J263:J268" si="0">I263-H263</f>
        <v>85</v>
      </c>
      <c r="K263" s="175">
        <v>5</v>
      </c>
      <c r="L263" s="175">
        <v>2.12</v>
      </c>
      <c r="M263" s="175">
        <f t="shared" ref="M263:M268" si="1">L263-C263</f>
        <v>0.12000000000000011</v>
      </c>
      <c r="N263" s="175">
        <v>-7802</v>
      </c>
      <c r="O263" s="169">
        <v>-138</v>
      </c>
      <c r="P263" s="169">
        <f>C263*K263*250</f>
        <v>2500</v>
      </c>
      <c r="Q263" s="169">
        <f>ROUND((J263)*11.1*9%,)</f>
        <v>85</v>
      </c>
      <c r="R263" s="169"/>
      <c r="S263" s="169">
        <v>240</v>
      </c>
      <c r="T263" s="242">
        <v>251</v>
      </c>
      <c r="U263" s="209">
        <f>P263+Q263+S263+T263</f>
        <v>3076</v>
      </c>
      <c r="V263" s="175">
        <v>0</v>
      </c>
      <c r="W263" s="175"/>
      <c r="X263" s="175"/>
      <c r="Y263" s="175">
        <f t="shared" ref="Y263:Y268" si="2">SUM(V263:X263)</f>
        <v>0</v>
      </c>
      <c r="Z263" s="169">
        <f t="shared" ref="Z263:Z268" si="3">+(O263+U263)-Y263</f>
        <v>2938</v>
      </c>
      <c r="AA263" s="169">
        <v>-4864</v>
      </c>
      <c r="AB263">
        <v>-4864</v>
      </c>
    </row>
    <row r="264" spans="1:28" x14ac:dyDescent="0.25">
      <c r="A264" s="162">
        <v>1493</v>
      </c>
      <c r="B264" s="175" t="s">
        <v>507</v>
      </c>
      <c r="C264" s="175">
        <v>2</v>
      </c>
      <c r="D264" s="175">
        <v>44200</v>
      </c>
      <c r="E264" s="175" t="s">
        <v>2025</v>
      </c>
      <c r="F264" s="175" t="s">
        <v>3190</v>
      </c>
      <c r="G264" s="175" t="s">
        <v>1511</v>
      </c>
      <c r="H264" s="175">
        <v>377</v>
      </c>
      <c r="I264" s="175">
        <v>438</v>
      </c>
      <c r="J264" s="169">
        <f t="shared" si="0"/>
        <v>61</v>
      </c>
      <c r="K264" s="175">
        <v>3</v>
      </c>
      <c r="L264" s="175"/>
      <c r="M264" s="175">
        <f t="shared" si="1"/>
        <v>-2</v>
      </c>
      <c r="N264" s="175">
        <v>-8120</v>
      </c>
      <c r="O264" s="169">
        <v>2127</v>
      </c>
      <c r="P264" s="169">
        <f>C264*K264*250</f>
        <v>1500</v>
      </c>
      <c r="Q264" s="169">
        <f>J264</f>
        <v>61</v>
      </c>
      <c r="R264" s="169"/>
      <c r="S264" s="169">
        <v>0</v>
      </c>
      <c r="T264" s="169"/>
      <c r="U264" s="169">
        <f>P264+Q264+S264</f>
        <v>1561</v>
      </c>
      <c r="V264" s="175">
        <v>2480</v>
      </c>
      <c r="W264" s="175"/>
      <c r="X264" s="169">
        <v>-6912</v>
      </c>
      <c r="Y264" s="208">
        <f t="shared" si="2"/>
        <v>-4432</v>
      </c>
      <c r="Z264" s="169">
        <f t="shared" si="3"/>
        <v>8120</v>
      </c>
      <c r="AA264" s="169">
        <v>0</v>
      </c>
      <c r="AB264">
        <v>-6912</v>
      </c>
    </row>
    <row r="265" spans="1:28" x14ac:dyDescent="0.25">
      <c r="A265" s="162">
        <v>1678</v>
      </c>
      <c r="B265" s="175" t="s">
        <v>508</v>
      </c>
      <c r="C265" s="175">
        <v>2</v>
      </c>
      <c r="D265" s="175" t="s">
        <v>509</v>
      </c>
      <c r="E265" s="175" t="s">
        <v>2027</v>
      </c>
      <c r="F265" s="175" t="s">
        <v>3179</v>
      </c>
      <c r="G265" s="175" t="s">
        <v>296</v>
      </c>
      <c r="H265" s="175">
        <v>678</v>
      </c>
      <c r="I265" s="175">
        <v>685</v>
      </c>
      <c r="J265" s="169">
        <f t="shared" si="0"/>
        <v>7</v>
      </c>
      <c r="K265" s="175">
        <v>1</v>
      </c>
      <c r="L265" s="175">
        <v>2.2400000000000002</v>
      </c>
      <c r="M265" s="175">
        <f t="shared" si="1"/>
        <v>0.24000000000000021</v>
      </c>
      <c r="N265" s="175">
        <v>0</v>
      </c>
      <c r="O265" s="169">
        <v>15024</v>
      </c>
      <c r="P265" s="169">
        <f>C265*K265*275</f>
        <v>550</v>
      </c>
      <c r="Q265" s="169">
        <f>ROUND((J265)*11.2*9%,)</f>
        <v>7</v>
      </c>
      <c r="R265" s="169"/>
      <c r="S265" s="169">
        <f>M265*275*4*2</f>
        <v>528.00000000000045</v>
      </c>
      <c r="T265" s="169"/>
      <c r="U265" s="209">
        <f>P265+Q265+S265+T265</f>
        <v>1085.0000000000005</v>
      </c>
      <c r="V265" s="175">
        <v>7989</v>
      </c>
      <c r="W265" s="175"/>
      <c r="X265" s="175"/>
      <c r="Y265" s="208">
        <f t="shared" si="2"/>
        <v>7989</v>
      </c>
      <c r="Z265" s="169">
        <f t="shared" si="3"/>
        <v>8120</v>
      </c>
      <c r="AA265" s="209">
        <f>+(N265+O265+U265)-Y265</f>
        <v>8120</v>
      </c>
      <c r="AB265" s="167">
        <f>O265+P265+Q265+S265+T265</f>
        <v>16109</v>
      </c>
    </row>
    <row r="266" spans="1:28" x14ac:dyDescent="0.25">
      <c r="A266" s="162">
        <v>1614</v>
      </c>
      <c r="B266" s="175" t="s">
        <v>510</v>
      </c>
      <c r="C266" s="175">
        <v>3</v>
      </c>
      <c r="D266" s="175" t="s">
        <v>511</v>
      </c>
      <c r="E266" s="175" t="s">
        <v>2031</v>
      </c>
      <c r="F266" s="175" t="s">
        <v>3179</v>
      </c>
      <c r="G266" s="175" t="s">
        <v>296</v>
      </c>
      <c r="H266" s="175">
        <v>516</v>
      </c>
      <c r="I266" s="175">
        <v>531</v>
      </c>
      <c r="J266" s="169">
        <f t="shared" si="0"/>
        <v>15</v>
      </c>
      <c r="K266" s="175">
        <v>3</v>
      </c>
      <c r="L266" s="175"/>
      <c r="M266" s="175">
        <f t="shared" si="1"/>
        <v>-3</v>
      </c>
      <c r="N266" s="175">
        <v>-8120</v>
      </c>
      <c r="O266" s="169">
        <v>2429</v>
      </c>
      <c r="P266" s="169">
        <f>C266*K266*275</f>
        <v>2475</v>
      </c>
      <c r="Q266" s="169">
        <f>ROUND((J266)*11.2*9%,)</f>
        <v>15</v>
      </c>
      <c r="R266" s="169"/>
      <c r="S266" s="169">
        <v>0</v>
      </c>
      <c r="T266" s="169">
        <v>300</v>
      </c>
      <c r="U266" s="169">
        <f>P266+Q266+S266+T266</f>
        <v>2790</v>
      </c>
      <c r="V266" s="175">
        <v>0</v>
      </c>
      <c r="W266" s="175"/>
      <c r="X266" s="175"/>
      <c r="Y266" s="175">
        <f t="shared" si="2"/>
        <v>0</v>
      </c>
      <c r="Z266" s="169">
        <f t="shared" si="3"/>
        <v>5219</v>
      </c>
      <c r="AA266" s="169">
        <f>+(N266+O266+U266)-Y266</f>
        <v>-2901</v>
      </c>
      <c r="AB266" s="167">
        <f>O266+P266+Q266+S266+T266</f>
        <v>5219</v>
      </c>
    </row>
    <row r="267" spans="1:28" x14ac:dyDescent="0.25">
      <c r="A267" s="162">
        <v>1679</v>
      </c>
      <c r="B267" s="175" t="s">
        <v>512</v>
      </c>
      <c r="C267" s="175">
        <v>2</v>
      </c>
      <c r="D267" s="175" t="s">
        <v>511</v>
      </c>
      <c r="E267" s="175" t="s">
        <v>2035</v>
      </c>
      <c r="F267" s="175" t="s">
        <v>3179</v>
      </c>
      <c r="G267" s="175" t="s">
        <v>296</v>
      </c>
      <c r="H267" s="175">
        <v>863</v>
      </c>
      <c r="I267" s="175">
        <v>872</v>
      </c>
      <c r="J267" s="169">
        <f t="shared" si="0"/>
        <v>9</v>
      </c>
      <c r="K267" s="175">
        <v>2</v>
      </c>
      <c r="L267" s="175"/>
      <c r="M267" s="175">
        <f t="shared" si="1"/>
        <v>-2</v>
      </c>
      <c r="N267" s="175">
        <v>-8120</v>
      </c>
      <c r="O267" s="169">
        <v>5235</v>
      </c>
      <c r="P267" s="169">
        <f>C267*K267*275</f>
        <v>1100</v>
      </c>
      <c r="Q267" s="169">
        <f>ROUND((J267)*11.2*9%,)</f>
        <v>9</v>
      </c>
      <c r="R267" s="169"/>
      <c r="S267" s="169">
        <v>0</v>
      </c>
      <c r="T267" s="169"/>
      <c r="U267" s="209">
        <f>P267+Q267+S267+T267</f>
        <v>1109</v>
      </c>
      <c r="V267" s="175">
        <v>0</v>
      </c>
      <c r="W267" s="175"/>
      <c r="X267" s="175"/>
      <c r="Y267" s="208">
        <f t="shared" si="2"/>
        <v>0</v>
      </c>
      <c r="Z267" s="169">
        <f t="shared" si="3"/>
        <v>6344</v>
      </c>
      <c r="AA267" s="209">
        <f>+(N267+O267+U267)-Y267</f>
        <v>-1776</v>
      </c>
      <c r="AB267" s="167">
        <f>O267+P267+Q267+S267+T267</f>
        <v>6344</v>
      </c>
    </row>
    <row r="268" spans="1:28" x14ac:dyDescent="0.25">
      <c r="A268" s="162">
        <v>1555</v>
      </c>
      <c r="B268" s="175" t="s">
        <v>513</v>
      </c>
      <c r="C268" s="175">
        <v>2</v>
      </c>
      <c r="D268" s="175" t="s">
        <v>514</v>
      </c>
      <c r="E268" s="175" t="s">
        <v>2038</v>
      </c>
      <c r="F268" s="175" t="s">
        <v>3180</v>
      </c>
      <c r="G268" s="175" t="s">
        <v>3139</v>
      </c>
      <c r="H268" s="175">
        <v>266</v>
      </c>
      <c r="I268" s="175">
        <v>272</v>
      </c>
      <c r="J268" s="169">
        <f t="shared" si="0"/>
        <v>6</v>
      </c>
      <c r="K268" s="175">
        <v>2</v>
      </c>
      <c r="L268" s="175"/>
      <c r="M268" s="175">
        <f t="shared" si="1"/>
        <v>-2</v>
      </c>
      <c r="N268" s="175">
        <v>-8120</v>
      </c>
      <c r="O268" s="169">
        <v>3278.9999999999991</v>
      </c>
      <c r="P268" s="169">
        <f>C268*K268*250</f>
        <v>1000</v>
      </c>
      <c r="Q268" s="169">
        <f>ROUND((J268)*11.1*9%,)</f>
        <v>6</v>
      </c>
      <c r="R268" s="169"/>
      <c r="S268" s="169">
        <v>0</v>
      </c>
      <c r="T268" s="242">
        <v>100</v>
      </c>
      <c r="U268" s="209">
        <f>P268+Q268+S268+T268</f>
        <v>1106</v>
      </c>
      <c r="V268" s="175">
        <v>0</v>
      </c>
      <c r="W268" s="175"/>
      <c r="X268" s="175"/>
      <c r="Y268" s="175">
        <f t="shared" si="2"/>
        <v>0</v>
      </c>
      <c r="Z268" s="169">
        <f t="shared" si="3"/>
        <v>4384.9999999999991</v>
      </c>
      <c r="AA268" s="169">
        <v>-3735.0000000000009</v>
      </c>
      <c r="AB268">
        <v>-3735.0000000000009</v>
      </c>
    </row>
    <row r="269" spans="1:28" x14ac:dyDescent="0.25">
      <c r="A269" s="162">
        <v>1258</v>
      </c>
      <c r="B269" s="172" t="s">
        <v>515</v>
      </c>
      <c r="C269" s="169">
        <v>1</v>
      </c>
      <c r="D269" s="175" t="s">
        <v>516</v>
      </c>
      <c r="E269" s="175" t="s">
        <v>2041</v>
      </c>
      <c r="F269" s="175" t="s">
        <v>3176</v>
      </c>
      <c r="G269" s="175" t="s">
        <v>1511</v>
      </c>
      <c r="H269" s="169">
        <v>4521</v>
      </c>
      <c r="I269" s="169">
        <v>4589</v>
      </c>
      <c r="J269" s="169">
        <v>68</v>
      </c>
      <c r="K269" s="169">
        <v>3</v>
      </c>
      <c r="L269" s="169"/>
      <c r="M269" s="169"/>
      <c r="N269" s="169">
        <v>-4060</v>
      </c>
      <c r="O269" s="169">
        <v>174</v>
      </c>
      <c r="P269" s="169">
        <v>755</v>
      </c>
      <c r="Q269" s="169">
        <v>68</v>
      </c>
      <c r="R269" s="169">
        <v>-26</v>
      </c>
      <c r="S269" s="169">
        <v>0</v>
      </c>
      <c r="T269" s="169">
        <v>554</v>
      </c>
      <c r="U269" s="169">
        <v>1351</v>
      </c>
      <c r="V269" s="175">
        <v>0</v>
      </c>
      <c r="W269" s="169"/>
      <c r="X269" s="169">
        <v>-2535</v>
      </c>
      <c r="Y269" s="180">
        <v>0</v>
      </c>
      <c r="Z269" s="169">
        <v>1525</v>
      </c>
      <c r="AA269" s="175">
        <v>-4060</v>
      </c>
      <c r="AB269">
        <v>0</v>
      </c>
    </row>
    <row r="270" spans="1:28" x14ac:dyDescent="0.25">
      <c r="A270" s="220">
        <v>8</v>
      </c>
      <c r="B270" s="208" t="s">
        <v>17</v>
      </c>
      <c r="C270" s="208">
        <v>1</v>
      </c>
      <c r="D270" s="208" t="s">
        <v>516</v>
      </c>
      <c r="E270" s="208" t="s">
        <v>187</v>
      </c>
      <c r="F270" s="208" t="s">
        <v>3179</v>
      </c>
      <c r="G270" s="208" t="s">
        <v>296</v>
      </c>
      <c r="H270" s="208">
        <v>517</v>
      </c>
      <c r="I270" s="208">
        <v>543</v>
      </c>
      <c r="J270" s="209">
        <f>I270-H270</f>
        <v>26</v>
      </c>
      <c r="K270" s="208">
        <v>4</v>
      </c>
      <c r="L270" s="208"/>
      <c r="M270" s="208">
        <f>L270-C270</f>
        <v>-1</v>
      </c>
      <c r="N270" s="208">
        <v>-4060</v>
      </c>
      <c r="O270" s="209">
        <v>499</v>
      </c>
      <c r="P270" s="209">
        <f>C270*K270*275</f>
        <v>1100</v>
      </c>
      <c r="Q270" s="209">
        <f>ROUND((J270)*11.2*9%,)</f>
        <v>26</v>
      </c>
      <c r="R270" s="209">
        <f>ROUND((J270)*0.19*100%,)</f>
        <v>5</v>
      </c>
      <c r="S270" s="209">
        <v>0</v>
      </c>
      <c r="T270" s="209"/>
      <c r="U270" s="209">
        <f>P270+Q270+R270+S270+T270</f>
        <v>1131</v>
      </c>
      <c r="V270" s="208">
        <v>1150</v>
      </c>
      <c r="W270" s="208"/>
      <c r="X270" s="208"/>
      <c r="Y270" s="208">
        <f>SUM(V270:X270)</f>
        <v>1150</v>
      </c>
      <c r="Z270" s="209">
        <f>+(O270+U270)-Y270</f>
        <v>480</v>
      </c>
      <c r="AA270" s="209">
        <f>+(N270+O270+U270)-Y270</f>
        <v>-3580</v>
      </c>
      <c r="AB270" s="167">
        <f>O270+P270+Q270+S270+T270+R270</f>
        <v>1630</v>
      </c>
    </row>
    <row r="271" spans="1:28" x14ac:dyDescent="0.25">
      <c r="A271" s="220">
        <v>9</v>
      </c>
      <c r="B271" s="208" t="s">
        <v>19</v>
      </c>
      <c r="C271" s="208">
        <v>1</v>
      </c>
      <c r="D271" s="208" t="s">
        <v>518</v>
      </c>
      <c r="E271" s="208" t="s">
        <v>189</v>
      </c>
      <c r="F271" s="208" t="s">
        <v>3227</v>
      </c>
      <c r="G271" s="208" t="s">
        <v>294</v>
      </c>
      <c r="H271" s="208">
        <v>1025</v>
      </c>
      <c r="I271" s="208">
        <v>1063</v>
      </c>
      <c r="J271" s="209">
        <f>I271-H271</f>
        <v>38</v>
      </c>
      <c r="K271" s="208">
        <v>4</v>
      </c>
      <c r="L271" s="208"/>
      <c r="M271" s="208">
        <f>L271-C271</f>
        <v>-1</v>
      </c>
      <c r="N271" s="199">
        <v>-4060</v>
      </c>
      <c r="O271" s="209">
        <v>1204</v>
      </c>
      <c r="P271" s="209">
        <f>C271*K271*275</f>
        <v>1100</v>
      </c>
      <c r="Q271" s="209">
        <f>ROUND((J271)*11.2*9%,)</f>
        <v>38</v>
      </c>
      <c r="R271" s="209">
        <f>ROUND((J271)*0.19*100%,)</f>
        <v>7</v>
      </c>
      <c r="S271" s="209">
        <v>0</v>
      </c>
      <c r="T271" s="209"/>
      <c r="U271" s="209">
        <f>P271+Q271+R271+S271+T271</f>
        <v>1145</v>
      </c>
      <c r="V271" s="208">
        <v>1150</v>
      </c>
      <c r="W271" s="208"/>
      <c r="X271" s="208"/>
      <c r="Y271" s="208">
        <f>SUM(V271:X271)</f>
        <v>1150</v>
      </c>
      <c r="Z271" s="209">
        <f>+(O271+U271)-Y271</f>
        <v>1199</v>
      </c>
      <c r="AA271" s="209">
        <f>+(N271+O271+U271)-Y271</f>
        <v>-2861</v>
      </c>
      <c r="AB271" s="167">
        <f>O271+P271+Q271+S271+T271+R271</f>
        <v>2349</v>
      </c>
    </row>
    <row r="272" spans="1:28" x14ac:dyDescent="0.25">
      <c r="A272" s="162">
        <v>1362</v>
      </c>
      <c r="B272" s="172" t="s">
        <v>517</v>
      </c>
      <c r="C272" s="169">
        <v>2</v>
      </c>
      <c r="D272" s="175" t="s">
        <v>518</v>
      </c>
      <c r="E272" s="175" t="s">
        <v>2046</v>
      </c>
      <c r="F272" s="175" t="s">
        <v>3197</v>
      </c>
      <c r="G272" s="175" t="s">
        <v>2048</v>
      </c>
      <c r="H272" s="169">
        <v>628</v>
      </c>
      <c r="I272" s="175">
        <v>692</v>
      </c>
      <c r="J272" s="169">
        <v>64</v>
      </c>
      <c r="K272" s="175"/>
      <c r="L272" s="175"/>
      <c r="M272" s="175"/>
      <c r="N272" s="175"/>
      <c r="O272" s="169">
        <v>8676</v>
      </c>
      <c r="P272" s="169">
        <v>1500</v>
      </c>
      <c r="Q272" s="169">
        <v>64</v>
      </c>
      <c r="R272" s="169">
        <v>-4</v>
      </c>
      <c r="S272" s="169">
        <v>0</v>
      </c>
      <c r="T272" s="169"/>
      <c r="U272" s="169">
        <v>1560</v>
      </c>
      <c r="V272" s="175">
        <v>0</v>
      </c>
      <c r="W272" s="169"/>
      <c r="X272" s="169"/>
      <c r="Y272" s="180">
        <v>0</v>
      </c>
      <c r="Z272" s="169">
        <v>12456</v>
      </c>
      <c r="AA272" s="185">
        <v>12456</v>
      </c>
      <c r="AB272" s="174">
        <v>12456</v>
      </c>
    </row>
    <row r="273" spans="1:28" x14ac:dyDescent="0.25">
      <c r="A273" s="162">
        <v>1556</v>
      </c>
      <c r="B273" s="175" t="s">
        <v>519</v>
      </c>
      <c r="C273" s="175">
        <v>2</v>
      </c>
      <c r="D273" s="175" t="s">
        <v>518</v>
      </c>
      <c r="E273" s="175" t="s">
        <v>2050</v>
      </c>
      <c r="F273" s="175" t="s">
        <v>3179</v>
      </c>
      <c r="G273" s="175" t="s">
        <v>296</v>
      </c>
      <c r="H273" s="175">
        <v>644</v>
      </c>
      <c r="I273" s="175">
        <v>768</v>
      </c>
      <c r="J273" s="169">
        <f t="shared" ref="J273:J282" si="4">I273-H273</f>
        <v>124</v>
      </c>
      <c r="K273" s="175">
        <v>4</v>
      </c>
      <c r="L273" s="175">
        <v>6</v>
      </c>
      <c r="M273" s="175">
        <f t="shared" ref="M273:M282" si="5">L273-C273</f>
        <v>4</v>
      </c>
      <c r="N273" s="175">
        <v>-8120</v>
      </c>
      <c r="O273" s="169">
        <v>854.00000000000045</v>
      </c>
      <c r="P273" s="169">
        <f>C273*K273*250</f>
        <v>2000</v>
      </c>
      <c r="Q273" s="169">
        <f>ROUND((J273)*11.1*9%,)</f>
        <v>124</v>
      </c>
      <c r="R273" s="169"/>
      <c r="S273" s="169">
        <f>K273*M273*250*2</f>
        <v>8000</v>
      </c>
      <c r="T273" s="242">
        <v>201</v>
      </c>
      <c r="U273" s="209">
        <f>P273+Q273+S273+T273</f>
        <v>10325</v>
      </c>
      <c r="V273" s="175">
        <v>2858</v>
      </c>
      <c r="W273" s="175"/>
      <c r="X273" s="175"/>
      <c r="Y273" s="175">
        <f t="shared" ref="Y273:Y282" si="6">SUM(V273:X273)</f>
        <v>2858</v>
      </c>
      <c r="Z273" s="169">
        <f t="shared" ref="Z273:Z282" si="7">+(O273+U273)-Y273</f>
        <v>8321</v>
      </c>
      <c r="AA273" s="185">
        <v>201</v>
      </c>
      <c r="AB273" s="174">
        <v>201</v>
      </c>
    </row>
    <row r="274" spans="1:28" x14ac:dyDescent="0.25">
      <c r="A274" s="162">
        <v>10</v>
      </c>
      <c r="B274" s="175" t="s">
        <v>520</v>
      </c>
      <c r="C274" s="175">
        <v>2</v>
      </c>
      <c r="D274" s="175" t="s">
        <v>518</v>
      </c>
      <c r="E274" s="175" t="s">
        <v>2058</v>
      </c>
      <c r="F274" s="175" t="s">
        <v>3228</v>
      </c>
      <c r="G274" s="175" t="s">
        <v>211</v>
      </c>
      <c r="H274" s="175">
        <v>938</v>
      </c>
      <c r="I274" s="175">
        <v>1017</v>
      </c>
      <c r="J274" s="169">
        <f t="shared" si="4"/>
        <v>79</v>
      </c>
      <c r="K274" s="175">
        <v>4</v>
      </c>
      <c r="L274" s="175">
        <v>4.5</v>
      </c>
      <c r="M274" s="175">
        <f t="shared" si="5"/>
        <v>2.5</v>
      </c>
      <c r="N274" s="175">
        <v>-8120</v>
      </c>
      <c r="O274" s="169">
        <v>1070</v>
      </c>
      <c r="P274" s="169">
        <f>C274*K274*275</f>
        <v>2200</v>
      </c>
      <c r="Q274" s="169">
        <f>ROUND((J274)*11.2*9%,)</f>
        <v>80</v>
      </c>
      <c r="R274" s="169">
        <f>ROUND((J274)*0.19*100%,)</f>
        <v>15</v>
      </c>
      <c r="S274" s="169">
        <f>M274*275*4*2</f>
        <v>5500</v>
      </c>
      <c r="T274" s="169"/>
      <c r="U274" s="169">
        <f>P274+Q274+R274+S274+T274</f>
        <v>7795</v>
      </c>
      <c r="V274" s="175">
        <v>7580</v>
      </c>
      <c r="W274" s="175"/>
      <c r="X274" s="175"/>
      <c r="Y274" s="175">
        <f t="shared" si="6"/>
        <v>7580</v>
      </c>
      <c r="Z274" s="169">
        <f t="shared" si="7"/>
        <v>1285</v>
      </c>
      <c r="AA274" s="169">
        <f>+(N274+O274+U274)-Y274</f>
        <v>-6835</v>
      </c>
      <c r="AB274" s="167">
        <f>O274+P274+Q274+S274+T274+R274</f>
        <v>8865</v>
      </c>
    </row>
    <row r="275" spans="1:28" x14ac:dyDescent="0.25">
      <c r="A275" s="162">
        <v>1615</v>
      </c>
      <c r="B275" s="175" t="s">
        <v>521</v>
      </c>
      <c r="C275" s="175">
        <v>2</v>
      </c>
      <c r="D275" s="175" t="s">
        <v>518</v>
      </c>
      <c r="E275" s="175" t="s">
        <v>2061</v>
      </c>
      <c r="F275" s="175" t="s">
        <v>3176</v>
      </c>
      <c r="G275" s="175" t="s">
        <v>1511</v>
      </c>
      <c r="H275" s="175">
        <v>637</v>
      </c>
      <c r="I275" s="175">
        <v>681</v>
      </c>
      <c r="J275" s="169">
        <f t="shared" si="4"/>
        <v>44</v>
      </c>
      <c r="K275" s="175">
        <v>4</v>
      </c>
      <c r="L275" s="175">
        <v>2.39</v>
      </c>
      <c r="M275" s="175">
        <f t="shared" si="5"/>
        <v>0.39000000000000012</v>
      </c>
      <c r="N275" s="175">
        <v>-8120</v>
      </c>
      <c r="O275" s="169">
        <v>3362</v>
      </c>
      <c r="P275" s="169">
        <f>C275*K275*275</f>
        <v>2200</v>
      </c>
      <c r="Q275" s="169">
        <f>ROUND((J275)*11.2*9%,)</f>
        <v>44</v>
      </c>
      <c r="R275" s="169"/>
      <c r="S275" s="169">
        <f>M275*275*4*2</f>
        <v>858.00000000000023</v>
      </c>
      <c r="T275" s="169">
        <v>200</v>
      </c>
      <c r="U275" s="169">
        <f>P275+Q275+S275+T275</f>
        <v>3302</v>
      </c>
      <c r="V275" s="175">
        <v>2300</v>
      </c>
      <c r="W275" s="175"/>
      <c r="X275" s="175"/>
      <c r="Y275" s="175">
        <f t="shared" si="6"/>
        <v>2300</v>
      </c>
      <c r="Z275" s="169">
        <f t="shared" si="7"/>
        <v>4364</v>
      </c>
      <c r="AA275" s="169">
        <v>0</v>
      </c>
      <c r="AB275" s="167">
        <f>O275+P275+Q275+S275+T275</f>
        <v>6664</v>
      </c>
    </row>
    <row r="276" spans="1:28" x14ac:dyDescent="0.25">
      <c r="A276" s="162">
        <v>1557</v>
      </c>
      <c r="B276" s="175" t="s">
        <v>522</v>
      </c>
      <c r="C276" s="175">
        <v>2</v>
      </c>
      <c r="D276" s="175" t="s">
        <v>518</v>
      </c>
      <c r="E276" s="175" t="s">
        <v>2065</v>
      </c>
      <c r="F276" s="175" t="s">
        <v>3179</v>
      </c>
      <c r="G276" s="175" t="s">
        <v>296</v>
      </c>
      <c r="H276" s="175">
        <v>339</v>
      </c>
      <c r="I276" s="175">
        <v>356</v>
      </c>
      <c r="J276" s="169">
        <f t="shared" si="4"/>
        <v>17</v>
      </c>
      <c r="K276" s="175">
        <v>3</v>
      </c>
      <c r="L276" s="175"/>
      <c r="M276" s="175">
        <f t="shared" si="5"/>
        <v>-2</v>
      </c>
      <c r="N276" s="200">
        <v>-8120</v>
      </c>
      <c r="O276" s="169">
        <v>1199</v>
      </c>
      <c r="P276" s="169">
        <f>C276*K276*250</f>
        <v>1500</v>
      </c>
      <c r="Q276" s="169">
        <f>ROUND((J276)*11.1*9%,)</f>
        <v>17</v>
      </c>
      <c r="R276" s="169"/>
      <c r="S276" s="169">
        <v>0</v>
      </c>
      <c r="T276" s="242">
        <v>150</v>
      </c>
      <c r="U276" s="209">
        <f>P276+Q276+S276+T276</f>
        <v>1667</v>
      </c>
      <c r="V276" s="200">
        <v>0</v>
      </c>
      <c r="W276" s="175"/>
      <c r="X276" s="175"/>
      <c r="Y276" s="175">
        <f t="shared" si="6"/>
        <v>0</v>
      </c>
      <c r="Z276" s="169">
        <f t="shared" si="7"/>
        <v>2866</v>
      </c>
      <c r="AA276" s="169">
        <v>-5254</v>
      </c>
      <c r="AB276">
        <v>-5254</v>
      </c>
    </row>
    <row r="277" spans="1:28" x14ac:dyDescent="0.25">
      <c r="A277" s="162">
        <v>1616</v>
      </c>
      <c r="B277" s="175" t="s">
        <v>523</v>
      </c>
      <c r="C277" s="175">
        <v>2</v>
      </c>
      <c r="D277" s="175" t="s">
        <v>524</v>
      </c>
      <c r="E277" s="175" t="s">
        <v>2068</v>
      </c>
      <c r="F277" s="175" t="s">
        <v>3217</v>
      </c>
      <c r="G277" s="175" t="s">
        <v>3218</v>
      </c>
      <c r="H277" s="175">
        <v>519</v>
      </c>
      <c r="I277" s="175">
        <v>625</v>
      </c>
      <c r="J277" s="169">
        <f t="shared" si="4"/>
        <v>106</v>
      </c>
      <c r="K277" s="175">
        <v>5</v>
      </c>
      <c r="L277" s="175">
        <v>2.57</v>
      </c>
      <c r="M277" s="175">
        <f t="shared" si="5"/>
        <v>0.56999999999999984</v>
      </c>
      <c r="N277" s="175">
        <v>-8120</v>
      </c>
      <c r="O277" s="169">
        <v>3213</v>
      </c>
      <c r="P277" s="169">
        <f>C277*K277*275</f>
        <v>2750</v>
      </c>
      <c r="Q277" s="169">
        <f>ROUND((J277)*11.2*9%,)</f>
        <v>107</v>
      </c>
      <c r="R277" s="169"/>
      <c r="S277" s="169">
        <f>M277*275*4*2</f>
        <v>1253.9999999999995</v>
      </c>
      <c r="T277" s="169">
        <v>200</v>
      </c>
      <c r="U277" s="169">
        <f>P277+Q277+S277+T277</f>
        <v>4311</v>
      </c>
      <c r="V277" s="175">
        <v>0</v>
      </c>
      <c r="W277" s="175"/>
      <c r="X277" s="175"/>
      <c r="Y277" s="175">
        <f t="shared" si="6"/>
        <v>0</v>
      </c>
      <c r="Z277" s="169">
        <f t="shared" si="7"/>
        <v>7524</v>
      </c>
      <c r="AA277" s="169">
        <f>+(N277+O277+U277)-Y277</f>
        <v>-596</v>
      </c>
      <c r="AB277" s="167">
        <f>O277+P277+Q277+S277+T277</f>
        <v>7524</v>
      </c>
    </row>
    <row r="278" spans="1:28" x14ac:dyDescent="0.25">
      <c r="A278" s="162">
        <v>1558</v>
      </c>
      <c r="B278" s="175" t="s">
        <v>525</v>
      </c>
      <c r="C278" s="175">
        <v>1</v>
      </c>
      <c r="D278" s="175" t="s">
        <v>524</v>
      </c>
      <c r="E278" s="175" t="s">
        <v>2072</v>
      </c>
      <c r="F278" s="175" t="s">
        <v>3213</v>
      </c>
      <c r="G278" s="175" t="s">
        <v>2074</v>
      </c>
      <c r="H278" s="175">
        <v>137</v>
      </c>
      <c r="I278" s="175">
        <v>201</v>
      </c>
      <c r="J278" s="169">
        <f t="shared" si="4"/>
        <v>64</v>
      </c>
      <c r="K278" s="175">
        <v>3</v>
      </c>
      <c r="L278" s="175"/>
      <c r="M278" s="175">
        <f t="shared" si="5"/>
        <v>-1</v>
      </c>
      <c r="N278" s="199">
        <v>-4060</v>
      </c>
      <c r="O278" s="169">
        <v>2314</v>
      </c>
      <c r="P278" s="169">
        <f>C278*K278*250</f>
        <v>750</v>
      </c>
      <c r="Q278" s="169">
        <f>ROUND((J278)*11.1*9%,)</f>
        <v>64</v>
      </c>
      <c r="R278" s="169"/>
      <c r="S278" s="169">
        <v>0</v>
      </c>
      <c r="T278" s="242">
        <v>76</v>
      </c>
      <c r="U278" s="209">
        <f>P278+Q278+S278+T278</f>
        <v>890</v>
      </c>
      <c r="V278" s="175">
        <v>0</v>
      </c>
      <c r="W278" s="175"/>
      <c r="X278" s="175"/>
      <c r="Y278" s="175">
        <f t="shared" si="6"/>
        <v>0</v>
      </c>
      <c r="Z278" s="169">
        <f t="shared" si="7"/>
        <v>3204</v>
      </c>
      <c r="AA278" s="169">
        <v>76</v>
      </c>
      <c r="AB278">
        <v>3204</v>
      </c>
    </row>
    <row r="279" spans="1:28" x14ac:dyDescent="0.25">
      <c r="A279" s="162">
        <v>1494</v>
      </c>
      <c r="B279" s="175" t="s">
        <v>526</v>
      </c>
      <c r="C279" s="175">
        <v>1</v>
      </c>
      <c r="D279" s="175" t="s">
        <v>524</v>
      </c>
      <c r="E279" s="175" t="s">
        <v>2076</v>
      </c>
      <c r="F279" s="175" t="s">
        <v>3200</v>
      </c>
      <c r="G279" s="175" t="s">
        <v>303</v>
      </c>
      <c r="H279" s="175">
        <v>121</v>
      </c>
      <c r="I279" s="175">
        <v>175</v>
      </c>
      <c r="J279" s="169">
        <f t="shared" si="4"/>
        <v>54</v>
      </c>
      <c r="K279" s="175">
        <v>5</v>
      </c>
      <c r="L279" s="175">
        <v>1.43</v>
      </c>
      <c r="M279" s="175">
        <f t="shared" si="5"/>
        <v>0.42999999999999994</v>
      </c>
      <c r="N279" s="199">
        <v>-4060</v>
      </c>
      <c r="O279" s="169">
        <v>461</v>
      </c>
      <c r="P279" s="169">
        <f>C279*K279*250</f>
        <v>1250</v>
      </c>
      <c r="Q279" s="169">
        <f>J279</f>
        <v>54</v>
      </c>
      <c r="R279" s="169"/>
      <c r="S279" s="169">
        <v>860</v>
      </c>
      <c r="T279" s="169"/>
      <c r="U279" s="169">
        <f>P279+Q279+S279</f>
        <v>2164</v>
      </c>
      <c r="V279" s="175">
        <v>1050</v>
      </c>
      <c r="W279" s="175"/>
      <c r="X279" s="175"/>
      <c r="Y279" s="175">
        <f t="shared" si="6"/>
        <v>1050</v>
      </c>
      <c r="Z279" s="169">
        <f t="shared" si="7"/>
        <v>1575</v>
      </c>
      <c r="AA279" s="169">
        <v>0</v>
      </c>
      <c r="AB279">
        <v>1575</v>
      </c>
    </row>
    <row r="280" spans="1:28" x14ac:dyDescent="0.25">
      <c r="A280" s="162">
        <v>1683</v>
      </c>
      <c r="B280" s="175" t="s">
        <v>527</v>
      </c>
      <c r="C280" s="175">
        <v>2</v>
      </c>
      <c r="D280" s="175" t="s">
        <v>528</v>
      </c>
      <c r="E280" s="175" t="s">
        <v>2079</v>
      </c>
      <c r="F280" s="175" t="s">
        <v>3224</v>
      </c>
      <c r="G280" s="175" t="s">
        <v>1732</v>
      </c>
      <c r="H280" s="175">
        <v>1355</v>
      </c>
      <c r="I280" s="175">
        <v>1422</v>
      </c>
      <c r="J280" s="169">
        <f t="shared" si="4"/>
        <v>67</v>
      </c>
      <c r="K280" s="175">
        <v>2</v>
      </c>
      <c r="L280" s="175"/>
      <c r="M280" s="175">
        <f t="shared" si="5"/>
        <v>-2</v>
      </c>
      <c r="N280" s="175">
        <v>-8120</v>
      </c>
      <c r="O280" s="169">
        <v>-534.00000000000091</v>
      </c>
      <c r="P280" s="169">
        <f>C280*K280*275</f>
        <v>1100</v>
      </c>
      <c r="Q280" s="169">
        <f>ROUND((J280)*11.2*9%,)</f>
        <v>68</v>
      </c>
      <c r="R280" s="169">
        <f>ROUND((J280)*0.19*100%,)</f>
        <v>13</v>
      </c>
      <c r="S280" s="169">
        <v>0</v>
      </c>
      <c r="T280" s="169"/>
      <c r="U280" s="169">
        <f>P280+Q280+R280+S280+T280</f>
        <v>1181</v>
      </c>
      <c r="V280" s="175">
        <v>0</v>
      </c>
      <c r="W280" s="175"/>
      <c r="X280" s="175"/>
      <c r="Y280" s="175">
        <f t="shared" si="6"/>
        <v>0</v>
      </c>
      <c r="Z280" s="169">
        <f t="shared" si="7"/>
        <v>646.99999999999909</v>
      </c>
      <c r="AA280" s="169">
        <f>+(N280+O280+U280)-Y280</f>
        <v>-7473</v>
      </c>
      <c r="AB280" s="167">
        <f>O280+P280+Q280+S280+T280+R280</f>
        <v>646.99999999999909</v>
      </c>
    </row>
    <row r="281" spans="1:28" x14ac:dyDescent="0.25">
      <c r="A281" s="220">
        <v>11</v>
      </c>
      <c r="B281" s="208" t="s">
        <v>20</v>
      </c>
      <c r="C281" s="208">
        <v>2</v>
      </c>
      <c r="D281" s="208" t="s">
        <v>915</v>
      </c>
      <c r="E281" s="208" t="s">
        <v>191</v>
      </c>
      <c r="F281" s="208" t="s">
        <v>3229</v>
      </c>
      <c r="G281" s="208" t="s">
        <v>227</v>
      </c>
      <c r="H281" s="208">
        <v>221</v>
      </c>
      <c r="I281" s="208">
        <v>288</v>
      </c>
      <c r="J281" s="209">
        <f t="shared" si="4"/>
        <v>67</v>
      </c>
      <c r="K281" s="208">
        <v>4</v>
      </c>
      <c r="L281" s="208">
        <v>3</v>
      </c>
      <c r="M281" s="208">
        <f t="shared" si="5"/>
        <v>1</v>
      </c>
      <c r="N281" s="208">
        <v>-8120</v>
      </c>
      <c r="O281" s="209">
        <v>1270</v>
      </c>
      <c r="P281" s="209">
        <f>C281*K281*275</f>
        <v>2200</v>
      </c>
      <c r="Q281" s="209">
        <f>ROUND((J281)*11.2*9%,)</f>
        <v>68</v>
      </c>
      <c r="R281" s="209">
        <f>ROUND((J281)*0.19*100%,)</f>
        <v>13</v>
      </c>
      <c r="S281" s="209">
        <f>M281*275*4*2</f>
        <v>2200</v>
      </c>
      <c r="T281" s="209"/>
      <c r="U281" s="209">
        <f>P281+Q281+R281+S281+T281</f>
        <v>4481</v>
      </c>
      <c r="V281" s="208">
        <v>6800</v>
      </c>
      <c r="W281" s="208"/>
      <c r="X281" s="208"/>
      <c r="Y281" s="208">
        <f t="shared" si="6"/>
        <v>6800</v>
      </c>
      <c r="Z281" s="209">
        <f t="shared" si="7"/>
        <v>-1049</v>
      </c>
      <c r="AA281" s="209">
        <f>+(N281+O281+U281)-Y281</f>
        <v>-9169</v>
      </c>
      <c r="AB281" s="167">
        <f>O281+P281+Q281+S281+T281+R281</f>
        <v>5751</v>
      </c>
    </row>
    <row r="282" spans="1:28" x14ac:dyDescent="0.25">
      <c r="A282" s="220">
        <v>12</v>
      </c>
      <c r="B282" s="208" t="s">
        <v>22</v>
      </c>
      <c r="C282" s="208">
        <v>3</v>
      </c>
      <c r="D282" s="208" t="s">
        <v>916</v>
      </c>
      <c r="E282" s="208" t="s">
        <v>193</v>
      </c>
      <c r="F282" s="208" t="s">
        <v>3230</v>
      </c>
      <c r="G282" s="208" t="s">
        <v>318</v>
      </c>
      <c r="H282" s="208">
        <v>3247</v>
      </c>
      <c r="I282" s="208">
        <v>3773</v>
      </c>
      <c r="J282" s="209">
        <f t="shared" si="4"/>
        <v>526</v>
      </c>
      <c r="K282" s="208">
        <v>4</v>
      </c>
      <c r="L282" s="208">
        <v>5.75</v>
      </c>
      <c r="M282" s="208">
        <f t="shared" si="5"/>
        <v>2.75</v>
      </c>
      <c r="N282" s="208">
        <v>-12180</v>
      </c>
      <c r="O282" s="209">
        <v>12919</v>
      </c>
      <c r="P282" s="209">
        <f>C282*K282*275</f>
        <v>3300</v>
      </c>
      <c r="Q282" s="209">
        <f>ROUND((J282)*11.2*9%,)</f>
        <v>530</v>
      </c>
      <c r="R282" s="209">
        <f>ROUND((J282)*0.19*100%,)</f>
        <v>100</v>
      </c>
      <c r="S282" s="209">
        <f>M282*275*4*2</f>
        <v>6050</v>
      </c>
      <c r="T282" s="209"/>
      <c r="U282" s="209">
        <f>P282+Q282+R282+S282+T282</f>
        <v>9980</v>
      </c>
      <c r="V282" s="208">
        <v>9720</v>
      </c>
      <c r="W282" s="208"/>
      <c r="X282" s="208"/>
      <c r="Y282" s="208">
        <f t="shared" si="6"/>
        <v>9720</v>
      </c>
      <c r="Z282" s="209">
        <f t="shared" si="7"/>
        <v>13179</v>
      </c>
      <c r="AA282" s="209">
        <f>+(N282+O282+U282)-Y282</f>
        <v>999</v>
      </c>
      <c r="AB282" s="167">
        <f>O282+P282+Q282+S282+T282+R282</f>
        <v>22899</v>
      </c>
    </row>
    <row r="283" spans="1:28" x14ac:dyDescent="0.25">
      <c r="A283" s="162">
        <v>1325</v>
      </c>
      <c r="B283" s="172" t="s">
        <v>529</v>
      </c>
      <c r="C283" s="169">
        <v>2</v>
      </c>
      <c r="D283" s="175" t="s">
        <v>530</v>
      </c>
      <c r="E283" s="175" t="s">
        <v>2084</v>
      </c>
      <c r="F283" s="175" t="s">
        <v>3179</v>
      </c>
      <c r="G283" s="175" t="s">
        <v>296</v>
      </c>
      <c r="H283" s="169">
        <v>3314</v>
      </c>
      <c r="I283" s="175">
        <v>3583</v>
      </c>
      <c r="J283" s="169">
        <v>269</v>
      </c>
      <c r="K283" s="175">
        <v>5</v>
      </c>
      <c r="L283" s="175">
        <v>2.5</v>
      </c>
      <c r="M283" s="175"/>
      <c r="N283" s="200"/>
      <c r="O283" s="169">
        <v>555</v>
      </c>
      <c r="P283" s="169">
        <v>2500</v>
      </c>
      <c r="Q283" s="169">
        <v>269</v>
      </c>
      <c r="R283" s="169">
        <v>-16</v>
      </c>
      <c r="S283" s="169">
        <v>1000</v>
      </c>
      <c r="T283" s="169"/>
      <c r="U283" s="169">
        <v>3753</v>
      </c>
      <c r="V283" s="175">
        <v>0</v>
      </c>
      <c r="W283" s="169"/>
      <c r="X283" s="169">
        <v>-3812</v>
      </c>
      <c r="Y283" s="180">
        <v>0</v>
      </c>
      <c r="Z283" s="169">
        <v>4308</v>
      </c>
      <c r="AA283" s="169">
        <v>0</v>
      </c>
      <c r="AB283">
        <v>0</v>
      </c>
    </row>
    <row r="284" spans="1:28" x14ac:dyDescent="0.25">
      <c r="A284" s="162">
        <v>1363</v>
      </c>
      <c r="B284" s="172" t="s">
        <v>531</v>
      </c>
      <c r="C284" s="169">
        <v>1</v>
      </c>
      <c r="D284" s="175" t="s">
        <v>532</v>
      </c>
      <c r="E284" s="175" t="s">
        <v>2092</v>
      </c>
      <c r="F284" s="175" t="s">
        <v>3179</v>
      </c>
      <c r="G284" s="175" t="s">
        <v>296</v>
      </c>
      <c r="H284" s="169">
        <v>125</v>
      </c>
      <c r="I284" s="175">
        <v>163</v>
      </c>
      <c r="J284" s="169">
        <v>38</v>
      </c>
      <c r="K284" s="175"/>
      <c r="L284" s="175"/>
      <c r="M284" s="175"/>
      <c r="N284" s="175"/>
      <c r="O284" s="169">
        <v>2998</v>
      </c>
      <c r="P284" s="169">
        <v>1000</v>
      </c>
      <c r="Q284" s="169">
        <v>38</v>
      </c>
      <c r="R284" s="169">
        <v>-2</v>
      </c>
      <c r="S284" s="169">
        <v>0</v>
      </c>
      <c r="T284" s="169"/>
      <c r="U284" s="169">
        <v>1036</v>
      </c>
      <c r="V284" s="175">
        <v>0</v>
      </c>
      <c r="W284" s="169"/>
      <c r="X284" s="169"/>
      <c r="Y284" s="180">
        <v>0</v>
      </c>
      <c r="Z284" s="169">
        <v>4034</v>
      </c>
      <c r="AA284" s="169">
        <v>-26</v>
      </c>
      <c r="AB284">
        <v>-26</v>
      </c>
    </row>
    <row r="285" spans="1:28" x14ac:dyDescent="0.25">
      <c r="A285" s="220">
        <v>13</v>
      </c>
      <c r="B285" s="208" t="s">
        <v>533</v>
      </c>
      <c r="C285" s="208">
        <v>2</v>
      </c>
      <c r="D285" s="208" t="s">
        <v>532</v>
      </c>
      <c r="E285" s="208" t="s">
        <v>2096</v>
      </c>
      <c r="F285" s="208" t="s">
        <v>3228</v>
      </c>
      <c r="G285" s="208" t="s">
        <v>211</v>
      </c>
      <c r="H285" s="208">
        <v>404</v>
      </c>
      <c r="I285" s="208">
        <v>407</v>
      </c>
      <c r="J285" s="209">
        <f>I285-H285</f>
        <v>3</v>
      </c>
      <c r="K285" s="208">
        <v>4</v>
      </c>
      <c r="L285" s="208"/>
      <c r="M285" s="208">
        <f>L285-C285</f>
        <v>-2</v>
      </c>
      <c r="N285" s="232">
        <v>-8120</v>
      </c>
      <c r="O285" s="209">
        <v>716.99999999999955</v>
      </c>
      <c r="P285" s="209">
        <f>C285*K285*275</f>
        <v>2200</v>
      </c>
      <c r="Q285" s="209">
        <f>ROUND((J285)*11.2*9%,)</f>
        <v>3</v>
      </c>
      <c r="R285" s="209">
        <f>ROUND((J285)*0.19*100%,)</f>
        <v>1</v>
      </c>
      <c r="S285" s="209">
        <v>0</v>
      </c>
      <c r="T285" s="209"/>
      <c r="U285" s="209">
        <f>P285+Q285+R285+S285+T285</f>
        <v>2204</v>
      </c>
      <c r="V285" s="208">
        <v>2300</v>
      </c>
      <c r="W285" s="208"/>
      <c r="X285" s="208"/>
      <c r="Y285" s="208">
        <f>SUM(V285:X285)</f>
        <v>2300</v>
      </c>
      <c r="Z285" s="209">
        <f>+(O285+U285)-Y285</f>
        <v>620.99999999999955</v>
      </c>
      <c r="AA285" s="209">
        <f>+(N285+O285+U285)-Y285</f>
        <v>-7499</v>
      </c>
      <c r="AB285" s="167">
        <f>O285+P285+Q285+S285+T285+R285</f>
        <v>2920.9999999999995</v>
      </c>
    </row>
    <row r="286" spans="1:28" x14ac:dyDescent="0.25">
      <c r="A286" s="162">
        <v>14</v>
      </c>
      <c r="B286" s="175" t="s">
        <v>534</v>
      </c>
      <c r="C286" s="175">
        <v>2</v>
      </c>
      <c r="D286" s="175" t="s">
        <v>535</v>
      </c>
      <c r="E286" s="175" t="s">
        <v>2100</v>
      </c>
      <c r="F286" s="175" t="s">
        <v>3181</v>
      </c>
      <c r="G286" s="175" t="s">
        <v>2959</v>
      </c>
      <c r="H286" s="175">
        <v>777</v>
      </c>
      <c r="I286" s="175">
        <v>780</v>
      </c>
      <c r="J286" s="169">
        <f>I286-H286</f>
        <v>3</v>
      </c>
      <c r="K286" s="175">
        <v>1</v>
      </c>
      <c r="L286" s="175">
        <v>2.5</v>
      </c>
      <c r="M286" s="175">
        <f>L286-C286</f>
        <v>0.5</v>
      </c>
      <c r="N286" s="200">
        <v>-8120</v>
      </c>
      <c r="O286" s="169">
        <v>1110</v>
      </c>
      <c r="P286" s="169">
        <f>C286*K286*275</f>
        <v>550</v>
      </c>
      <c r="Q286" s="169">
        <f>ROUND((J286)*11.2*9%,)</f>
        <v>3</v>
      </c>
      <c r="R286" s="169">
        <f>ROUND((J286)*0.19*100%,)</f>
        <v>1</v>
      </c>
      <c r="S286" s="169">
        <v>325</v>
      </c>
      <c r="T286" s="169"/>
      <c r="U286" s="169">
        <f>P286+Q286+R286+S286+T286</f>
        <v>879</v>
      </c>
      <c r="V286" s="175">
        <v>0</v>
      </c>
      <c r="W286" s="175"/>
      <c r="X286" s="175"/>
      <c r="Y286" s="175">
        <f>SUM(V286:X286)</f>
        <v>0</v>
      </c>
      <c r="Z286" s="169">
        <f>+(O286+U286)-Y286</f>
        <v>1989</v>
      </c>
      <c r="AA286" s="169">
        <f>+(N286+O286+U286)-Y286</f>
        <v>-6131</v>
      </c>
      <c r="AB286" s="167">
        <f>O286+P286+Q286+S286+T286+R286</f>
        <v>1989</v>
      </c>
    </row>
    <row r="287" spans="1:28" x14ac:dyDescent="0.25">
      <c r="A287" s="220">
        <v>15</v>
      </c>
      <c r="B287" s="208" t="s">
        <v>536</v>
      </c>
      <c r="C287" s="208">
        <v>2</v>
      </c>
      <c r="D287" s="208">
        <v>44293</v>
      </c>
      <c r="E287" s="208" t="s">
        <v>2103</v>
      </c>
      <c r="F287" s="208" t="s">
        <v>3228</v>
      </c>
      <c r="G287" s="208" t="s">
        <v>211</v>
      </c>
      <c r="H287" s="208">
        <v>553</v>
      </c>
      <c r="I287" s="208">
        <v>554</v>
      </c>
      <c r="J287" s="209">
        <f>I287-H287</f>
        <v>1</v>
      </c>
      <c r="K287" s="208">
        <v>5</v>
      </c>
      <c r="L287" s="208"/>
      <c r="M287" s="208">
        <f>L287-C287</f>
        <v>-2</v>
      </c>
      <c r="N287" s="232">
        <v>-8120</v>
      </c>
      <c r="O287" s="209">
        <v>-2055</v>
      </c>
      <c r="P287" s="209">
        <f>C287*K287*275</f>
        <v>2750</v>
      </c>
      <c r="Q287" s="209">
        <f>ROUND((J287)*11.2*9%,)</f>
        <v>1</v>
      </c>
      <c r="R287" s="209">
        <f>ROUND((J287)*0.19*100%,)</f>
        <v>0</v>
      </c>
      <c r="S287" s="209">
        <v>0</v>
      </c>
      <c r="T287" s="209"/>
      <c r="U287" s="209">
        <f>P287+Q287+R287+S287+T287</f>
        <v>2751</v>
      </c>
      <c r="V287" s="208">
        <v>2250</v>
      </c>
      <c r="W287" s="208"/>
      <c r="X287" s="208"/>
      <c r="Y287" s="208">
        <f>SUM(V287:X287)</f>
        <v>2250</v>
      </c>
      <c r="Z287" s="209">
        <f>+(O287+U287)-Y287</f>
        <v>-1554</v>
      </c>
      <c r="AA287" s="209">
        <f>+(N287+O287+U287)-Y287</f>
        <v>-9674</v>
      </c>
      <c r="AB287" s="167">
        <f>O287+P287+Q287+S287+T287+R287</f>
        <v>696</v>
      </c>
    </row>
    <row r="288" spans="1:28" x14ac:dyDescent="0.25">
      <c r="A288" s="220">
        <v>16</v>
      </c>
      <c r="B288" s="208" t="s">
        <v>24</v>
      </c>
      <c r="C288" s="208">
        <v>2</v>
      </c>
      <c r="D288" s="208">
        <v>44293</v>
      </c>
      <c r="E288" s="208" t="s">
        <v>195</v>
      </c>
      <c r="F288" s="208" t="s">
        <v>3231</v>
      </c>
      <c r="G288" s="208" t="s">
        <v>1053</v>
      </c>
      <c r="H288" s="208">
        <v>710</v>
      </c>
      <c r="I288" s="208">
        <v>907</v>
      </c>
      <c r="J288" s="209">
        <f>I288-H288</f>
        <v>197</v>
      </c>
      <c r="K288" s="208">
        <v>5</v>
      </c>
      <c r="L288" s="208">
        <v>5.75</v>
      </c>
      <c r="M288" s="208">
        <f>L288-C288</f>
        <v>3.75</v>
      </c>
      <c r="N288" s="232">
        <v>-8120</v>
      </c>
      <c r="O288" s="209">
        <v>-380</v>
      </c>
      <c r="P288" s="209">
        <f>C288*K288*275</f>
        <v>2750</v>
      </c>
      <c r="Q288" s="209">
        <f>ROUND((J288)*11.2*9%,)</f>
        <v>199</v>
      </c>
      <c r="R288" s="209">
        <f>ROUND((J288)*0.19*100%,)</f>
        <v>37</v>
      </c>
      <c r="S288" s="209">
        <f>M288*275*4*2</f>
        <v>8250</v>
      </c>
      <c r="T288" s="209"/>
      <c r="U288" s="209">
        <f>P288+Q288+R288+S288+T288</f>
        <v>11236</v>
      </c>
      <c r="V288" s="208">
        <v>10000</v>
      </c>
      <c r="W288" s="208"/>
      <c r="X288" s="208"/>
      <c r="Y288" s="208">
        <f>SUM(V288:X288)</f>
        <v>10000</v>
      </c>
      <c r="Z288" s="209">
        <f>+(O288+U288)-Y288</f>
        <v>856</v>
      </c>
      <c r="AA288" s="209">
        <f>+(N288+O288+U288)-Y288</f>
        <v>-7264</v>
      </c>
      <c r="AB288" s="167">
        <f>O288+P288+Q288+S288+T288+R288</f>
        <v>10856</v>
      </c>
    </row>
    <row r="289" spans="1:30" x14ac:dyDescent="0.25">
      <c r="A289" s="162">
        <v>1259</v>
      </c>
      <c r="B289" s="172" t="s">
        <v>537</v>
      </c>
      <c r="C289" s="169">
        <v>1</v>
      </c>
      <c r="D289" s="176">
        <v>44293</v>
      </c>
      <c r="E289" s="175" t="s">
        <v>2107</v>
      </c>
      <c r="F289" s="175" t="s">
        <v>3177</v>
      </c>
      <c r="G289" s="175" t="s">
        <v>3178</v>
      </c>
      <c r="H289" s="169">
        <v>132</v>
      </c>
      <c r="I289" s="169">
        <v>135</v>
      </c>
      <c r="J289" s="169">
        <v>3</v>
      </c>
      <c r="K289" s="169">
        <v>4</v>
      </c>
      <c r="L289" s="169">
        <v>1.07</v>
      </c>
      <c r="M289" s="169"/>
      <c r="N289" s="192"/>
      <c r="O289" s="169">
        <v>6738</v>
      </c>
      <c r="P289" s="169">
        <v>1000</v>
      </c>
      <c r="Q289" s="169">
        <v>3</v>
      </c>
      <c r="R289" s="169">
        <v>-1</v>
      </c>
      <c r="S289" s="169">
        <v>140.00000000000011</v>
      </c>
      <c r="T289" s="169">
        <v>213</v>
      </c>
      <c r="U289" s="169">
        <v>1355</v>
      </c>
      <c r="V289" s="212">
        <v>4033</v>
      </c>
      <c r="W289" s="169"/>
      <c r="X289" s="169"/>
      <c r="Y289" s="180">
        <v>0</v>
      </c>
      <c r="Z289" s="169">
        <v>8093</v>
      </c>
      <c r="AA289" s="185">
        <v>0</v>
      </c>
      <c r="AB289" s="174">
        <v>4033</v>
      </c>
    </row>
    <row r="290" spans="1:30" x14ac:dyDescent="0.25">
      <c r="A290" s="162">
        <v>1201</v>
      </c>
      <c r="B290" s="172" t="s">
        <v>859</v>
      </c>
      <c r="C290" s="169">
        <v>1</v>
      </c>
      <c r="D290" s="176">
        <v>44293</v>
      </c>
      <c r="E290" s="175" t="s">
        <v>2110</v>
      </c>
      <c r="F290" s="175" t="s">
        <v>3142</v>
      </c>
      <c r="G290" s="175" t="s">
        <v>303</v>
      </c>
      <c r="H290" s="169">
        <v>88</v>
      </c>
      <c r="I290" s="169">
        <v>88</v>
      </c>
      <c r="J290" s="169">
        <v>0</v>
      </c>
      <c r="K290" s="169">
        <v>4</v>
      </c>
      <c r="L290" s="169"/>
      <c r="M290" s="169"/>
      <c r="N290" s="192"/>
      <c r="O290" s="169">
        <v>1847</v>
      </c>
      <c r="P290" s="169">
        <v>1000</v>
      </c>
      <c r="Q290" s="169">
        <v>0</v>
      </c>
      <c r="R290" s="169">
        <v>0</v>
      </c>
      <c r="S290" s="169">
        <v>0</v>
      </c>
      <c r="T290" s="169"/>
      <c r="U290" s="169">
        <v>1000</v>
      </c>
      <c r="V290" s="175">
        <v>0</v>
      </c>
      <c r="W290" s="169"/>
      <c r="X290" s="169"/>
      <c r="Y290" s="180">
        <v>0</v>
      </c>
      <c r="Z290" s="169">
        <v>2847</v>
      </c>
      <c r="AA290" s="169">
        <v>-1054</v>
      </c>
      <c r="AB290">
        <v>-1054</v>
      </c>
    </row>
    <row r="291" spans="1:30" x14ac:dyDescent="0.25">
      <c r="A291" s="162">
        <v>1445</v>
      </c>
      <c r="B291" s="172" t="s">
        <v>538</v>
      </c>
      <c r="C291" s="169">
        <v>1</v>
      </c>
      <c r="D291" s="176">
        <v>44293</v>
      </c>
      <c r="E291" s="175" t="s">
        <v>2113</v>
      </c>
      <c r="F291" s="175" t="s">
        <v>3179</v>
      </c>
      <c r="G291" s="175" t="s">
        <v>296</v>
      </c>
      <c r="H291" s="175">
        <v>64</v>
      </c>
      <c r="I291" s="175">
        <v>99</v>
      </c>
      <c r="J291" s="169">
        <v>35</v>
      </c>
      <c r="K291" s="175">
        <v>3</v>
      </c>
      <c r="L291" s="175">
        <v>1.23</v>
      </c>
      <c r="M291" s="175"/>
      <c r="N291" s="175"/>
      <c r="O291" s="169">
        <v>218</v>
      </c>
      <c r="P291" s="169">
        <v>750</v>
      </c>
      <c r="Q291" s="169">
        <v>35</v>
      </c>
      <c r="R291" s="169">
        <v>0</v>
      </c>
      <c r="S291" s="169">
        <v>459.99999999999994</v>
      </c>
      <c r="T291" s="169"/>
      <c r="U291" s="169">
        <v>1245</v>
      </c>
      <c r="V291" s="175">
        <v>0</v>
      </c>
      <c r="W291" s="169"/>
      <c r="X291" s="169"/>
      <c r="Y291" s="180">
        <v>0</v>
      </c>
      <c r="Z291" s="169">
        <v>1348</v>
      </c>
      <c r="AA291" s="169">
        <v>-2712</v>
      </c>
      <c r="AB291">
        <v>-2712</v>
      </c>
    </row>
    <row r="292" spans="1:30" x14ac:dyDescent="0.25">
      <c r="A292" s="220">
        <v>17</v>
      </c>
      <c r="B292" s="208" t="s">
        <v>26</v>
      </c>
      <c r="C292" s="208">
        <v>2</v>
      </c>
      <c r="D292" s="208" t="s">
        <v>540</v>
      </c>
      <c r="E292" s="208" t="s">
        <v>198</v>
      </c>
      <c r="F292" s="208" t="s">
        <v>3192</v>
      </c>
      <c r="G292" s="208" t="s">
        <v>222</v>
      </c>
      <c r="H292" s="208">
        <v>571</v>
      </c>
      <c r="I292" s="208">
        <v>660</v>
      </c>
      <c r="J292" s="209">
        <f>I292-H292</f>
        <v>89</v>
      </c>
      <c r="K292" s="208">
        <v>4</v>
      </c>
      <c r="L292" s="208">
        <v>2</v>
      </c>
      <c r="M292" s="208">
        <f>L292-C292</f>
        <v>0</v>
      </c>
      <c r="N292" s="208">
        <v>-8120</v>
      </c>
      <c r="O292" s="209">
        <v>731</v>
      </c>
      <c r="P292" s="209">
        <f>C292*K292*275</f>
        <v>2200</v>
      </c>
      <c r="Q292" s="209">
        <f>ROUND((J292)*11.2*9%,)</f>
        <v>90</v>
      </c>
      <c r="R292" s="209">
        <f>ROUND((J292)*0.19*100%,)</f>
        <v>17</v>
      </c>
      <c r="S292" s="209">
        <f>M292*275*4*2</f>
        <v>0</v>
      </c>
      <c r="T292" s="209"/>
      <c r="U292" s="209">
        <f>P292+Q292+R292+S292+T292</f>
        <v>2307</v>
      </c>
      <c r="V292" s="208">
        <v>2300</v>
      </c>
      <c r="W292" s="208"/>
      <c r="X292" s="208"/>
      <c r="Y292" s="208">
        <f>SUM(V292:X292)</f>
        <v>2300</v>
      </c>
      <c r="Z292" s="209">
        <f>+(O292+U292)-Y292</f>
        <v>738</v>
      </c>
      <c r="AA292" s="209">
        <f>+(N292+O292+U292)-Y292</f>
        <v>-7382</v>
      </c>
      <c r="AB292" s="167">
        <f>O292+P292+Q292+S292+T292+R292</f>
        <v>3038</v>
      </c>
    </row>
    <row r="293" spans="1:30" x14ac:dyDescent="0.25">
      <c r="A293" s="220">
        <v>18</v>
      </c>
      <c r="B293" s="208" t="s">
        <v>539</v>
      </c>
      <c r="C293" s="208">
        <v>2</v>
      </c>
      <c r="D293" s="208" t="s">
        <v>540</v>
      </c>
      <c r="E293" s="208" t="s">
        <v>2116</v>
      </c>
      <c r="F293" s="208" t="s">
        <v>3163</v>
      </c>
      <c r="G293" s="208" t="s">
        <v>973</v>
      </c>
      <c r="H293" s="208">
        <v>641</v>
      </c>
      <c r="I293" s="208">
        <v>819</v>
      </c>
      <c r="J293" s="209">
        <f>I293-H293</f>
        <v>178</v>
      </c>
      <c r="K293" s="208">
        <v>4</v>
      </c>
      <c r="L293" s="208">
        <v>3</v>
      </c>
      <c r="M293" s="208">
        <f>L293-C293</f>
        <v>1</v>
      </c>
      <c r="N293" s="232">
        <v>-8120</v>
      </c>
      <c r="O293" s="209">
        <v>1690</v>
      </c>
      <c r="P293" s="209">
        <f>C293*K293*275</f>
        <v>2200</v>
      </c>
      <c r="Q293" s="209">
        <f>ROUND((J293)*11.2*9%,)</f>
        <v>179</v>
      </c>
      <c r="R293" s="209">
        <f>ROUND((J293)*0.19*100%,)</f>
        <v>34</v>
      </c>
      <c r="S293" s="209">
        <f>M293*275*4*2</f>
        <v>2200</v>
      </c>
      <c r="T293" s="209"/>
      <c r="U293" s="209">
        <f>P293+Q293+R293+S293+T293</f>
        <v>4613</v>
      </c>
      <c r="V293" s="208">
        <v>4585</v>
      </c>
      <c r="W293" s="208"/>
      <c r="X293" s="208"/>
      <c r="Y293" s="208">
        <f>SUM(V293:X293)</f>
        <v>4585</v>
      </c>
      <c r="Z293" s="209">
        <f>+(O293+U293)-Y293</f>
        <v>1718</v>
      </c>
      <c r="AA293" s="209">
        <f>+(N293+O293+U293)-Y293</f>
        <v>-6402</v>
      </c>
      <c r="AB293" s="167">
        <f>O293+P293+Q293+S293+T293+R293</f>
        <v>6303</v>
      </c>
    </row>
    <row r="294" spans="1:30" x14ac:dyDescent="0.25">
      <c r="A294" s="230">
        <v>1692</v>
      </c>
      <c r="B294" s="218" t="s">
        <v>541</v>
      </c>
      <c r="C294" s="218">
        <v>2</v>
      </c>
      <c r="D294" s="218" t="s">
        <v>540</v>
      </c>
      <c r="E294" s="218" t="s">
        <v>2124</v>
      </c>
      <c r="F294" s="218" t="s">
        <v>3225</v>
      </c>
      <c r="G294" s="218" t="s">
        <v>1842</v>
      </c>
      <c r="H294" s="218">
        <v>222</v>
      </c>
      <c r="I294" s="218">
        <v>674</v>
      </c>
      <c r="J294" s="206">
        <f>I294-H294</f>
        <v>452</v>
      </c>
      <c r="K294" s="218">
        <v>3</v>
      </c>
      <c r="L294" s="218"/>
      <c r="M294" s="218">
        <f>L294-C294</f>
        <v>-2</v>
      </c>
      <c r="N294" s="241">
        <v>-8120</v>
      </c>
      <c r="O294" s="206">
        <v>2963</v>
      </c>
      <c r="P294" s="206">
        <f>C294*K294*275</f>
        <v>1650</v>
      </c>
      <c r="Q294" s="206">
        <f>ROUND((J294)*11.2*9%,)</f>
        <v>456</v>
      </c>
      <c r="R294" s="206">
        <f>ROUND((J294)*0.19*100%,)</f>
        <v>86</v>
      </c>
      <c r="S294" s="206">
        <v>0</v>
      </c>
      <c r="T294" s="206"/>
      <c r="U294" s="206">
        <f>P294+Q294+R294+S294+T294</f>
        <v>2192</v>
      </c>
      <c r="V294" s="218">
        <v>447</v>
      </c>
      <c r="W294" s="218"/>
      <c r="X294" s="218"/>
      <c r="Y294" s="218">
        <f>SUM(V294:X294)</f>
        <v>447</v>
      </c>
      <c r="Z294" s="206">
        <f>+(O294+U294)-Y294</f>
        <v>4708</v>
      </c>
      <c r="AA294" s="206">
        <f>+(N294+O294+U294)-Y294</f>
        <v>-3412</v>
      </c>
      <c r="AB294" s="219">
        <f>O294+P294+Q294+S294+T294+R294</f>
        <v>5155</v>
      </c>
      <c r="AC294" s="30">
        <v>3412</v>
      </c>
      <c r="AD294" s="30">
        <v>4</v>
      </c>
    </row>
    <row r="295" spans="1:30" x14ac:dyDescent="0.25">
      <c r="A295" s="162">
        <v>1260</v>
      </c>
      <c r="B295" s="172" t="s">
        <v>542</v>
      </c>
      <c r="C295" s="169">
        <v>1</v>
      </c>
      <c r="D295" s="175" t="s">
        <v>540</v>
      </c>
      <c r="E295" s="175" t="s">
        <v>2128</v>
      </c>
      <c r="F295" s="175" t="s">
        <v>3179</v>
      </c>
      <c r="G295" s="175" t="s">
        <v>296</v>
      </c>
      <c r="H295" s="169">
        <v>7210</v>
      </c>
      <c r="I295" s="169">
        <v>7486</v>
      </c>
      <c r="J295" s="169">
        <v>276</v>
      </c>
      <c r="K295" s="169">
        <v>4</v>
      </c>
      <c r="L295" s="169">
        <v>2.2200000000000002</v>
      </c>
      <c r="M295" s="169"/>
      <c r="N295" s="169"/>
      <c r="O295" s="169">
        <v>199</v>
      </c>
      <c r="P295" s="169">
        <v>1000</v>
      </c>
      <c r="Q295" s="169">
        <v>276</v>
      </c>
      <c r="R295" s="169">
        <v>-105</v>
      </c>
      <c r="S295" s="169">
        <v>2440.0000000000005</v>
      </c>
      <c r="T295" s="169">
        <v>124</v>
      </c>
      <c r="U295" s="169">
        <v>3735.0000000000005</v>
      </c>
      <c r="V295" s="175">
        <v>0</v>
      </c>
      <c r="W295" s="169"/>
      <c r="X295" s="169"/>
      <c r="Y295" s="180">
        <v>0</v>
      </c>
      <c r="Z295" s="169">
        <v>3934.0000000000005</v>
      </c>
      <c r="AA295" s="169">
        <v>-125.99999999999955</v>
      </c>
      <c r="AB295">
        <v>-125.99999999999955</v>
      </c>
    </row>
    <row r="296" spans="1:30" x14ac:dyDescent="0.25">
      <c r="A296" s="162">
        <v>1404</v>
      </c>
      <c r="B296" s="172" t="s">
        <v>543</v>
      </c>
      <c r="C296" s="169"/>
      <c r="D296" s="175"/>
      <c r="E296" s="175"/>
      <c r="F296" s="175"/>
      <c r="G296" s="175"/>
      <c r="H296" s="175"/>
      <c r="I296" s="175"/>
      <c r="J296" s="169"/>
      <c r="K296" s="175"/>
      <c r="L296" s="175"/>
      <c r="M296" s="175"/>
      <c r="N296" s="175">
        <v>-8120</v>
      </c>
      <c r="O296" s="169"/>
      <c r="P296" s="169"/>
      <c r="Q296" s="169"/>
      <c r="R296" s="169"/>
      <c r="S296" s="169"/>
      <c r="T296" s="169"/>
      <c r="U296" s="169"/>
      <c r="V296" s="175"/>
      <c r="W296" s="169"/>
      <c r="X296" s="169"/>
      <c r="Y296" s="180"/>
      <c r="Z296" s="169">
        <v>-634</v>
      </c>
      <c r="AA296" s="169">
        <v>0</v>
      </c>
      <c r="AB296">
        <v>-634</v>
      </c>
    </row>
    <row r="297" spans="1:30" x14ac:dyDescent="0.25">
      <c r="A297" s="220">
        <v>19</v>
      </c>
      <c r="B297" s="208" t="s">
        <v>28</v>
      </c>
      <c r="C297" s="208">
        <v>1</v>
      </c>
      <c r="D297" s="208" t="s">
        <v>917</v>
      </c>
      <c r="E297" s="208" t="s">
        <v>200</v>
      </c>
      <c r="F297" s="208" t="s">
        <v>3227</v>
      </c>
      <c r="G297" s="208" t="s">
        <v>294</v>
      </c>
      <c r="H297" s="208">
        <v>909</v>
      </c>
      <c r="I297" s="208">
        <v>1015</v>
      </c>
      <c r="J297" s="209">
        <f t="shared" ref="J297:J302" si="8">I297-H297</f>
        <v>106</v>
      </c>
      <c r="K297" s="208">
        <v>5</v>
      </c>
      <c r="L297" s="208"/>
      <c r="M297" s="208">
        <f t="shared" ref="M297:M302" si="9">L297-C297</f>
        <v>-1</v>
      </c>
      <c r="N297">
        <v>-4060</v>
      </c>
      <c r="O297" s="209">
        <v>763.00000000000045</v>
      </c>
      <c r="P297" s="209">
        <f>C297*K297*275</f>
        <v>1375</v>
      </c>
      <c r="Q297" s="209">
        <f>ROUND((J297)*11.2*9%,)</f>
        <v>107</v>
      </c>
      <c r="R297" s="209">
        <f>ROUND((J297)*0.19*100%,)</f>
        <v>20</v>
      </c>
      <c r="S297" s="209">
        <v>0</v>
      </c>
      <c r="T297" s="209"/>
      <c r="U297" s="209">
        <f>P297+Q297+R297+S297+T297</f>
        <v>1502</v>
      </c>
      <c r="V297" s="208">
        <v>2477</v>
      </c>
      <c r="W297" s="208"/>
      <c r="X297" s="208"/>
      <c r="Y297" s="208">
        <f t="shared" ref="Y297:Y302" si="10">SUM(V297:X297)</f>
        <v>2477</v>
      </c>
      <c r="Z297" s="209">
        <f t="shared" ref="Z297:Z302" si="11">+(O297+U297)-Y297</f>
        <v>-211.99999999999955</v>
      </c>
      <c r="AA297" s="209">
        <f>+(N297+O297+U297)-Y297</f>
        <v>-4272</v>
      </c>
      <c r="AB297" s="167">
        <f>O297+P297+Q297+S297+T297+R297</f>
        <v>2265.0000000000005</v>
      </c>
    </row>
    <row r="298" spans="1:30" x14ac:dyDescent="0.25">
      <c r="A298" s="162">
        <v>1695</v>
      </c>
      <c r="B298" s="175" t="s">
        <v>544</v>
      </c>
      <c r="C298" s="175">
        <v>2</v>
      </c>
      <c r="D298" s="175" t="s">
        <v>545</v>
      </c>
      <c r="E298" s="175" t="s">
        <v>2134</v>
      </c>
      <c r="F298" s="175" t="s">
        <v>3179</v>
      </c>
      <c r="G298" s="175" t="s">
        <v>296</v>
      </c>
      <c r="H298" s="175">
        <v>660</v>
      </c>
      <c r="I298" s="175">
        <v>674</v>
      </c>
      <c r="J298" s="169">
        <f t="shared" si="8"/>
        <v>14</v>
      </c>
      <c r="K298" s="175">
        <v>4</v>
      </c>
      <c r="L298" s="175"/>
      <c r="M298" s="175">
        <f t="shared" si="9"/>
        <v>-2</v>
      </c>
      <c r="N298">
        <v>-8120</v>
      </c>
      <c r="O298" s="169">
        <v>3046</v>
      </c>
      <c r="P298" s="169">
        <f>C298*K298*275</f>
        <v>2200</v>
      </c>
      <c r="Q298" s="169">
        <f>ROUND((J298)*11.2*9%,)</f>
        <v>14</v>
      </c>
      <c r="R298" s="169">
        <f>ROUND((J298)*0.19*100%,)</f>
        <v>3</v>
      </c>
      <c r="S298" s="169">
        <v>0</v>
      </c>
      <c r="T298" s="169"/>
      <c r="U298" s="169">
        <f>P298+Q298+R298+S298+T298</f>
        <v>2217</v>
      </c>
      <c r="V298" s="175">
        <v>0</v>
      </c>
      <c r="W298" s="175"/>
      <c r="X298" s="175"/>
      <c r="Y298" s="175">
        <f t="shared" si="10"/>
        <v>0</v>
      </c>
      <c r="Z298" s="169">
        <f t="shared" si="11"/>
        <v>5263</v>
      </c>
      <c r="AA298" s="169">
        <f>+(N298+O298+U298)-Y298</f>
        <v>-2857</v>
      </c>
      <c r="AB298" s="167">
        <f>O298+P298+Q298+S298+T298+R298</f>
        <v>5263</v>
      </c>
    </row>
    <row r="299" spans="1:30" x14ac:dyDescent="0.25">
      <c r="A299" s="220">
        <v>20</v>
      </c>
      <c r="B299" s="208" t="s">
        <v>30</v>
      </c>
      <c r="C299" s="208">
        <v>2</v>
      </c>
      <c r="D299" s="208" t="s">
        <v>545</v>
      </c>
      <c r="E299" s="208" t="s">
        <v>202</v>
      </c>
      <c r="F299" s="208" t="s">
        <v>3232</v>
      </c>
      <c r="G299" s="208" t="s">
        <v>227</v>
      </c>
      <c r="H299" s="208">
        <v>994</v>
      </c>
      <c r="I299" s="208">
        <v>1116</v>
      </c>
      <c r="J299" s="209">
        <f t="shared" si="8"/>
        <v>122</v>
      </c>
      <c r="K299" s="208">
        <v>5</v>
      </c>
      <c r="L299" s="208">
        <v>2.5</v>
      </c>
      <c r="M299" s="208">
        <f t="shared" si="9"/>
        <v>0.5</v>
      </c>
      <c r="N299">
        <v>-8120</v>
      </c>
      <c r="O299" s="209">
        <v>1566</v>
      </c>
      <c r="P299" s="209">
        <f>C299*K299*275</f>
        <v>2750</v>
      </c>
      <c r="Q299" s="209">
        <f>ROUND((J299)*11.2*9%,)</f>
        <v>123</v>
      </c>
      <c r="R299" s="209">
        <f>ROUND((J299)*0.19*100%,)</f>
        <v>23</v>
      </c>
      <c r="S299" s="209">
        <f>M299*275*4*2</f>
        <v>1100</v>
      </c>
      <c r="T299" s="209"/>
      <c r="U299" s="209">
        <f>P299+Q299+R299+S299+T299</f>
        <v>3996</v>
      </c>
      <c r="V299" s="208">
        <v>2300</v>
      </c>
      <c r="W299" s="208"/>
      <c r="X299" s="208"/>
      <c r="Y299" s="208">
        <f t="shared" si="10"/>
        <v>2300</v>
      </c>
      <c r="Z299" s="209">
        <f t="shared" si="11"/>
        <v>3262</v>
      </c>
      <c r="AA299" s="209">
        <f>+(N299+O299+U299)-Y299</f>
        <v>-4858</v>
      </c>
      <c r="AB299" s="167">
        <f>O299+P299+Q299+S299+T299+R299</f>
        <v>5562</v>
      </c>
    </row>
    <row r="300" spans="1:30" x14ac:dyDescent="0.25">
      <c r="A300" s="162">
        <v>1495</v>
      </c>
      <c r="B300" s="175" t="s">
        <v>546</v>
      </c>
      <c r="C300" s="175">
        <v>1</v>
      </c>
      <c r="D300" s="175" t="s">
        <v>547</v>
      </c>
      <c r="E300" s="175" t="s">
        <v>2139</v>
      </c>
      <c r="F300" s="175" t="s">
        <v>3179</v>
      </c>
      <c r="G300" s="175" t="s">
        <v>296</v>
      </c>
      <c r="H300" s="175">
        <v>1476</v>
      </c>
      <c r="I300" s="175">
        <v>1509</v>
      </c>
      <c r="J300" s="169">
        <f t="shared" si="8"/>
        <v>33</v>
      </c>
      <c r="K300" s="175">
        <v>2</v>
      </c>
      <c r="L300" s="175"/>
      <c r="M300" s="175">
        <f t="shared" si="9"/>
        <v>-1</v>
      </c>
      <c r="N300">
        <v>-4060</v>
      </c>
      <c r="O300" s="169">
        <v>1723.0000000000002</v>
      </c>
      <c r="P300" s="169">
        <f>C300*K300*250</f>
        <v>500</v>
      </c>
      <c r="Q300" s="169">
        <f>J300</f>
        <v>33</v>
      </c>
      <c r="R300" s="169"/>
      <c r="S300" s="169">
        <v>0</v>
      </c>
      <c r="T300" s="169"/>
      <c r="U300" s="169">
        <f>P300+Q300+S300</f>
        <v>533</v>
      </c>
      <c r="V300" s="175">
        <v>0</v>
      </c>
      <c r="W300" s="175"/>
      <c r="X300" s="175"/>
      <c r="Y300" s="175">
        <f t="shared" si="10"/>
        <v>0</v>
      </c>
      <c r="Z300" s="169">
        <f t="shared" si="11"/>
        <v>2256</v>
      </c>
      <c r="AA300" s="169">
        <f>N300+Z300</f>
        <v>-1804</v>
      </c>
      <c r="AB300">
        <v>2256</v>
      </c>
    </row>
    <row r="301" spans="1:30" x14ac:dyDescent="0.25">
      <c r="A301" s="162">
        <v>1696</v>
      </c>
      <c r="B301" s="175" t="s">
        <v>548</v>
      </c>
      <c r="C301" s="175">
        <v>2</v>
      </c>
      <c r="D301" s="175" t="s">
        <v>549</v>
      </c>
      <c r="E301" s="175" t="s">
        <v>2141</v>
      </c>
      <c r="F301" s="175" t="s">
        <v>3179</v>
      </c>
      <c r="G301" s="175" t="s">
        <v>296</v>
      </c>
      <c r="H301" s="175">
        <v>512</v>
      </c>
      <c r="I301" s="175">
        <v>536</v>
      </c>
      <c r="J301" s="169">
        <f t="shared" si="8"/>
        <v>24</v>
      </c>
      <c r="K301" s="175">
        <v>3</v>
      </c>
      <c r="L301" s="175"/>
      <c r="M301" s="175">
        <f t="shared" si="9"/>
        <v>-2</v>
      </c>
      <c r="N301">
        <v>-8120</v>
      </c>
      <c r="O301" s="169">
        <v>1277.9999999999991</v>
      </c>
      <c r="P301" s="169">
        <f>C301*K301*275</f>
        <v>1650</v>
      </c>
      <c r="Q301" s="169">
        <f>ROUND((J301)*11.2*9%,)</f>
        <v>24</v>
      </c>
      <c r="R301" s="169">
        <f>ROUND((J301)*0.19*100%,)</f>
        <v>5</v>
      </c>
      <c r="S301" s="169">
        <v>0</v>
      </c>
      <c r="T301" s="169"/>
      <c r="U301" s="169">
        <f>P301+Q301+R301+S301+T301</f>
        <v>1679</v>
      </c>
      <c r="V301" s="175">
        <v>0</v>
      </c>
      <c r="W301" s="175"/>
      <c r="X301" s="175"/>
      <c r="Y301" s="175">
        <f t="shared" si="10"/>
        <v>0</v>
      </c>
      <c r="Z301" s="169">
        <f t="shared" si="11"/>
        <v>2956.9999999999991</v>
      </c>
      <c r="AA301" s="169">
        <f>+(N301+O301+U301)-Y301</f>
        <v>-5163.0000000000009</v>
      </c>
      <c r="AB301" s="167">
        <f>O301+P301+Q301+S301+T301+R301</f>
        <v>2956.9999999999991</v>
      </c>
    </row>
    <row r="302" spans="1:30" x14ac:dyDescent="0.25">
      <c r="A302" s="162">
        <v>1697</v>
      </c>
      <c r="B302" s="175" t="s">
        <v>550</v>
      </c>
      <c r="C302" s="175">
        <v>2</v>
      </c>
      <c r="D302" s="175" t="s">
        <v>551</v>
      </c>
      <c r="E302" s="175" t="s">
        <v>2143</v>
      </c>
      <c r="F302" s="175" t="s">
        <v>3133</v>
      </c>
      <c r="G302" s="175" t="s">
        <v>211</v>
      </c>
      <c r="H302" s="175">
        <v>960</v>
      </c>
      <c r="I302" s="175">
        <v>1037</v>
      </c>
      <c r="J302" s="169">
        <f t="shared" si="8"/>
        <v>77</v>
      </c>
      <c r="K302" s="175">
        <v>5</v>
      </c>
      <c r="L302" s="175"/>
      <c r="M302" s="175">
        <f t="shared" si="9"/>
        <v>-2</v>
      </c>
      <c r="N302" s="199">
        <v>-8120</v>
      </c>
      <c r="O302" s="169">
        <v>2943</v>
      </c>
      <c r="P302" s="169">
        <f>C302*K302*275</f>
        <v>2750</v>
      </c>
      <c r="Q302" s="169">
        <f>ROUND((J302)*11.2*9%,)</f>
        <v>78</v>
      </c>
      <c r="R302" s="169">
        <f>ROUND((J302)*0.19*100%,)</f>
        <v>15</v>
      </c>
      <c r="S302" s="169">
        <v>0</v>
      </c>
      <c r="T302" s="169"/>
      <c r="U302" s="169">
        <f>P302+Q302+R302+S302+T302</f>
        <v>2843</v>
      </c>
      <c r="V302" s="175">
        <v>0</v>
      </c>
      <c r="W302" s="175"/>
      <c r="X302" s="175"/>
      <c r="Y302" s="175">
        <f t="shared" si="10"/>
        <v>0</v>
      </c>
      <c r="Z302" s="169">
        <f t="shared" si="11"/>
        <v>5786</v>
      </c>
      <c r="AA302" s="169">
        <f>+(N302+O302+U302)-Y302</f>
        <v>-2334</v>
      </c>
      <c r="AB302" s="167">
        <f>O302+P302+Q302+S302+T302+R302</f>
        <v>5786</v>
      </c>
    </row>
    <row r="303" spans="1:30" x14ac:dyDescent="0.25">
      <c r="A303" s="162">
        <v>1306</v>
      </c>
      <c r="B303" s="172" t="s">
        <v>552</v>
      </c>
      <c r="C303" s="169">
        <v>2</v>
      </c>
      <c r="D303" s="175" t="s">
        <v>551</v>
      </c>
      <c r="E303" s="175" t="s">
        <v>2147</v>
      </c>
      <c r="F303" s="175" t="s">
        <v>3053</v>
      </c>
      <c r="G303" s="175" t="s">
        <v>296</v>
      </c>
      <c r="H303" s="169">
        <v>317</v>
      </c>
      <c r="I303" s="169">
        <v>335</v>
      </c>
      <c r="J303" s="169">
        <v>18</v>
      </c>
      <c r="K303" s="169">
        <v>3</v>
      </c>
      <c r="L303" s="169"/>
      <c r="M303" s="169"/>
      <c r="N303" s="169">
        <v>-8120</v>
      </c>
      <c r="O303" s="169">
        <v>1327</v>
      </c>
      <c r="P303" s="169">
        <v>1500</v>
      </c>
      <c r="Q303" s="169">
        <v>18</v>
      </c>
      <c r="R303" s="169">
        <v>-7</v>
      </c>
      <c r="S303" s="169">
        <v>0</v>
      </c>
      <c r="T303" s="169"/>
      <c r="U303" s="169">
        <v>1511</v>
      </c>
      <c r="V303" s="175">
        <v>0</v>
      </c>
      <c r="W303" s="169"/>
      <c r="X303" s="169">
        <v>-5282</v>
      </c>
      <c r="Y303" s="180">
        <v>0</v>
      </c>
      <c r="Z303" s="169">
        <v>2838</v>
      </c>
      <c r="AA303" s="175">
        <v>-8120</v>
      </c>
      <c r="AB303">
        <v>0</v>
      </c>
    </row>
    <row r="304" spans="1:30" x14ac:dyDescent="0.25">
      <c r="A304" s="162">
        <v>1403</v>
      </c>
      <c r="B304" s="172" t="s">
        <v>553</v>
      </c>
      <c r="C304" s="169">
        <v>2</v>
      </c>
      <c r="D304" s="175" t="s">
        <v>554</v>
      </c>
      <c r="E304" s="175" t="s">
        <v>2154</v>
      </c>
      <c r="F304" s="175" t="s">
        <v>3179</v>
      </c>
      <c r="G304" s="175" t="s">
        <v>296</v>
      </c>
      <c r="H304" s="175">
        <v>3577</v>
      </c>
      <c r="I304" s="175">
        <v>3962</v>
      </c>
      <c r="J304" s="169">
        <v>385</v>
      </c>
      <c r="K304" s="175"/>
      <c r="L304" s="175"/>
      <c r="M304" s="175"/>
      <c r="N304" s="175">
        <v>-8120</v>
      </c>
      <c r="O304" s="169">
        <v>-1896</v>
      </c>
      <c r="P304" s="169">
        <v>4274</v>
      </c>
      <c r="Q304" s="169">
        <v>385</v>
      </c>
      <c r="R304" s="169">
        <v>-23</v>
      </c>
      <c r="S304" s="169">
        <v>0</v>
      </c>
      <c r="T304" s="169"/>
      <c r="U304" s="169">
        <v>4636</v>
      </c>
      <c r="V304" s="175">
        <v>0</v>
      </c>
      <c r="W304" s="169"/>
      <c r="X304" s="169"/>
      <c r="Y304" s="180">
        <v>0</v>
      </c>
      <c r="Z304" s="169">
        <v>2740</v>
      </c>
      <c r="AA304" s="169">
        <f>N304+Z304</f>
        <v>-5380</v>
      </c>
      <c r="AB304">
        <v>2740</v>
      </c>
    </row>
    <row r="305" spans="1:30" x14ac:dyDescent="0.25">
      <c r="A305" s="162">
        <v>1698</v>
      </c>
      <c r="B305" s="175" t="s">
        <v>555</v>
      </c>
      <c r="C305" s="175">
        <v>1</v>
      </c>
      <c r="D305" s="175" t="s">
        <v>556</v>
      </c>
      <c r="E305" s="175" t="s">
        <v>2156</v>
      </c>
      <c r="F305" s="175" t="s">
        <v>3220</v>
      </c>
      <c r="G305" s="175" t="s">
        <v>1516</v>
      </c>
      <c r="H305" s="175">
        <v>544</v>
      </c>
      <c r="I305" s="175">
        <v>544</v>
      </c>
      <c r="J305" s="169">
        <f>I305-H305</f>
        <v>0</v>
      </c>
      <c r="K305" s="175">
        <v>4</v>
      </c>
      <c r="L305" s="175"/>
      <c r="M305" s="175">
        <f>L305-C305</f>
        <v>-1</v>
      </c>
      <c r="N305" s="199">
        <v>-4060</v>
      </c>
      <c r="O305" s="169">
        <v>2683</v>
      </c>
      <c r="P305" s="169">
        <f>C305*K305*275</f>
        <v>1100</v>
      </c>
      <c r="Q305" s="169">
        <f>ROUND((J305)*11.2*9%,)</f>
        <v>0</v>
      </c>
      <c r="R305" s="169"/>
      <c r="S305" s="169">
        <v>0</v>
      </c>
      <c r="T305" s="169"/>
      <c r="U305" s="209">
        <f>P305+Q305+S305+T305</f>
        <v>1100</v>
      </c>
      <c r="V305" s="175">
        <v>0</v>
      </c>
      <c r="W305" s="175"/>
      <c r="X305" s="175"/>
      <c r="Y305" s="208">
        <f>SUM(V305:X305)</f>
        <v>0</v>
      </c>
      <c r="Z305" s="169">
        <f>+(O305+U305)-Y305</f>
        <v>3783</v>
      </c>
      <c r="AA305" s="209">
        <f>+(N305+O305+U305)-Y305</f>
        <v>-277</v>
      </c>
      <c r="AB305" s="167">
        <f>O305+P305+Q305+S305+T305</f>
        <v>3783</v>
      </c>
    </row>
    <row r="306" spans="1:30" x14ac:dyDescent="0.25">
      <c r="A306" s="162">
        <v>21</v>
      </c>
      <c r="B306" s="175" t="s">
        <v>557</v>
      </c>
      <c r="C306" s="175">
        <v>2</v>
      </c>
      <c r="D306" s="175" t="s">
        <v>556</v>
      </c>
      <c r="E306" s="175" t="s">
        <v>2159</v>
      </c>
      <c r="F306" s="175" t="s">
        <v>3232</v>
      </c>
      <c r="G306" s="175" t="s">
        <v>227</v>
      </c>
      <c r="H306" s="175">
        <v>3641</v>
      </c>
      <c r="I306" s="175">
        <v>3728</v>
      </c>
      <c r="J306" s="169">
        <f>I306-H306</f>
        <v>87</v>
      </c>
      <c r="K306" s="175">
        <v>5</v>
      </c>
      <c r="L306" s="175">
        <v>2.25</v>
      </c>
      <c r="M306" s="175">
        <f>L306-C306</f>
        <v>0.25</v>
      </c>
      <c r="N306" s="199">
        <v>-8120</v>
      </c>
      <c r="O306" s="169">
        <v>-446</v>
      </c>
      <c r="P306" s="169">
        <f>C306*K306*275</f>
        <v>2750</v>
      </c>
      <c r="Q306" s="169">
        <f>ROUND((J306)*11.2*9%,)</f>
        <v>88</v>
      </c>
      <c r="R306" s="169">
        <f>ROUND((J306)*0.19*100%,)</f>
        <v>17</v>
      </c>
      <c r="S306" s="169">
        <f>M306*275*4*2</f>
        <v>550</v>
      </c>
      <c r="T306" s="169"/>
      <c r="U306" s="169">
        <f>P306+Q306+R306+S306+T306</f>
        <v>3405</v>
      </c>
      <c r="V306" s="175">
        <v>0</v>
      </c>
      <c r="W306" s="175"/>
      <c r="X306" s="175"/>
      <c r="Y306" s="175">
        <f>SUM(V306:X306)</f>
        <v>0</v>
      </c>
      <c r="Z306" s="169">
        <f>+(O306+U306)-Y306</f>
        <v>2959</v>
      </c>
      <c r="AA306" s="169">
        <f>+(N306+O306+U306)-Y306</f>
        <v>-5161</v>
      </c>
      <c r="AB306" s="167">
        <f>O306+P306+Q306+S306+T306+R306</f>
        <v>2959</v>
      </c>
    </row>
    <row r="307" spans="1:30" x14ac:dyDescent="0.25">
      <c r="A307" s="162">
        <v>1405</v>
      </c>
      <c r="B307" s="172" t="s">
        <v>558</v>
      </c>
      <c r="C307" s="169">
        <v>1</v>
      </c>
      <c r="D307" s="175" t="s">
        <v>559</v>
      </c>
      <c r="E307" s="175" t="s">
        <v>2161</v>
      </c>
      <c r="F307" s="175" t="s">
        <v>3200</v>
      </c>
      <c r="G307" s="175" t="s">
        <v>303</v>
      </c>
      <c r="H307" s="175">
        <v>68</v>
      </c>
      <c r="I307" s="175">
        <v>68</v>
      </c>
      <c r="J307" s="169">
        <v>0</v>
      </c>
      <c r="K307" s="175">
        <v>3</v>
      </c>
      <c r="L307" s="175"/>
      <c r="M307" s="175"/>
      <c r="N307" s="198">
        <v>-4060</v>
      </c>
      <c r="O307" s="169">
        <v>1112</v>
      </c>
      <c r="P307" s="169">
        <v>750</v>
      </c>
      <c r="Q307" s="169">
        <v>0</v>
      </c>
      <c r="R307" s="169">
        <v>0</v>
      </c>
      <c r="S307" s="169">
        <v>0</v>
      </c>
      <c r="T307" s="169"/>
      <c r="U307" s="169">
        <v>750</v>
      </c>
      <c r="V307" s="175">
        <v>0</v>
      </c>
      <c r="W307" s="169"/>
      <c r="X307" s="169"/>
      <c r="Y307" s="180">
        <v>0</v>
      </c>
      <c r="Z307" s="169">
        <v>1862</v>
      </c>
      <c r="AA307" s="169">
        <f>N307+Z307</f>
        <v>-2198</v>
      </c>
      <c r="AB307">
        <v>1862</v>
      </c>
    </row>
    <row r="308" spans="1:30" x14ac:dyDescent="0.25">
      <c r="A308" s="162">
        <v>1261</v>
      </c>
      <c r="B308" s="172" t="s">
        <v>560</v>
      </c>
      <c r="C308" s="169">
        <v>1</v>
      </c>
      <c r="D308" s="175" t="s">
        <v>561</v>
      </c>
      <c r="E308" s="175" t="s">
        <v>2163</v>
      </c>
      <c r="F308" s="175" t="s">
        <v>3179</v>
      </c>
      <c r="G308" s="175" t="s">
        <v>296</v>
      </c>
      <c r="H308" s="169">
        <v>975</v>
      </c>
      <c r="I308" s="169">
        <v>1055</v>
      </c>
      <c r="J308" s="169">
        <v>80</v>
      </c>
      <c r="K308" s="169">
        <v>3</v>
      </c>
      <c r="L308" s="169"/>
      <c r="M308" s="169"/>
      <c r="N308" s="196">
        <v>-4060</v>
      </c>
      <c r="O308" s="169">
        <v>790</v>
      </c>
      <c r="P308" s="169">
        <v>888</v>
      </c>
      <c r="Q308" s="169">
        <v>80</v>
      </c>
      <c r="R308" s="169">
        <v>-30</v>
      </c>
      <c r="S308" s="169">
        <v>0</v>
      </c>
      <c r="T308" s="169"/>
      <c r="U308" s="169">
        <v>938</v>
      </c>
      <c r="V308" s="175">
        <v>0</v>
      </c>
      <c r="W308" s="169"/>
      <c r="X308" s="169">
        <v>-2332</v>
      </c>
      <c r="Y308" s="180">
        <v>0</v>
      </c>
      <c r="Z308" s="169">
        <v>1728</v>
      </c>
      <c r="AA308" s="199">
        <v>-4060</v>
      </c>
      <c r="AB308">
        <v>0</v>
      </c>
    </row>
    <row r="309" spans="1:30" ht="24" customHeight="1" x14ac:dyDescent="0.25">
      <c r="A309" s="162">
        <v>1700</v>
      </c>
      <c r="B309" s="175" t="s">
        <v>562</v>
      </c>
      <c r="C309" s="175">
        <v>5</v>
      </c>
      <c r="D309" s="175" t="s">
        <v>561</v>
      </c>
      <c r="E309" s="175" t="s">
        <v>2166</v>
      </c>
      <c r="F309" s="175" t="s">
        <v>3053</v>
      </c>
      <c r="G309" s="175" t="s">
        <v>296</v>
      </c>
      <c r="H309" s="175">
        <v>16470</v>
      </c>
      <c r="I309" s="175">
        <v>18020</v>
      </c>
      <c r="J309" s="169">
        <f>I309-H309</f>
        <v>1550</v>
      </c>
      <c r="K309" s="175">
        <v>3</v>
      </c>
      <c r="L309" s="175"/>
      <c r="M309" s="175">
        <f>L309-C309</f>
        <v>-5</v>
      </c>
      <c r="N309" s="199">
        <v>-20300</v>
      </c>
      <c r="O309" s="169">
        <v>1500</v>
      </c>
      <c r="P309" s="169">
        <v>17360</v>
      </c>
      <c r="Q309" s="169">
        <f>ROUND((J309)*11.2*9%,)</f>
        <v>1562</v>
      </c>
      <c r="R309" s="169">
        <f>ROUND((J309)*0.19*100%,)</f>
        <v>295</v>
      </c>
      <c r="S309" s="169">
        <v>0</v>
      </c>
      <c r="T309" s="169"/>
      <c r="U309" s="169">
        <f>P309+Q309+R309+S309+T309</f>
        <v>19217</v>
      </c>
      <c r="V309" s="175">
        <v>417</v>
      </c>
      <c r="W309" s="175"/>
      <c r="X309" s="175"/>
      <c r="Y309" s="175">
        <f>SUM(V309:X309)</f>
        <v>417</v>
      </c>
      <c r="Z309" s="169">
        <f>+(O309+U309)-Y309</f>
        <v>20300</v>
      </c>
      <c r="AA309" s="169">
        <f>+(N309+O309+U309)-Y309</f>
        <v>0</v>
      </c>
      <c r="AB309" s="167">
        <f>O309+P309+Q309+S309+T309+R309</f>
        <v>20717</v>
      </c>
    </row>
    <row r="310" spans="1:30" ht="24" customHeight="1" x14ac:dyDescent="0.25">
      <c r="A310" s="162">
        <v>1701</v>
      </c>
      <c r="B310" s="175" t="s">
        <v>563</v>
      </c>
      <c r="C310" s="175">
        <v>2</v>
      </c>
      <c r="D310" s="175" t="s">
        <v>564</v>
      </c>
      <c r="E310" s="175" t="s">
        <v>2170</v>
      </c>
      <c r="F310" s="175" t="s">
        <v>3179</v>
      </c>
      <c r="G310" s="175" t="s">
        <v>296</v>
      </c>
      <c r="H310" s="175">
        <v>589</v>
      </c>
      <c r="I310" s="175">
        <v>779</v>
      </c>
      <c r="J310" s="169">
        <f>I310-H310</f>
        <v>190</v>
      </c>
      <c r="K310" s="175">
        <v>3</v>
      </c>
      <c r="L310" s="175">
        <v>3.39</v>
      </c>
      <c r="M310" s="175">
        <f>L310-C310</f>
        <v>1.3900000000000001</v>
      </c>
      <c r="N310" s="199">
        <v>-8120</v>
      </c>
      <c r="O310" s="169">
        <v>7501</v>
      </c>
      <c r="P310" s="169">
        <f>C310*K310*275</f>
        <v>1650</v>
      </c>
      <c r="Q310" s="169">
        <f>ROUND((J310)*11.2*9%,)</f>
        <v>192</v>
      </c>
      <c r="R310" s="169">
        <f>ROUND((J310)*0.19*100%,)</f>
        <v>36</v>
      </c>
      <c r="S310" s="169">
        <v>2294</v>
      </c>
      <c r="T310" s="169"/>
      <c r="U310" s="169">
        <f>P310+Q310+R310+S310+T310</f>
        <v>4172</v>
      </c>
      <c r="V310" s="175">
        <v>3553</v>
      </c>
      <c r="W310" s="175"/>
      <c r="X310" s="175"/>
      <c r="Y310" s="175">
        <f>SUM(V310:X310)</f>
        <v>3553</v>
      </c>
      <c r="Z310" s="169">
        <f>+(O310+U310)-Y310</f>
        <v>8120</v>
      </c>
      <c r="AA310" s="169">
        <f>+(N310+O310+U310)-Y310</f>
        <v>0</v>
      </c>
      <c r="AB310" s="167">
        <f>O310+P310+Q310+S310+T310+R310</f>
        <v>11673</v>
      </c>
    </row>
    <row r="311" spans="1:30" ht="24" customHeight="1" x14ac:dyDescent="0.25">
      <c r="A311" s="217">
        <v>1262</v>
      </c>
      <c r="B311" s="172" t="s">
        <v>565</v>
      </c>
      <c r="C311" s="169">
        <v>1</v>
      </c>
      <c r="D311" s="175" t="s">
        <v>566</v>
      </c>
      <c r="E311" s="175" t="s">
        <v>2172</v>
      </c>
      <c r="F311" s="175" t="s">
        <v>3179</v>
      </c>
      <c r="G311" s="175" t="s">
        <v>296</v>
      </c>
      <c r="H311" s="169">
        <v>609</v>
      </c>
      <c r="I311" s="169">
        <v>992</v>
      </c>
      <c r="J311" s="169">
        <v>383</v>
      </c>
      <c r="K311" s="169">
        <v>5</v>
      </c>
      <c r="L311" s="169"/>
      <c r="M311" s="169"/>
      <c r="N311" s="199">
        <v>-4060</v>
      </c>
      <c r="O311" s="169">
        <v>500</v>
      </c>
      <c r="P311" s="169">
        <v>4251</v>
      </c>
      <c r="Q311" s="169">
        <v>383</v>
      </c>
      <c r="R311" s="169">
        <v>-146</v>
      </c>
      <c r="S311" s="169">
        <v>0</v>
      </c>
      <c r="T311" s="169"/>
      <c r="U311" s="169">
        <v>4488</v>
      </c>
      <c r="V311" s="175">
        <v>4370</v>
      </c>
      <c r="W311" s="169"/>
      <c r="X311" s="169"/>
      <c r="Y311" s="180">
        <v>4370</v>
      </c>
      <c r="Z311" s="169">
        <v>618</v>
      </c>
      <c r="AA311" s="169">
        <v>0</v>
      </c>
      <c r="AB311">
        <v>618</v>
      </c>
    </row>
    <row r="312" spans="1:30" ht="24" customHeight="1" x14ac:dyDescent="0.25">
      <c r="A312" s="217">
        <v>1263</v>
      </c>
      <c r="B312" s="172" t="s">
        <v>860</v>
      </c>
      <c r="C312" s="169">
        <v>1</v>
      </c>
      <c r="D312" s="175" t="s">
        <v>566</v>
      </c>
      <c r="E312" s="175" t="s">
        <v>2174</v>
      </c>
      <c r="F312" s="175" t="s">
        <v>3179</v>
      </c>
      <c r="G312" s="175" t="s">
        <v>296</v>
      </c>
      <c r="H312" s="169">
        <v>846</v>
      </c>
      <c r="I312" s="169">
        <v>1021</v>
      </c>
      <c r="J312" s="169">
        <v>175</v>
      </c>
      <c r="K312" s="169">
        <v>4</v>
      </c>
      <c r="L312" s="169"/>
      <c r="M312" s="169"/>
      <c r="N312" s="169"/>
      <c r="O312" s="169">
        <v>500</v>
      </c>
      <c r="P312" s="169">
        <v>2000</v>
      </c>
      <c r="Q312" s="169">
        <v>175</v>
      </c>
      <c r="R312" s="169">
        <v>-67</v>
      </c>
      <c r="S312" s="169">
        <v>0</v>
      </c>
      <c r="T312" s="169"/>
      <c r="U312" s="169">
        <v>2108</v>
      </c>
      <c r="V312" s="175">
        <v>2000</v>
      </c>
      <c r="W312" s="169"/>
      <c r="X312" s="169"/>
      <c r="Y312" s="180">
        <v>2000</v>
      </c>
      <c r="Z312" s="169">
        <v>608</v>
      </c>
      <c r="AA312" s="169">
        <v>608</v>
      </c>
      <c r="AB312">
        <v>608</v>
      </c>
    </row>
    <row r="313" spans="1:30" ht="24" customHeight="1" x14ac:dyDescent="0.25">
      <c r="A313" s="217">
        <v>1326</v>
      </c>
      <c r="B313" s="172" t="s">
        <v>567</v>
      </c>
      <c r="C313" s="169">
        <v>1</v>
      </c>
      <c r="D313" s="175" t="s">
        <v>568</v>
      </c>
      <c r="E313" s="175" t="s">
        <v>2176</v>
      </c>
      <c r="F313" s="175" t="s">
        <v>3193</v>
      </c>
      <c r="G313" s="175" t="s">
        <v>2178</v>
      </c>
      <c r="H313" s="169">
        <v>5831</v>
      </c>
      <c r="I313" s="175">
        <v>6096</v>
      </c>
      <c r="J313" s="169">
        <v>265</v>
      </c>
      <c r="K313" s="175">
        <v>4</v>
      </c>
      <c r="L313" s="175">
        <v>1.0900000000000001</v>
      </c>
      <c r="M313" s="175"/>
      <c r="N313" s="175"/>
      <c r="O313" s="169">
        <v>232</v>
      </c>
      <c r="P313" s="169">
        <v>1000</v>
      </c>
      <c r="Q313" s="169">
        <v>265</v>
      </c>
      <c r="R313" s="169">
        <v>-16</v>
      </c>
      <c r="S313" s="169">
        <v>180.00000000000017</v>
      </c>
      <c r="T313" s="169"/>
      <c r="U313" s="169">
        <v>1429.0000000000002</v>
      </c>
      <c r="V313" s="175">
        <v>0</v>
      </c>
      <c r="W313" s="169"/>
      <c r="X313" s="169"/>
      <c r="Y313" s="180">
        <v>0</v>
      </c>
      <c r="Z313" s="169">
        <v>3423</v>
      </c>
      <c r="AA313" s="169">
        <v>3423</v>
      </c>
      <c r="AB313">
        <v>3423</v>
      </c>
    </row>
    <row r="314" spans="1:30" s="30" customFormat="1" ht="24" customHeight="1" x14ac:dyDescent="0.25">
      <c r="A314" s="217">
        <v>1702</v>
      </c>
      <c r="B314" s="175" t="s">
        <v>569</v>
      </c>
      <c r="C314" s="175">
        <v>1</v>
      </c>
      <c r="D314" s="175" t="s">
        <v>568</v>
      </c>
      <c r="E314" s="175" t="s">
        <v>2183</v>
      </c>
      <c r="F314" s="175" t="s">
        <v>3192</v>
      </c>
      <c r="G314" s="175" t="s">
        <v>222</v>
      </c>
      <c r="H314" s="175">
        <v>672</v>
      </c>
      <c r="I314" s="175">
        <v>771</v>
      </c>
      <c r="J314" s="169">
        <f t="shared" ref="J314:J322" si="12">I314-H314</f>
        <v>99</v>
      </c>
      <c r="K314" s="175">
        <v>1</v>
      </c>
      <c r="L314" s="175">
        <v>2.36</v>
      </c>
      <c r="M314" s="175">
        <f t="shared" ref="M314:M322" si="13">L314-C314</f>
        <v>1.3599999999999999</v>
      </c>
      <c r="N314" s="175">
        <v>0</v>
      </c>
      <c r="O314" s="169">
        <v>-906</v>
      </c>
      <c r="P314" s="169">
        <f>C314*K314*275</f>
        <v>275</v>
      </c>
      <c r="Q314" s="169">
        <f t="shared" ref="Q314:Q320" si="14">ROUND((J314)*11.2*9%,)</f>
        <v>100</v>
      </c>
      <c r="R314" s="169">
        <f>ROUND((J314)*0.19*100%,)</f>
        <v>19</v>
      </c>
      <c r="S314" s="169">
        <f>M314*275*4*2</f>
        <v>2991.9999999999995</v>
      </c>
      <c r="T314" s="169"/>
      <c r="U314" s="169">
        <f>P314+Q314+R314+S314+T314</f>
        <v>3385.9999999999995</v>
      </c>
      <c r="V314" s="175">
        <v>0</v>
      </c>
      <c r="W314" s="175"/>
      <c r="X314" s="175"/>
      <c r="Y314" s="175">
        <f t="shared" ref="Y314:Y322" si="15">SUM(V314:X314)</f>
        <v>0</v>
      </c>
      <c r="Z314" s="169">
        <f t="shared" ref="Z314:Z322" si="16">+(O314+U314)-Y314</f>
        <v>2479.9999999999995</v>
      </c>
      <c r="AA314" s="169">
        <f>+(N314+O314+U314)-Y314</f>
        <v>2479.9999999999995</v>
      </c>
      <c r="AB314" s="167">
        <f>O314+P314+Q314+S314+T314+R314</f>
        <v>2479.9999999999995</v>
      </c>
      <c r="AC314"/>
      <c r="AD314"/>
    </row>
    <row r="315" spans="1:30" ht="24" customHeight="1" x14ac:dyDescent="0.25">
      <c r="A315" s="217">
        <v>1703</v>
      </c>
      <c r="B315" s="175" t="s">
        <v>570</v>
      </c>
      <c r="C315" s="175">
        <v>2</v>
      </c>
      <c r="D315" s="175" t="s">
        <v>568</v>
      </c>
      <c r="E315" s="175" t="s">
        <v>2185</v>
      </c>
      <c r="F315" s="175" t="s">
        <v>3179</v>
      </c>
      <c r="G315" s="175" t="s">
        <v>296</v>
      </c>
      <c r="H315" s="175">
        <v>350</v>
      </c>
      <c r="I315" s="175">
        <v>378</v>
      </c>
      <c r="J315" s="169">
        <f t="shared" si="12"/>
        <v>28</v>
      </c>
      <c r="K315" s="175">
        <v>2</v>
      </c>
      <c r="L315" s="175"/>
      <c r="M315" s="175">
        <f t="shared" si="13"/>
        <v>-2</v>
      </c>
      <c r="N315" s="200">
        <v>0</v>
      </c>
      <c r="O315" s="169">
        <v>1998.0000000000005</v>
      </c>
      <c r="P315" s="169">
        <f>C315*K315*275</f>
        <v>1100</v>
      </c>
      <c r="Q315" s="169">
        <f t="shared" si="14"/>
        <v>28</v>
      </c>
      <c r="R315" s="169">
        <f>ROUND((J315)*0.19*100%,)</f>
        <v>5</v>
      </c>
      <c r="S315" s="169">
        <v>0</v>
      </c>
      <c r="T315" s="169"/>
      <c r="U315" s="169">
        <f>P315+Q315+R315+S315+T315</f>
        <v>1133</v>
      </c>
      <c r="V315" s="175">
        <v>0</v>
      </c>
      <c r="W315" s="175"/>
      <c r="X315" s="175"/>
      <c r="Y315" s="175">
        <f t="shared" si="15"/>
        <v>0</v>
      </c>
      <c r="Z315" s="169">
        <f t="shared" si="16"/>
        <v>3131.0000000000005</v>
      </c>
      <c r="AA315" s="169">
        <f>+(N315+O315+U315)-Y315</f>
        <v>3131.0000000000005</v>
      </c>
      <c r="AB315" s="167">
        <f>O315+P315+Q315+S315+T315+R315</f>
        <v>3131.0000000000005</v>
      </c>
    </row>
    <row r="316" spans="1:30" ht="24" customHeight="1" x14ac:dyDescent="0.25">
      <c r="A316" s="217">
        <v>1617</v>
      </c>
      <c r="B316" s="175" t="s">
        <v>571</v>
      </c>
      <c r="C316" s="175">
        <v>10</v>
      </c>
      <c r="D316" s="210" t="s">
        <v>572</v>
      </c>
      <c r="E316" s="210" t="s">
        <v>287</v>
      </c>
      <c r="F316" s="210" t="s">
        <v>211</v>
      </c>
      <c r="G316" s="210"/>
      <c r="H316" s="175">
        <v>5998</v>
      </c>
      <c r="I316" s="175">
        <v>6168</v>
      </c>
      <c r="J316" s="169">
        <f t="shared" si="12"/>
        <v>170</v>
      </c>
      <c r="K316" s="175">
        <v>2</v>
      </c>
      <c r="L316" s="175">
        <v>3.89</v>
      </c>
      <c r="M316" s="175">
        <f t="shared" si="13"/>
        <v>-6.1099999999999994</v>
      </c>
      <c r="N316" s="200">
        <v>0</v>
      </c>
      <c r="O316" s="169">
        <v>14196</v>
      </c>
      <c r="P316" s="169">
        <f>C316*K316*275</f>
        <v>5500</v>
      </c>
      <c r="Q316" s="169">
        <f t="shared" si="14"/>
        <v>171</v>
      </c>
      <c r="R316" s="169"/>
      <c r="S316" s="169">
        <v>0</v>
      </c>
      <c r="T316" s="169">
        <v>1002</v>
      </c>
      <c r="U316" s="169">
        <f>P316+Q316+S316+T316</f>
        <v>6673</v>
      </c>
      <c r="V316" s="175">
        <v>0</v>
      </c>
      <c r="W316" s="175"/>
      <c r="X316" s="175"/>
      <c r="Y316" s="175">
        <f t="shared" si="15"/>
        <v>0</v>
      </c>
      <c r="Z316" s="169">
        <f t="shared" si="16"/>
        <v>20869</v>
      </c>
      <c r="AA316" s="169">
        <f>+(N316+O316+U316)-Y316</f>
        <v>20869</v>
      </c>
      <c r="AB316" s="167">
        <f>O316+P316+Q316+S316+T316</f>
        <v>20869</v>
      </c>
    </row>
    <row r="317" spans="1:30" ht="24" customHeight="1" x14ac:dyDescent="0.25">
      <c r="A317" s="217">
        <v>1618</v>
      </c>
      <c r="B317" s="175" t="s">
        <v>573</v>
      </c>
      <c r="C317" s="175">
        <v>1</v>
      </c>
      <c r="D317" s="210" t="s">
        <v>574</v>
      </c>
      <c r="E317" s="210" t="s">
        <v>2190</v>
      </c>
      <c r="F317" s="210" t="s">
        <v>222</v>
      </c>
      <c r="G317" s="210"/>
      <c r="H317" s="175">
        <v>474</v>
      </c>
      <c r="I317" s="175">
        <v>523</v>
      </c>
      <c r="J317" s="169">
        <f t="shared" si="12"/>
        <v>49</v>
      </c>
      <c r="K317" s="175">
        <v>2</v>
      </c>
      <c r="L317" s="175"/>
      <c r="M317" s="175">
        <f t="shared" si="13"/>
        <v>-1</v>
      </c>
      <c r="N317" s="238">
        <v>-4060</v>
      </c>
      <c r="O317" s="169">
        <v>1836</v>
      </c>
      <c r="P317" s="169">
        <f>C317*K317*275</f>
        <v>550</v>
      </c>
      <c r="Q317" s="169">
        <f t="shared" si="14"/>
        <v>49</v>
      </c>
      <c r="R317" s="169"/>
      <c r="S317" s="169">
        <v>0</v>
      </c>
      <c r="T317" s="169">
        <v>13</v>
      </c>
      <c r="U317" s="169">
        <f>P317+Q317+S317+T317</f>
        <v>612</v>
      </c>
      <c r="V317" s="175">
        <v>0</v>
      </c>
      <c r="W317" s="175"/>
      <c r="X317" s="175"/>
      <c r="Y317" s="175">
        <f t="shared" si="15"/>
        <v>0</v>
      </c>
      <c r="Z317" s="169">
        <f t="shared" si="16"/>
        <v>2448</v>
      </c>
      <c r="AA317" s="169">
        <v>0</v>
      </c>
      <c r="AB317" s="167">
        <f>O317+P317+Q317+S317+T317</f>
        <v>2448</v>
      </c>
    </row>
    <row r="318" spans="1:30" ht="24" customHeight="1" x14ac:dyDescent="0.25">
      <c r="A318" s="228">
        <v>22</v>
      </c>
      <c r="B318" s="208" t="s">
        <v>32</v>
      </c>
      <c r="C318" s="208">
        <v>2</v>
      </c>
      <c r="D318" s="212" t="s">
        <v>574</v>
      </c>
      <c r="E318" s="212" t="s">
        <v>204</v>
      </c>
      <c r="F318" s="212" t="s">
        <v>205</v>
      </c>
      <c r="G318" s="212"/>
      <c r="H318" s="208">
        <v>555</v>
      </c>
      <c r="I318" s="208">
        <v>827</v>
      </c>
      <c r="J318" s="209">
        <f t="shared" si="12"/>
        <v>272</v>
      </c>
      <c r="K318" s="208">
        <v>5</v>
      </c>
      <c r="L318" s="208"/>
      <c r="M318" s="208">
        <f t="shared" si="13"/>
        <v>-2</v>
      </c>
      <c r="N318" s="232">
        <v>0</v>
      </c>
      <c r="O318" s="209">
        <v>787</v>
      </c>
      <c r="P318" s="209">
        <v>3046</v>
      </c>
      <c r="Q318" s="209">
        <f t="shared" si="14"/>
        <v>274</v>
      </c>
      <c r="R318" s="209">
        <f>ROUND((J318)*0.19*100%,)</f>
        <v>52</v>
      </c>
      <c r="S318" s="209">
        <v>0</v>
      </c>
      <c r="T318" s="209"/>
      <c r="U318" s="209">
        <f>P318+Q318+R318+S318+T318</f>
        <v>3372</v>
      </c>
      <c r="V318" s="208">
        <v>2440</v>
      </c>
      <c r="W318" s="208"/>
      <c r="X318" s="208"/>
      <c r="Y318" s="208">
        <f t="shared" si="15"/>
        <v>2440</v>
      </c>
      <c r="Z318" s="209">
        <f t="shared" si="16"/>
        <v>1719</v>
      </c>
      <c r="AA318" s="209">
        <f>+(N318+O318+U318)-Y318</f>
        <v>1719</v>
      </c>
      <c r="AB318" s="167">
        <f>O318+P318+Q318+S318+T318+R318</f>
        <v>4159</v>
      </c>
    </row>
    <row r="319" spans="1:30" ht="24" customHeight="1" x14ac:dyDescent="0.25">
      <c r="A319" s="217">
        <v>1619</v>
      </c>
      <c r="B319" s="175" t="s">
        <v>575</v>
      </c>
      <c r="C319" s="175">
        <v>1</v>
      </c>
      <c r="D319" s="210" t="s">
        <v>576</v>
      </c>
      <c r="E319" s="210" t="s">
        <v>2193</v>
      </c>
      <c r="F319" s="210" t="s">
        <v>2194</v>
      </c>
      <c r="G319" s="210"/>
      <c r="H319" s="175">
        <v>180</v>
      </c>
      <c r="I319" s="175">
        <v>230</v>
      </c>
      <c r="J319" s="169">
        <f t="shared" si="12"/>
        <v>50</v>
      </c>
      <c r="K319" s="175">
        <v>3</v>
      </c>
      <c r="L319" s="175"/>
      <c r="M319" s="175">
        <f t="shared" si="13"/>
        <v>-1</v>
      </c>
      <c r="N319" s="200">
        <v>0</v>
      </c>
      <c r="O319" s="169">
        <v>1778</v>
      </c>
      <c r="P319" s="169">
        <f>C319*K319*275</f>
        <v>825</v>
      </c>
      <c r="Q319" s="169">
        <f t="shared" si="14"/>
        <v>50</v>
      </c>
      <c r="R319" s="169"/>
      <c r="S319" s="169">
        <v>0</v>
      </c>
      <c r="T319" s="169">
        <v>100</v>
      </c>
      <c r="U319" s="169">
        <f>P319+Q319+S319+T319</f>
        <v>975</v>
      </c>
      <c r="V319" s="175">
        <v>0</v>
      </c>
      <c r="W319" s="175"/>
      <c r="X319" s="175"/>
      <c r="Y319" s="175">
        <f t="shared" si="15"/>
        <v>0</v>
      </c>
      <c r="Z319" s="169">
        <f t="shared" si="16"/>
        <v>2753</v>
      </c>
      <c r="AA319" s="169">
        <f>+(N319+O319+U319)-Y319</f>
        <v>2753</v>
      </c>
      <c r="AB319" s="167">
        <f>O319+P319+Q319+S319+T319</f>
        <v>2753</v>
      </c>
    </row>
    <row r="320" spans="1:30" ht="24" customHeight="1" x14ac:dyDescent="0.25">
      <c r="A320" s="231">
        <v>1620</v>
      </c>
      <c r="B320" s="205" t="s">
        <v>577</v>
      </c>
      <c r="C320" s="205">
        <v>1</v>
      </c>
      <c r="D320" s="213" t="s">
        <v>576</v>
      </c>
      <c r="E320" s="213" t="s">
        <v>2196</v>
      </c>
      <c r="F320" s="213" t="s">
        <v>2197</v>
      </c>
      <c r="G320" s="213" t="s">
        <v>2197</v>
      </c>
      <c r="H320" s="205">
        <v>196</v>
      </c>
      <c r="I320" s="205">
        <v>263</v>
      </c>
      <c r="J320" s="204">
        <f t="shared" si="12"/>
        <v>67</v>
      </c>
      <c r="K320" s="205">
        <v>5</v>
      </c>
      <c r="L320" s="205">
        <v>2</v>
      </c>
      <c r="M320" s="205">
        <f t="shared" si="13"/>
        <v>1</v>
      </c>
      <c r="N320" s="205">
        <v>0</v>
      </c>
      <c r="O320" s="204">
        <v>1161</v>
      </c>
      <c r="P320" s="204">
        <f>C320*K320*275</f>
        <v>1375</v>
      </c>
      <c r="Q320" s="204">
        <f t="shared" si="14"/>
        <v>68</v>
      </c>
      <c r="R320" s="204"/>
      <c r="S320" s="204">
        <f>M320*275*4*2</f>
        <v>2200</v>
      </c>
      <c r="T320" s="204">
        <v>100</v>
      </c>
      <c r="U320" s="204">
        <f>P320+Q320+S320+T320</f>
        <v>3743</v>
      </c>
      <c r="V320" s="244">
        <v>1394</v>
      </c>
      <c r="W320" s="205"/>
      <c r="X320" s="205"/>
      <c r="Y320" s="205">
        <f t="shared" si="15"/>
        <v>1394</v>
      </c>
      <c r="Z320" s="204">
        <f t="shared" si="16"/>
        <v>3510</v>
      </c>
      <c r="AA320" s="204">
        <f>+(N320+O320+U320)-Y320</f>
        <v>3510</v>
      </c>
      <c r="AB320" s="214">
        <v>1547</v>
      </c>
      <c r="AC320">
        <v>1547</v>
      </c>
      <c r="AD320">
        <v>2</v>
      </c>
    </row>
    <row r="321" spans="1:28" ht="24" customHeight="1" x14ac:dyDescent="0.25">
      <c r="A321" s="217">
        <v>1559</v>
      </c>
      <c r="B321" s="175" t="s">
        <v>578</v>
      </c>
      <c r="C321" s="175">
        <v>1</v>
      </c>
      <c r="D321" s="210" t="s">
        <v>576</v>
      </c>
      <c r="E321" s="210" t="s">
        <v>2199</v>
      </c>
      <c r="F321" s="210" t="s">
        <v>2200</v>
      </c>
      <c r="G321" s="210"/>
      <c r="H321" s="175">
        <v>62</v>
      </c>
      <c r="I321" s="175">
        <v>138</v>
      </c>
      <c r="J321" s="169">
        <f t="shared" si="12"/>
        <v>76</v>
      </c>
      <c r="K321" s="175">
        <v>4</v>
      </c>
      <c r="L321" s="175"/>
      <c r="M321" s="175">
        <f t="shared" si="13"/>
        <v>-1</v>
      </c>
      <c r="N321" s="175">
        <v>0</v>
      </c>
      <c r="O321" s="169">
        <v>-118</v>
      </c>
      <c r="P321" s="169">
        <f>C321*K321*250</f>
        <v>1000</v>
      </c>
      <c r="Q321" s="169">
        <f>ROUND((J321)*11.1*9%,)</f>
        <v>76</v>
      </c>
      <c r="R321" s="169"/>
      <c r="S321" s="169">
        <v>0</v>
      </c>
      <c r="T321" s="242">
        <v>101</v>
      </c>
      <c r="U321" s="209">
        <f>P321+Q321+S321+T321</f>
        <v>1177</v>
      </c>
      <c r="V321" s="175">
        <v>0</v>
      </c>
      <c r="W321" s="175"/>
      <c r="X321" s="175"/>
      <c r="Y321" s="175">
        <f t="shared" si="15"/>
        <v>0</v>
      </c>
      <c r="Z321" s="169">
        <f t="shared" si="16"/>
        <v>1059</v>
      </c>
      <c r="AA321" s="169">
        <v>1059</v>
      </c>
      <c r="AB321">
        <v>1059</v>
      </c>
    </row>
    <row r="322" spans="1:28" ht="24" customHeight="1" x14ac:dyDescent="0.25">
      <c r="A322" s="217">
        <v>23</v>
      </c>
      <c r="B322" s="175" t="s">
        <v>579</v>
      </c>
      <c r="C322" s="175">
        <v>2</v>
      </c>
      <c r="D322" s="210" t="s">
        <v>576</v>
      </c>
      <c r="E322" s="210" t="s">
        <v>2202</v>
      </c>
      <c r="F322" s="210" t="s">
        <v>2203</v>
      </c>
      <c r="G322" s="210"/>
      <c r="H322" s="175">
        <v>0</v>
      </c>
      <c r="I322" s="175">
        <v>186</v>
      </c>
      <c r="J322" s="169">
        <f t="shared" si="12"/>
        <v>186</v>
      </c>
      <c r="K322" s="175">
        <v>4</v>
      </c>
      <c r="L322" s="175">
        <v>4.75</v>
      </c>
      <c r="M322" s="175">
        <f t="shared" si="13"/>
        <v>2.75</v>
      </c>
      <c r="N322" s="175">
        <v>0</v>
      </c>
      <c r="O322" s="169">
        <v>719</v>
      </c>
      <c r="P322" s="169">
        <f>C322*K322*275</f>
        <v>2200</v>
      </c>
      <c r="Q322" s="169">
        <f>ROUND((J322)*11.2*9%,)</f>
        <v>187</v>
      </c>
      <c r="R322" s="169">
        <f>ROUND((J322)*0.19*100%,)</f>
        <v>35</v>
      </c>
      <c r="S322" s="169">
        <f>M322*275*4*2</f>
        <v>6050</v>
      </c>
      <c r="T322" s="169"/>
      <c r="U322" s="169">
        <f>P322+Q322+R322+S322+T322</f>
        <v>8472</v>
      </c>
      <c r="V322" s="175">
        <v>0</v>
      </c>
      <c r="W322" s="175"/>
      <c r="X322" s="175"/>
      <c r="Y322" s="175">
        <f t="shared" si="15"/>
        <v>0</v>
      </c>
      <c r="Z322" s="169">
        <f t="shared" si="16"/>
        <v>9191</v>
      </c>
      <c r="AA322" s="169">
        <f>+(N322+O322+U322)-Y322</f>
        <v>9191</v>
      </c>
      <c r="AB322" s="167">
        <f>O322+P322+Q322+S322+T322+R322</f>
        <v>9191</v>
      </c>
    </row>
    <row r="323" spans="1:28" ht="24" customHeight="1" x14ac:dyDescent="0.25">
      <c r="A323" s="217">
        <v>1476</v>
      </c>
      <c r="B323" s="175" t="s">
        <v>580</v>
      </c>
      <c r="C323" s="175">
        <v>1</v>
      </c>
      <c r="D323" s="210" t="s">
        <v>576</v>
      </c>
      <c r="E323" s="210" t="s">
        <v>2205</v>
      </c>
      <c r="F323" s="210" t="s">
        <v>2206</v>
      </c>
      <c r="G323" s="210"/>
      <c r="H323" s="175">
        <v>50</v>
      </c>
      <c r="I323" s="175">
        <v>79</v>
      </c>
      <c r="J323" s="169">
        <v>29</v>
      </c>
      <c r="K323" s="175">
        <v>3</v>
      </c>
      <c r="L323" s="175">
        <v>1.58</v>
      </c>
      <c r="M323" s="175"/>
      <c r="N323" s="175"/>
      <c r="O323" s="169">
        <v>3330</v>
      </c>
      <c r="P323" s="169">
        <v>750</v>
      </c>
      <c r="Q323" s="169">
        <v>29</v>
      </c>
      <c r="R323" s="169">
        <v>0</v>
      </c>
      <c r="S323" s="169">
        <v>870.00000000000023</v>
      </c>
      <c r="T323" s="169"/>
      <c r="U323" s="169">
        <v>1649.0000000000002</v>
      </c>
      <c r="V323" s="175">
        <v>858</v>
      </c>
      <c r="W323" s="175"/>
      <c r="X323" s="175"/>
      <c r="Y323" s="175">
        <v>858</v>
      </c>
      <c r="Z323" s="169">
        <v>4121</v>
      </c>
      <c r="AA323" s="169">
        <v>4121</v>
      </c>
      <c r="AB323">
        <v>4121</v>
      </c>
    </row>
    <row r="324" spans="1:28" ht="24" customHeight="1" x14ac:dyDescent="0.25">
      <c r="A324" s="228">
        <v>24</v>
      </c>
      <c r="B324" s="208" t="s">
        <v>34</v>
      </c>
      <c r="C324" s="208">
        <v>2</v>
      </c>
      <c r="D324" s="212" t="s">
        <v>582</v>
      </c>
      <c r="E324" s="212" t="s">
        <v>206</v>
      </c>
      <c r="F324" s="212" t="s">
        <v>207</v>
      </c>
      <c r="G324" s="212"/>
      <c r="H324" s="208">
        <v>843</v>
      </c>
      <c r="I324" s="208">
        <v>952</v>
      </c>
      <c r="J324" s="209">
        <f t="shared" ref="J324:J333" si="17">I324-H324</f>
        <v>109</v>
      </c>
      <c r="K324" s="208">
        <v>4</v>
      </c>
      <c r="L324" s="208"/>
      <c r="M324" s="208">
        <f t="shared" ref="M324:M333" si="18">L324-C324</f>
        <v>-2</v>
      </c>
      <c r="N324" s="208">
        <v>0</v>
      </c>
      <c r="O324" s="209">
        <v>2290</v>
      </c>
      <c r="P324" s="209">
        <f>C324*K324*275</f>
        <v>2200</v>
      </c>
      <c r="Q324" s="209">
        <f>ROUND((J324)*11.2*9%,)</f>
        <v>110</v>
      </c>
      <c r="R324" s="209">
        <f>ROUND((J324)*0.19*100%,)</f>
        <v>21</v>
      </c>
      <c r="S324" s="209">
        <v>0</v>
      </c>
      <c r="T324" s="209"/>
      <c r="U324" s="209">
        <f>P324+Q324+R324+S324+T324</f>
        <v>2331</v>
      </c>
      <c r="V324" s="208">
        <v>4600</v>
      </c>
      <c r="W324" s="208"/>
      <c r="X324" s="208"/>
      <c r="Y324" s="208">
        <f t="shared" ref="Y324:Y333" si="19">SUM(V324:X324)</f>
        <v>4600</v>
      </c>
      <c r="Z324" s="209">
        <f t="shared" ref="Z324:Z333" si="20">+(O324+U324)-Y324</f>
        <v>21</v>
      </c>
      <c r="AA324" s="209">
        <f>+(N324+O324+U324)-Y324</f>
        <v>21</v>
      </c>
      <c r="AB324" s="167">
        <f>O324+P324+Q324+S324+T324+R324</f>
        <v>4621</v>
      </c>
    </row>
    <row r="325" spans="1:28" x14ac:dyDescent="0.25">
      <c r="A325" s="217">
        <v>1496</v>
      </c>
      <c r="B325" s="175" t="s">
        <v>581</v>
      </c>
      <c r="C325" s="175">
        <v>2</v>
      </c>
      <c r="D325" s="210" t="s">
        <v>582</v>
      </c>
      <c r="E325" s="210" t="s">
        <v>2212</v>
      </c>
      <c r="F325" s="210" t="s">
        <v>296</v>
      </c>
      <c r="G325" s="210"/>
      <c r="H325" s="175">
        <v>149</v>
      </c>
      <c r="I325" s="175">
        <v>166</v>
      </c>
      <c r="J325" s="169">
        <f t="shared" si="17"/>
        <v>17</v>
      </c>
      <c r="K325" s="175">
        <v>5</v>
      </c>
      <c r="L325" s="175"/>
      <c r="M325" s="175">
        <f t="shared" si="18"/>
        <v>-2</v>
      </c>
      <c r="N325" s="175">
        <v>0</v>
      </c>
      <c r="O325" s="169">
        <v>2794</v>
      </c>
      <c r="P325" s="169">
        <f>C325*K325*250</f>
        <v>2500</v>
      </c>
      <c r="Q325" s="169">
        <f>J325</f>
        <v>17</v>
      </c>
      <c r="R325" s="169"/>
      <c r="S325" s="169">
        <v>0</v>
      </c>
      <c r="T325" s="169"/>
      <c r="U325" s="169">
        <f>P325+Q325+S325</f>
        <v>2517</v>
      </c>
      <c r="V325" s="175">
        <v>0</v>
      </c>
      <c r="W325" s="175"/>
      <c r="X325" s="175"/>
      <c r="Y325" s="175">
        <f t="shared" si="19"/>
        <v>0</v>
      </c>
      <c r="Z325" s="169">
        <f t="shared" si="20"/>
        <v>5311</v>
      </c>
      <c r="AA325" s="169">
        <v>5311</v>
      </c>
      <c r="AB325">
        <v>5311</v>
      </c>
    </row>
    <row r="326" spans="1:28" x14ac:dyDescent="0.25">
      <c r="A326" s="217">
        <v>1707</v>
      </c>
      <c r="B326" s="175" t="s">
        <v>583</v>
      </c>
      <c r="C326" s="175">
        <v>2</v>
      </c>
      <c r="D326" s="210" t="s">
        <v>584</v>
      </c>
      <c r="E326" s="210" t="s">
        <v>2214</v>
      </c>
      <c r="F326" s="210" t="s">
        <v>222</v>
      </c>
      <c r="G326" s="210"/>
      <c r="H326" s="175">
        <v>266</v>
      </c>
      <c r="I326" s="175">
        <v>336</v>
      </c>
      <c r="J326" s="169">
        <f t="shared" si="17"/>
        <v>70</v>
      </c>
      <c r="K326" s="175">
        <v>5</v>
      </c>
      <c r="L326" s="175"/>
      <c r="M326" s="175">
        <f t="shared" si="18"/>
        <v>-2</v>
      </c>
      <c r="N326" s="175">
        <v>0</v>
      </c>
      <c r="O326" s="169">
        <v>3216</v>
      </c>
      <c r="P326" s="169">
        <f>C326*K326*275</f>
        <v>2750</v>
      </c>
      <c r="Q326" s="169">
        <f>ROUND((J326)*11.2*9%,)</f>
        <v>71</v>
      </c>
      <c r="R326" s="169"/>
      <c r="S326" s="169">
        <v>0</v>
      </c>
      <c r="T326" s="169"/>
      <c r="U326" s="209">
        <f>P326+Q326+S326+T326</f>
        <v>2821</v>
      </c>
      <c r="V326" s="175">
        <v>0</v>
      </c>
      <c r="W326" s="175"/>
      <c r="X326" s="175"/>
      <c r="Y326" s="208">
        <f t="shared" si="19"/>
        <v>0</v>
      </c>
      <c r="Z326" s="169">
        <f t="shared" si="20"/>
        <v>6037</v>
      </c>
      <c r="AA326" s="209">
        <f>+(N326+O326+U326)-Y326</f>
        <v>6037</v>
      </c>
      <c r="AB326" s="167">
        <f>O326+P326+Q326+S326+T326</f>
        <v>6037</v>
      </c>
    </row>
    <row r="327" spans="1:28" x14ac:dyDescent="0.25">
      <c r="A327" s="217">
        <v>1560</v>
      </c>
      <c r="B327" s="175" t="s">
        <v>585</v>
      </c>
      <c r="C327" s="175">
        <v>2</v>
      </c>
      <c r="D327" s="210" t="s">
        <v>584</v>
      </c>
      <c r="E327" s="210" t="s">
        <v>2216</v>
      </c>
      <c r="F327" s="210" t="s">
        <v>222</v>
      </c>
      <c r="G327" s="210"/>
      <c r="H327" s="175">
        <v>131</v>
      </c>
      <c r="I327" s="175">
        <v>197</v>
      </c>
      <c r="J327" s="169">
        <f t="shared" si="17"/>
        <v>66</v>
      </c>
      <c r="K327" s="175">
        <v>3</v>
      </c>
      <c r="L327" s="175">
        <v>3.24</v>
      </c>
      <c r="M327" s="175">
        <f t="shared" si="18"/>
        <v>1.2400000000000002</v>
      </c>
      <c r="N327" s="175">
        <v>0</v>
      </c>
      <c r="O327" s="169">
        <v>6728</v>
      </c>
      <c r="P327" s="169">
        <f>C327*K327*250</f>
        <v>1500</v>
      </c>
      <c r="Q327" s="169">
        <f>ROUND((J327)*11.1*9%,)</f>
        <v>66</v>
      </c>
      <c r="R327" s="169"/>
      <c r="S327" s="169">
        <f>K327*M327*250*2</f>
        <v>1860.0000000000002</v>
      </c>
      <c r="T327" s="242">
        <v>151</v>
      </c>
      <c r="U327" s="209">
        <f>P327+Q327+S327+T327</f>
        <v>3577</v>
      </c>
      <c r="V327" s="212">
        <v>2063</v>
      </c>
      <c r="W327" s="175"/>
      <c r="X327" s="175"/>
      <c r="Y327" s="175">
        <f t="shared" si="19"/>
        <v>2063</v>
      </c>
      <c r="Z327" s="169">
        <f t="shared" si="20"/>
        <v>8242</v>
      </c>
      <c r="AA327" s="169">
        <v>8242</v>
      </c>
      <c r="AB327" s="174">
        <v>10305</v>
      </c>
    </row>
    <row r="328" spans="1:28" x14ac:dyDescent="0.25">
      <c r="A328" s="228">
        <v>25</v>
      </c>
      <c r="B328" s="208" t="s">
        <v>36</v>
      </c>
      <c r="C328" s="208">
        <v>1</v>
      </c>
      <c r="D328" s="212" t="s">
        <v>918</v>
      </c>
      <c r="E328" s="212" t="s">
        <v>208</v>
      </c>
      <c r="F328" s="212" t="s">
        <v>209</v>
      </c>
      <c r="G328" s="212"/>
      <c r="H328" s="208">
        <v>75</v>
      </c>
      <c r="I328" s="208">
        <v>77</v>
      </c>
      <c r="J328" s="209">
        <f t="shared" si="17"/>
        <v>2</v>
      </c>
      <c r="K328" s="208">
        <v>5</v>
      </c>
      <c r="L328" s="208"/>
      <c r="M328" s="208">
        <f t="shared" si="18"/>
        <v>-1</v>
      </c>
      <c r="N328" s="208">
        <v>0</v>
      </c>
      <c r="O328" s="209">
        <v>249</v>
      </c>
      <c r="P328" s="209">
        <f>C328*K328*275</f>
        <v>1375</v>
      </c>
      <c r="Q328" s="209">
        <f t="shared" ref="Q328:Q333" si="21">ROUND((J328)*11.2*9%,)</f>
        <v>2</v>
      </c>
      <c r="R328" s="209">
        <f>ROUND((J328)*0.19*100%,)</f>
        <v>0</v>
      </c>
      <c r="S328" s="209">
        <v>0</v>
      </c>
      <c r="T328" s="209"/>
      <c r="U328" s="209">
        <f>P328+Q328+R328+S328+T328</f>
        <v>1377</v>
      </c>
      <c r="V328" s="208">
        <v>1150</v>
      </c>
      <c r="W328" s="208"/>
      <c r="X328" s="208"/>
      <c r="Y328" s="208">
        <f t="shared" si="19"/>
        <v>1150</v>
      </c>
      <c r="Z328" s="209">
        <f t="shared" si="20"/>
        <v>476</v>
      </c>
      <c r="AA328" s="209">
        <f t="shared" ref="AA328:AA333" si="22">+(N328+O328+U328)-Y328</f>
        <v>476</v>
      </c>
      <c r="AB328" s="167">
        <f>O328+P328+Q328+S328+T328+R328</f>
        <v>1626</v>
      </c>
    </row>
    <row r="329" spans="1:28" x14ac:dyDescent="0.25">
      <c r="A329" s="228">
        <v>26</v>
      </c>
      <c r="B329" s="208" t="s">
        <v>38</v>
      </c>
      <c r="C329" s="208">
        <v>2</v>
      </c>
      <c r="D329" s="212" t="s">
        <v>919</v>
      </c>
      <c r="E329" s="212" t="s">
        <v>210</v>
      </c>
      <c r="F329" s="212" t="s">
        <v>211</v>
      </c>
      <c r="G329" s="212"/>
      <c r="H329" s="208">
        <v>282</v>
      </c>
      <c r="I329" s="208">
        <v>307</v>
      </c>
      <c r="J329" s="209">
        <f t="shared" si="17"/>
        <v>25</v>
      </c>
      <c r="K329" s="208">
        <v>4</v>
      </c>
      <c r="L329" s="208"/>
      <c r="M329" s="208">
        <f t="shared" si="18"/>
        <v>-2</v>
      </c>
      <c r="N329" s="208">
        <v>0</v>
      </c>
      <c r="O329" s="209">
        <v>780</v>
      </c>
      <c r="P329" s="209">
        <f>C329*K329*275</f>
        <v>2200</v>
      </c>
      <c r="Q329" s="209">
        <f t="shared" si="21"/>
        <v>25</v>
      </c>
      <c r="R329" s="209">
        <f>ROUND((J329)*0.19*100%,)</f>
        <v>5</v>
      </c>
      <c r="S329" s="209">
        <v>0</v>
      </c>
      <c r="T329" s="209"/>
      <c r="U329" s="209">
        <f>P329+Q329+R329+S329+T329</f>
        <v>2230</v>
      </c>
      <c r="V329" s="208">
        <v>2300</v>
      </c>
      <c r="W329" s="208"/>
      <c r="X329" s="208"/>
      <c r="Y329" s="208">
        <f t="shared" si="19"/>
        <v>2300</v>
      </c>
      <c r="Z329" s="209">
        <f t="shared" si="20"/>
        <v>710</v>
      </c>
      <c r="AA329" s="209">
        <f t="shared" si="22"/>
        <v>710</v>
      </c>
      <c r="AB329" s="167">
        <f>O329+P329+Q329+S329+T329+R329</f>
        <v>3010</v>
      </c>
    </row>
    <row r="330" spans="1:28" x14ac:dyDescent="0.25">
      <c r="A330" s="228">
        <v>27</v>
      </c>
      <c r="B330" s="208" t="s">
        <v>40</v>
      </c>
      <c r="C330" s="208">
        <v>2</v>
      </c>
      <c r="D330" s="222" t="s">
        <v>587</v>
      </c>
      <c r="E330" s="212" t="s">
        <v>3233</v>
      </c>
      <c r="F330" s="208"/>
      <c r="G330" s="208"/>
      <c r="H330" s="208">
        <v>278</v>
      </c>
      <c r="I330" s="208">
        <v>299</v>
      </c>
      <c r="J330" s="209">
        <f t="shared" si="17"/>
        <v>21</v>
      </c>
      <c r="K330" s="208">
        <v>5</v>
      </c>
      <c r="L330" s="208"/>
      <c r="M330" s="208">
        <f t="shared" si="18"/>
        <v>-2</v>
      </c>
      <c r="N330" s="208">
        <v>0</v>
      </c>
      <c r="O330" s="209">
        <v>-267.99999999999909</v>
      </c>
      <c r="P330" s="209">
        <f>C330*K330*275</f>
        <v>2750</v>
      </c>
      <c r="Q330" s="209">
        <f t="shared" si="21"/>
        <v>21</v>
      </c>
      <c r="R330" s="209">
        <f>ROUND((J330)*0.19*100%,)</f>
        <v>4</v>
      </c>
      <c r="S330" s="209">
        <v>0</v>
      </c>
      <c r="T330" s="209"/>
      <c r="U330" s="209">
        <f>P330+Q330+R330+S330+T330</f>
        <v>2775</v>
      </c>
      <c r="V330" s="208">
        <v>2300</v>
      </c>
      <c r="W330" s="208"/>
      <c r="X330" s="208"/>
      <c r="Y330" s="208">
        <f t="shared" si="19"/>
        <v>2300</v>
      </c>
      <c r="Z330" s="209">
        <f t="shared" si="20"/>
        <v>207.00000000000091</v>
      </c>
      <c r="AA330" s="209">
        <f t="shared" si="22"/>
        <v>207.00000000000091</v>
      </c>
      <c r="AB330" s="167">
        <f>O330+P330+Q330+S330+T330+R330</f>
        <v>2507.0000000000009</v>
      </c>
    </row>
    <row r="331" spans="1:28" x14ac:dyDescent="0.25">
      <c r="A331" s="217">
        <v>1621</v>
      </c>
      <c r="B331" s="175" t="s">
        <v>586</v>
      </c>
      <c r="C331" s="175">
        <v>1</v>
      </c>
      <c r="D331" s="210" t="s">
        <v>587</v>
      </c>
      <c r="E331" s="210" t="s">
        <v>2224</v>
      </c>
      <c r="F331" s="207" t="s">
        <v>212</v>
      </c>
      <c r="G331" s="207" t="s">
        <v>207</v>
      </c>
      <c r="H331" s="175">
        <v>937</v>
      </c>
      <c r="I331" s="175">
        <v>1103</v>
      </c>
      <c r="J331" s="169">
        <f t="shared" si="17"/>
        <v>166</v>
      </c>
      <c r="K331" s="175">
        <v>4</v>
      </c>
      <c r="L331" s="175"/>
      <c r="M331" s="175">
        <f t="shared" si="18"/>
        <v>-1</v>
      </c>
      <c r="N331" s="175">
        <v>0</v>
      </c>
      <c r="O331" s="169">
        <v>6828</v>
      </c>
      <c r="P331" s="169">
        <v>1856</v>
      </c>
      <c r="Q331" s="169">
        <f t="shared" si="21"/>
        <v>167</v>
      </c>
      <c r="R331" s="169"/>
      <c r="S331" s="169">
        <v>0</v>
      </c>
      <c r="T331" s="169">
        <v>101</v>
      </c>
      <c r="U331" s="169">
        <f>P331+Q331+S331+T331</f>
        <v>2124</v>
      </c>
      <c r="V331" s="212">
        <v>4831</v>
      </c>
      <c r="W331" s="175"/>
      <c r="X331" s="175"/>
      <c r="Y331" s="175">
        <f t="shared" si="19"/>
        <v>4831</v>
      </c>
      <c r="Z331" s="169">
        <f t="shared" si="20"/>
        <v>4121</v>
      </c>
      <c r="AA331" s="169">
        <f t="shared" si="22"/>
        <v>4121</v>
      </c>
      <c r="AB331" s="167">
        <f>O331+P331+Q331+S331+T331</f>
        <v>8952</v>
      </c>
    </row>
    <row r="332" spans="1:28" x14ac:dyDescent="0.25">
      <c r="A332" s="228">
        <v>28</v>
      </c>
      <c r="B332" s="208" t="s">
        <v>42</v>
      </c>
      <c r="C332" s="208">
        <v>2</v>
      </c>
      <c r="D332" s="212" t="s">
        <v>587</v>
      </c>
      <c r="E332" s="212" t="s">
        <v>213</v>
      </c>
      <c r="F332" s="212" t="s">
        <v>296</v>
      </c>
      <c r="G332" s="212"/>
      <c r="H332" s="208">
        <v>284</v>
      </c>
      <c r="I332" s="208">
        <v>300</v>
      </c>
      <c r="J332" s="209">
        <f t="shared" si="17"/>
        <v>16</v>
      </c>
      <c r="K332" s="208">
        <v>5</v>
      </c>
      <c r="L332" s="208"/>
      <c r="M332" s="208">
        <f t="shared" si="18"/>
        <v>-2</v>
      </c>
      <c r="N332" s="208">
        <v>0</v>
      </c>
      <c r="O332" s="209">
        <v>-108.00000000000045</v>
      </c>
      <c r="P332" s="209">
        <f>C332*K332*275</f>
        <v>2750</v>
      </c>
      <c r="Q332" s="209">
        <f t="shared" si="21"/>
        <v>16</v>
      </c>
      <c r="R332" s="209">
        <f>ROUND((J332)*0.19*100%,)</f>
        <v>3</v>
      </c>
      <c r="S332" s="209">
        <v>0</v>
      </c>
      <c r="T332" s="209"/>
      <c r="U332" s="209">
        <f>P332+Q332+R332+S332+T332</f>
        <v>2769</v>
      </c>
      <c r="V332" s="208">
        <v>2300</v>
      </c>
      <c r="W332" s="208"/>
      <c r="X332" s="208"/>
      <c r="Y332" s="208">
        <f t="shared" si="19"/>
        <v>2300</v>
      </c>
      <c r="Z332" s="209">
        <f t="shared" si="20"/>
        <v>360.99999999999955</v>
      </c>
      <c r="AA332" s="209">
        <f t="shared" si="22"/>
        <v>360.99999999999955</v>
      </c>
      <c r="AB332" s="167">
        <f>O332+P332+Q332+S332+T332+R332</f>
        <v>2660.9999999999995</v>
      </c>
    </row>
    <row r="333" spans="1:28" x14ac:dyDescent="0.25">
      <c r="A333" s="228">
        <v>29</v>
      </c>
      <c r="B333" s="208" t="s">
        <v>43</v>
      </c>
      <c r="C333" s="208">
        <v>1</v>
      </c>
      <c r="D333" s="212" t="s">
        <v>920</v>
      </c>
      <c r="E333" s="212" t="s">
        <v>215</v>
      </c>
      <c r="F333" s="212" t="s">
        <v>214</v>
      </c>
      <c r="G333" s="212"/>
      <c r="H333" s="208">
        <v>52</v>
      </c>
      <c r="I333" s="208">
        <v>61</v>
      </c>
      <c r="J333" s="209">
        <f t="shared" si="17"/>
        <v>9</v>
      </c>
      <c r="K333" s="208">
        <v>5</v>
      </c>
      <c r="L333" s="208"/>
      <c r="M333" s="208">
        <f t="shared" si="18"/>
        <v>-1</v>
      </c>
      <c r="N333" s="208">
        <v>0</v>
      </c>
      <c r="O333" s="209">
        <v>-294</v>
      </c>
      <c r="P333" s="209">
        <f>C333*K333*275</f>
        <v>1375</v>
      </c>
      <c r="Q333" s="209">
        <f t="shared" si="21"/>
        <v>9</v>
      </c>
      <c r="R333" s="209">
        <f>ROUND((J333)*0.19*100%,)</f>
        <v>2</v>
      </c>
      <c r="S333" s="209">
        <v>0</v>
      </c>
      <c r="T333" s="209"/>
      <c r="U333" s="209">
        <f>P333+Q333+R333+S333+T333</f>
        <v>1386</v>
      </c>
      <c r="V333" s="208">
        <v>1150</v>
      </c>
      <c r="W333" s="208"/>
      <c r="X333" s="208"/>
      <c r="Y333" s="208">
        <f t="shared" si="19"/>
        <v>1150</v>
      </c>
      <c r="Z333" s="209">
        <f t="shared" si="20"/>
        <v>-58</v>
      </c>
      <c r="AA333" s="209">
        <f t="shared" si="22"/>
        <v>-58</v>
      </c>
      <c r="AB333" s="167">
        <f>O333+P333+Q333+S333+T333+R333</f>
        <v>1092</v>
      </c>
    </row>
    <row r="334" spans="1:28" x14ac:dyDescent="0.25">
      <c r="A334" s="217">
        <v>1477</v>
      </c>
      <c r="B334" s="175" t="s">
        <v>588</v>
      </c>
      <c r="C334" s="175">
        <v>2</v>
      </c>
      <c r="D334" s="207" t="s">
        <v>589</v>
      </c>
      <c r="E334" s="207" t="s">
        <v>2232</v>
      </c>
      <c r="F334" s="210" t="s">
        <v>216</v>
      </c>
      <c r="G334" s="210"/>
      <c r="H334" s="175">
        <v>31</v>
      </c>
      <c r="I334" s="175">
        <v>52</v>
      </c>
      <c r="J334" s="169">
        <v>21</v>
      </c>
      <c r="K334" s="175">
        <v>3</v>
      </c>
      <c r="L334" s="175">
        <v>2.81</v>
      </c>
      <c r="M334" s="175"/>
      <c r="N334" s="175"/>
      <c r="O334" s="169">
        <v>4531</v>
      </c>
      <c r="P334" s="169">
        <v>1500</v>
      </c>
      <c r="Q334" s="169">
        <v>21</v>
      </c>
      <c r="R334" s="169">
        <v>0</v>
      </c>
      <c r="S334" s="169">
        <v>1215</v>
      </c>
      <c r="T334" s="169"/>
      <c r="U334" s="169">
        <v>2736</v>
      </c>
      <c r="V334" s="175">
        <v>0</v>
      </c>
      <c r="W334" s="175"/>
      <c r="X334" s="175"/>
      <c r="Y334" s="175">
        <v>0</v>
      </c>
      <c r="Z334" s="169">
        <v>7267</v>
      </c>
      <c r="AA334" s="169">
        <v>7267</v>
      </c>
      <c r="AB334">
        <v>7267</v>
      </c>
    </row>
    <row r="335" spans="1:28" x14ac:dyDescent="0.25">
      <c r="A335" s="217">
        <v>1497</v>
      </c>
      <c r="B335" s="175" t="s">
        <v>590</v>
      </c>
      <c r="C335" s="175">
        <v>1</v>
      </c>
      <c r="D335" s="207" t="s">
        <v>589</v>
      </c>
      <c r="E335" s="207" t="s">
        <v>2234</v>
      </c>
      <c r="F335" s="207" t="s">
        <v>211</v>
      </c>
      <c r="G335" s="207"/>
      <c r="H335" s="175">
        <v>68</v>
      </c>
      <c r="I335" s="175">
        <v>110</v>
      </c>
      <c r="J335" s="169">
        <f t="shared" ref="J335:J349" si="23">I335-H335</f>
        <v>42</v>
      </c>
      <c r="K335" s="175">
        <v>2</v>
      </c>
      <c r="L335" s="175"/>
      <c r="M335" s="175">
        <f t="shared" ref="M335:M349" si="24">L335-C335</f>
        <v>-1</v>
      </c>
      <c r="N335" s="175">
        <v>0</v>
      </c>
      <c r="O335" s="169">
        <v>1218</v>
      </c>
      <c r="P335" s="169">
        <f>C335*K335*250</f>
        <v>500</v>
      </c>
      <c r="Q335" s="169">
        <f>J335</f>
        <v>42</v>
      </c>
      <c r="R335" s="169"/>
      <c r="S335" s="169">
        <v>0</v>
      </c>
      <c r="T335" s="169"/>
      <c r="U335" s="169">
        <f>P335+Q335+S335</f>
        <v>542</v>
      </c>
      <c r="V335" s="175">
        <v>0</v>
      </c>
      <c r="W335" s="175"/>
      <c r="X335" s="175"/>
      <c r="Y335" s="175">
        <f t="shared" ref="Y335:Y349" si="25">SUM(V335:X335)</f>
        <v>0</v>
      </c>
      <c r="Z335" s="169">
        <f t="shared" ref="Z335:Z349" si="26">+(O335+U335)-Y335</f>
        <v>1760</v>
      </c>
      <c r="AA335" s="169">
        <v>1760</v>
      </c>
      <c r="AB335">
        <v>1760</v>
      </c>
    </row>
    <row r="336" spans="1:28" x14ac:dyDescent="0.25">
      <c r="A336" s="228">
        <v>30</v>
      </c>
      <c r="B336" s="208" t="s">
        <v>45</v>
      </c>
      <c r="C336" s="208">
        <v>2</v>
      </c>
      <c r="D336" s="222" t="s">
        <v>589</v>
      </c>
      <c r="E336" s="222" t="s">
        <v>217</v>
      </c>
      <c r="F336" s="222" t="s">
        <v>2235</v>
      </c>
      <c r="G336" s="222"/>
      <c r="H336" s="208">
        <v>600</v>
      </c>
      <c r="I336" s="208">
        <v>667</v>
      </c>
      <c r="J336" s="209">
        <f t="shared" si="23"/>
        <v>67</v>
      </c>
      <c r="K336" s="208">
        <v>5</v>
      </c>
      <c r="L336" s="208">
        <v>2.25</v>
      </c>
      <c r="M336" s="208">
        <f t="shared" si="24"/>
        <v>0.25</v>
      </c>
      <c r="N336" s="208">
        <v>0</v>
      </c>
      <c r="O336" s="209">
        <v>1109</v>
      </c>
      <c r="P336" s="209">
        <f t="shared" ref="P336:P349" si="27">C336*K336*275</f>
        <v>2750</v>
      </c>
      <c r="Q336" s="209">
        <f t="shared" ref="Q336:Q349" si="28">ROUND((J336)*11.2*9%,)</f>
        <v>68</v>
      </c>
      <c r="R336" s="209">
        <f>ROUND((J336)*0.19*100%,)</f>
        <v>13</v>
      </c>
      <c r="S336" s="209">
        <f>M336*275*4*2</f>
        <v>550</v>
      </c>
      <c r="T336" s="209"/>
      <c r="U336" s="209">
        <f>P336+Q336+R336+S336+T336</f>
        <v>3381</v>
      </c>
      <c r="V336" s="208">
        <v>2300</v>
      </c>
      <c r="W336" s="208"/>
      <c r="X336" s="208"/>
      <c r="Y336" s="208">
        <f t="shared" si="25"/>
        <v>2300</v>
      </c>
      <c r="Z336" s="209">
        <f t="shared" si="26"/>
        <v>2190</v>
      </c>
      <c r="AA336" s="209">
        <f>+(N336+O336+U336)-Y336</f>
        <v>2190</v>
      </c>
      <c r="AB336" s="167">
        <f>O336+P336+Q336+S336+T336+R336</f>
        <v>4490</v>
      </c>
    </row>
    <row r="337" spans="1:28" x14ac:dyDescent="0.25">
      <c r="A337" s="228">
        <v>31</v>
      </c>
      <c r="B337" s="208" t="s">
        <v>47</v>
      </c>
      <c r="C337" s="208">
        <v>2</v>
      </c>
      <c r="D337" s="222" t="s">
        <v>589</v>
      </c>
      <c r="E337" s="222" t="s">
        <v>218</v>
      </c>
      <c r="F337" s="222" t="s">
        <v>207</v>
      </c>
      <c r="G337" s="222"/>
      <c r="H337" s="208">
        <v>2584</v>
      </c>
      <c r="I337" s="208">
        <v>2721</v>
      </c>
      <c r="J337" s="209">
        <f t="shared" si="23"/>
        <v>137</v>
      </c>
      <c r="K337" s="208">
        <v>5</v>
      </c>
      <c r="L337" s="208"/>
      <c r="M337" s="208">
        <f t="shared" si="24"/>
        <v>-2</v>
      </c>
      <c r="N337" s="208">
        <v>0</v>
      </c>
      <c r="O337" s="209">
        <v>2001</v>
      </c>
      <c r="P337" s="209">
        <f t="shared" si="27"/>
        <v>2750</v>
      </c>
      <c r="Q337" s="209">
        <f t="shared" si="28"/>
        <v>138</v>
      </c>
      <c r="R337" s="209">
        <f>ROUND((J337)*0.19*100%,)</f>
        <v>26</v>
      </c>
      <c r="S337" s="209">
        <v>0</v>
      </c>
      <c r="T337" s="209"/>
      <c r="U337" s="209">
        <f>P337+Q337+R337+S337+T337</f>
        <v>2914</v>
      </c>
      <c r="V337" s="208">
        <v>2300</v>
      </c>
      <c r="W337" s="208"/>
      <c r="X337" s="208"/>
      <c r="Y337" s="208">
        <f t="shared" si="25"/>
        <v>2300</v>
      </c>
      <c r="Z337" s="209">
        <f t="shared" si="26"/>
        <v>2615</v>
      </c>
      <c r="AA337" s="209">
        <f>+(N337+O337+U337)-Y337</f>
        <v>2615</v>
      </c>
      <c r="AB337" s="167">
        <f>O337+P337+Q337+S337+T337+R337</f>
        <v>4915</v>
      </c>
    </row>
    <row r="338" spans="1:28" x14ac:dyDescent="0.25">
      <c r="A338" s="228">
        <v>32</v>
      </c>
      <c r="B338" s="208" t="s">
        <v>48</v>
      </c>
      <c r="C338" s="208">
        <v>2</v>
      </c>
      <c r="D338" s="222" t="s">
        <v>592</v>
      </c>
      <c r="E338" s="222" t="s">
        <v>3234</v>
      </c>
      <c r="F338" s="222" t="s">
        <v>3235</v>
      </c>
      <c r="G338" s="222" t="s">
        <v>207</v>
      </c>
      <c r="H338" s="208">
        <v>261</v>
      </c>
      <c r="I338" s="208">
        <v>265</v>
      </c>
      <c r="J338" s="209">
        <f t="shared" si="23"/>
        <v>4</v>
      </c>
      <c r="K338" s="208">
        <v>5</v>
      </c>
      <c r="L338" s="208"/>
      <c r="M338" s="208">
        <f t="shared" si="24"/>
        <v>-2</v>
      </c>
      <c r="N338" s="208">
        <v>0</v>
      </c>
      <c r="O338" s="209">
        <v>910.99999999999909</v>
      </c>
      <c r="P338" s="209">
        <f t="shared" si="27"/>
        <v>2750</v>
      </c>
      <c r="Q338" s="209">
        <f t="shared" si="28"/>
        <v>4</v>
      </c>
      <c r="R338" s="209">
        <f>ROUND((J338)*0.19*100%,)</f>
        <v>1</v>
      </c>
      <c r="S338" s="209">
        <v>0</v>
      </c>
      <c r="T338" s="209"/>
      <c r="U338" s="209">
        <f>P338+Q338+R338+S338+T338</f>
        <v>2755</v>
      </c>
      <c r="V338" s="208">
        <v>2250</v>
      </c>
      <c r="W338" s="208"/>
      <c r="X338" s="208"/>
      <c r="Y338" s="208">
        <f t="shared" si="25"/>
        <v>2250</v>
      </c>
      <c r="Z338" s="209">
        <f t="shared" si="26"/>
        <v>1415.9999999999991</v>
      </c>
      <c r="AA338" s="209">
        <f>+(N338+O338+U338)-Y338</f>
        <v>1415.9999999999991</v>
      </c>
      <c r="AB338" s="167">
        <f>O338+P338+Q338+S338+T338+R338</f>
        <v>3665.9999999999991</v>
      </c>
    </row>
    <row r="339" spans="1:28" x14ac:dyDescent="0.25">
      <c r="A339" s="217">
        <v>1716</v>
      </c>
      <c r="B339" s="175" t="s">
        <v>591</v>
      </c>
      <c r="C339" s="175">
        <v>2</v>
      </c>
      <c r="D339" s="207" t="s">
        <v>592</v>
      </c>
      <c r="E339" s="207" t="s">
        <v>2240</v>
      </c>
      <c r="F339" s="207" t="s">
        <v>207</v>
      </c>
      <c r="G339" s="207" t="s">
        <v>1142</v>
      </c>
      <c r="H339" s="175">
        <v>229</v>
      </c>
      <c r="I339" s="175">
        <v>258</v>
      </c>
      <c r="J339" s="169">
        <f t="shared" si="23"/>
        <v>29</v>
      </c>
      <c r="K339" s="175">
        <v>2</v>
      </c>
      <c r="L339" s="175"/>
      <c r="M339" s="175">
        <f t="shared" si="24"/>
        <v>-2</v>
      </c>
      <c r="N339" s="199">
        <v>-8242</v>
      </c>
      <c r="O339" s="169">
        <v>477.00000000000091</v>
      </c>
      <c r="P339" s="169">
        <f t="shared" si="27"/>
        <v>1100</v>
      </c>
      <c r="Q339" s="169">
        <f t="shared" si="28"/>
        <v>29</v>
      </c>
      <c r="R339" s="169"/>
      <c r="S339" s="169">
        <v>0</v>
      </c>
      <c r="T339" s="169"/>
      <c r="U339" s="209">
        <f>P339+Q339+S339+T339</f>
        <v>1129</v>
      </c>
      <c r="V339" s="175">
        <v>0</v>
      </c>
      <c r="W339" s="175"/>
      <c r="X339" s="175"/>
      <c r="Y339" s="208">
        <f t="shared" si="25"/>
        <v>0</v>
      </c>
      <c r="Z339" s="169">
        <f t="shared" si="26"/>
        <v>1606.0000000000009</v>
      </c>
      <c r="AA339" s="209">
        <v>0</v>
      </c>
      <c r="AB339" s="167">
        <f>O339+P339+Q339+S339+T339</f>
        <v>1606.0000000000009</v>
      </c>
    </row>
    <row r="340" spans="1:28" x14ac:dyDescent="0.25">
      <c r="A340" s="228">
        <v>33</v>
      </c>
      <c r="B340" s="208" t="s">
        <v>50</v>
      </c>
      <c r="C340" s="208">
        <v>2</v>
      </c>
      <c r="D340" s="222" t="s">
        <v>921</v>
      </c>
      <c r="E340" s="222" t="s">
        <v>3236</v>
      </c>
      <c r="F340" s="222" t="s">
        <v>3237</v>
      </c>
      <c r="G340" s="222" t="s">
        <v>1142</v>
      </c>
      <c r="H340" s="208">
        <v>491</v>
      </c>
      <c r="I340" s="208">
        <v>532</v>
      </c>
      <c r="J340" s="209">
        <f t="shared" si="23"/>
        <v>41</v>
      </c>
      <c r="K340" s="208">
        <v>4</v>
      </c>
      <c r="L340" s="208"/>
      <c r="M340" s="208">
        <f t="shared" si="24"/>
        <v>-2</v>
      </c>
      <c r="N340" s="208">
        <v>0</v>
      </c>
      <c r="O340" s="209">
        <v>1241.9999999999995</v>
      </c>
      <c r="P340" s="209">
        <f t="shared" si="27"/>
        <v>2200</v>
      </c>
      <c r="Q340" s="209">
        <f t="shared" si="28"/>
        <v>41</v>
      </c>
      <c r="R340" s="209">
        <f t="shared" ref="R340:R349" si="29">ROUND((J340)*0.19*100%,)</f>
        <v>8</v>
      </c>
      <c r="S340" s="209">
        <v>0</v>
      </c>
      <c r="T340" s="209"/>
      <c r="U340" s="209">
        <f t="shared" ref="U340:U349" si="30">P340+Q340+R340+S340+T340</f>
        <v>2249</v>
      </c>
      <c r="V340" s="208">
        <v>2200</v>
      </c>
      <c r="W340" s="208"/>
      <c r="X340" s="208"/>
      <c r="Y340" s="208">
        <f t="shared" si="25"/>
        <v>2200</v>
      </c>
      <c r="Z340" s="209">
        <f t="shared" si="26"/>
        <v>1290.9999999999995</v>
      </c>
      <c r="AA340" s="209">
        <f t="shared" ref="AA340:AA349" si="31">+(N340+O340+U340)-Y340</f>
        <v>1290.9999999999995</v>
      </c>
      <c r="AB340" s="167">
        <f t="shared" ref="AB340:AB349" si="32">O340+P340+Q340+S340+T340+R340</f>
        <v>3490.9999999999995</v>
      </c>
    </row>
    <row r="341" spans="1:28" x14ac:dyDescent="0.25">
      <c r="A341" s="228">
        <v>34</v>
      </c>
      <c r="B341" s="208" t="s">
        <v>52</v>
      </c>
      <c r="C341" s="208">
        <v>2</v>
      </c>
      <c r="D341" s="222" t="s">
        <v>922</v>
      </c>
      <c r="E341" s="222" t="s">
        <v>221</v>
      </c>
      <c r="F341" s="222" t="s">
        <v>207</v>
      </c>
      <c r="G341" s="222" t="s">
        <v>1142</v>
      </c>
      <c r="H341" s="208">
        <v>123</v>
      </c>
      <c r="I341" s="208">
        <v>149</v>
      </c>
      <c r="J341" s="209">
        <f t="shared" si="23"/>
        <v>26</v>
      </c>
      <c r="K341" s="208">
        <v>4</v>
      </c>
      <c r="L341" s="208"/>
      <c r="M341" s="208">
        <f t="shared" si="24"/>
        <v>-2</v>
      </c>
      <c r="N341" s="208">
        <v>0</v>
      </c>
      <c r="O341" s="209">
        <v>1725</v>
      </c>
      <c r="P341" s="209">
        <f t="shared" si="27"/>
        <v>2200</v>
      </c>
      <c r="Q341" s="209">
        <f t="shared" si="28"/>
        <v>26</v>
      </c>
      <c r="R341" s="209">
        <f t="shared" si="29"/>
        <v>5</v>
      </c>
      <c r="S341" s="209">
        <v>0</v>
      </c>
      <c r="T341" s="209"/>
      <c r="U341" s="209">
        <f t="shared" si="30"/>
        <v>2231</v>
      </c>
      <c r="V341" s="208">
        <v>4600</v>
      </c>
      <c r="W341" s="208"/>
      <c r="X341" s="208"/>
      <c r="Y341" s="208">
        <f t="shared" si="25"/>
        <v>4600</v>
      </c>
      <c r="Z341" s="209">
        <f t="shared" si="26"/>
        <v>-644</v>
      </c>
      <c r="AA341" s="209">
        <f t="shared" si="31"/>
        <v>-644</v>
      </c>
      <c r="AB341" s="167">
        <f t="shared" si="32"/>
        <v>3956</v>
      </c>
    </row>
    <row r="342" spans="1:28" x14ac:dyDescent="0.25">
      <c r="A342" s="228">
        <v>35</v>
      </c>
      <c r="B342" s="208" t="s">
        <v>54</v>
      </c>
      <c r="C342" s="208">
        <v>1</v>
      </c>
      <c r="D342" s="222" t="s">
        <v>922</v>
      </c>
      <c r="E342" s="222" t="s">
        <v>223</v>
      </c>
      <c r="F342" s="222" t="s">
        <v>222</v>
      </c>
      <c r="G342" s="208"/>
      <c r="H342" s="208">
        <v>203</v>
      </c>
      <c r="I342" s="208">
        <v>240</v>
      </c>
      <c r="J342" s="209">
        <f t="shared" si="23"/>
        <v>37</v>
      </c>
      <c r="K342" s="208">
        <v>4</v>
      </c>
      <c r="L342" s="208"/>
      <c r="M342" s="208">
        <f t="shared" si="24"/>
        <v>-1</v>
      </c>
      <c r="N342" s="208">
        <v>0</v>
      </c>
      <c r="O342" s="209">
        <v>1727</v>
      </c>
      <c r="P342" s="209">
        <f t="shared" si="27"/>
        <v>1100</v>
      </c>
      <c r="Q342" s="209">
        <f t="shared" si="28"/>
        <v>37</v>
      </c>
      <c r="R342" s="209">
        <f t="shared" si="29"/>
        <v>7</v>
      </c>
      <c r="S342" s="209">
        <v>0</v>
      </c>
      <c r="T342" s="209"/>
      <c r="U342" s="209">
        <f t="shared" si="30"/>
        <v>1144</v>
      </c>
      <c r="V342" s="208">
        <v>2300</v>
      </c>
      <c r="W342" s="208"/>
      <c r="X342" s="208"/>
      <c r="Y342" s="208">
        <f t="shared" si="25"/>
        <v>2300</v>
      </c>
      <c r="Z342" s="209">
        <f t="shared" si="26"/>
        <v>571</v>
      </c>
      <c r="AA342" s="209">
        <f t="shared" si="31"/>
        <v>571</v>
      </c>
      <c r="AB342" s="167">
        <f t="shared" si="32"/>
        <v>2871</v>
      </c>
    </row>
    <row r="343" spans="1:28" x14ac:dyDescent="0.25">
      <c r="A343" s="220">
        <v>36</v>
      </c>
      <c r="B343" s="208" t="s">
        <v>593</v>
      </c>
      <c r="C343" s="208">
        <v>1</v>
      </c>
      <c r="D343" s="222" t="s">
        <v>594</v>
      </c>
      <c r="E343" s="222" t="s">
        <v>2245</v>
      </c>
      <c r="F343" s="222" t="s">
        <v>216</v>
      </c>
      <c r="G343" s="222" t="s">
        <v>1142</v>
      </c>
      <c r="H343" s="208">
        <v>235</v>
      </c>
      <c r="I343" s="208">
        <v>331</v>
      </c>
      <c r="J343" s="209">
        <f t="shared" si="23"/>
        <v>96</v>
      </c>
      <c r="K343" s="208">
        <v>5</v>
      </c>
      <c r="L343" s="208">
        <v>2.75</v>
      </c>
      <c r="M343" s="208">
        <f t="shared" si="24"/>
        <v>1.75</v>
      </c>
      <c r="N343" s="208">
        <v>0</v>
      </c>
      <c r="O343" s="209">
        <v>741.99999999999955</v>
      </c>
      <c r="P343" s="209">
        <f t="shared" si="27"/>
        <v>1375</v>
      </c>
      <c r="Q343" s="209">
        <f t="shared" si="28"/>
        <v>97</v>
      </c>
      <c r="R343" s="209">
        <f t="shared" si="29"/>
        <v>18</v>
      </c>
      <c r="S343" s="209">
        <f>M343*275*4*2</f>
        <v>3850</v>
      </c>
      <c r="T343" s="209"/>
      <c r="U343" s="209">
        <f t="shared" si="30"/>
        <v>5340</v>
      </c>
      <c r="V343" s="208">
        <v>6330</v>
      </c>
      <c r="W343" s="208"/>
      <c r="X343" s="208"/>
      <c r="Y343" s="208">
        <f t="shared" si="25"/>
        <v>6330</v>
      </c>
      <c r="Z343" s="209">
        <f t="shared" si="26"/>
        <v>-248</v>
      </c>
      <c r="AA343" s="209">
        <f t="shared" si="31"/>
        <v>-248</v>
      </c>
      <c r="AB343" s="167">
        <f t="shared" si="32"/>
        <v>6082</v>
      </c>
    </row>
    <row r="344" spans="1:28" x14ac:dyDescent="0.25">
      <c r="A344" s="228">
        <v>37</v>
      </c>
      <c r="B344" s="175" t="s">
        <v>595</v>
      </c>
      <c r="C344" s="175">
        <v>2</v>
      </c>
      <c r="D344" s="207" t="s">
        <v>594</v>
      </c>
      <c r="E344" s="207" t="s">
        <v>2251</v>
      </c>
      <c r="F344" s="207" t="s">
        <v>222</v>
      </c>
      <c r="G344" s="207" t="s">
        <v>1142</v>
      </c>
      <c r="H344" s="175">
        <v>245</v>
      </c>
      <c r="I344" s="175">
        <v>249</v>
      </c>
      <c r="J344" s="169">
        <f t="shared" si="23"/>
        <v>4</v>
      </c>
      <c r="K344" s="175">
        <v>3</v>
      </c>
      <c r="L344" s="175"/>
      <c r="M344" s="175">
        <f t="shared" si="24"/>
        <v>-2</v>
      </c>
      <c r="N344" s="175">
        <v>0</v>
      </c>
      <c r="O344" s="169">
        <v>1374</v>
      </c>
      <c r="P344" s="169">
        <f t="shared" si="27"/>
        <v>1650</v>
      </c>
      <c r="Q344" s="169">
        <f t="shared" si="28"/>
        <v>4</v>
      </c>
      <c r="R344" s="169">
        <f t="shared" si="29"/>
        <v>1</v>
      </c>
      <c r="S344" s="169">
        <v>0</v>
      </c>
      <c r="T344" s="169"/>
      <c r="U344" s="169">
        <f t="shared" si="30"/>
        <v>1655</v>
      </c>
      <c r="V344" s="175">
        <v>0</v>
      </c>
      <c r="W344" s="175"/>
      <c r="X344" s="175"/>
      <c r="Y344" s="175">
        <f t="shared" si="25"/>
        <v>0</v>
      </c>
      <c r="Z344" s="169">
        <f t="shared" si="26"/>
        <v>3029</v>
      </c>
      <c r="AA344" s="169">
        <f t="shared" si="31"/>
        <v>3029</v>
      </c>
      <c r="AB344" s="167">
        <f t="shared" si="32"/>
        <v>3029</v>
      </c>
    </row>
    <row r="345" spans="1:28" x14ac:dyDescent="0.25">
      <c r="A345" s="228">
        <v>38</v>
      </c>
      <c r="B345" s="208" t="s">
        <v>55</v>
      </c>
      <c r="C345" s="208">
        <v>2</v>
      </c>
      <c r="D345" s="222" t="s">
        <v>594</v>
      </c>
      <c r="E345" s="222" t="s">
        <v>224</v>
      </c>
      <c r="F345" s="222" t="s">
        <v>227</v>
      </c>
      <c r="G345" s="222" t="s">
        <v>227</v>
      </c>
      <c r="H345" s="208">
        <v>140</v>
      </c>
      <c r="I345" s="208">
        <v>153</v>
      </c>
      <c r="J345" s="209">
        <f t="shared" si="23"/>
        <v>13</v>
      </c>
      <c r="K345" s="208">
        <v>5</v>
      </c>
      <c r="L345" s="208"/>
      <c r="M345" s="208">
        <f t="shared" si="24"/>
        <v>-2</v>
      </c>
      <c r="N345" s="208">
        <v>0</v>
      </c>
      <c r="O345" s="209">
        <v>1460.9999999999991</v>
      </c>
      <c r="P345" s="209">
        <f t="shared" si="27"/>
        <v>2750</v>
      </c>
      <c r="Q345" s="209">
        <f t="shared" si="28"/>
        <v>13</v>
      </c>
      <c r="R345" s="209">
        <f t="shared" si="29"/>
        <v>2</v>
      </c>
      <c r="S345" s="209">
        <v>0</v>
      </c>
      <c r="T345" s="209"/>
      <c r="U345" s="209">
        <f t="shared" si="30"/>
        <v>2765</v>
      </c>
      <c r="V345" s="208">
        <v>2300</v>
      </c>
      <c r="W345" s="208"/>
      <c r="X345" s="208"/>
      <c r="Y345" s="208">
        <f t="shared" si="25"/>
        <v>2300</v>
      </c>
      <c r="Z345" s="209">
        <f t="shared" si="26"/>
        <v>1925.9999999999991</v>
      </c>
      <c r="AA345" s="209">
        <f t="shared" si="31"/>
        <v>1925.9999999999991</v>
      </c>
      <c r="AB345" s="167">
        <f t="shared" si="32"/>
        <v>4225.9999999999991</v>
      </c>
    </row>
    <row r="346" spans="1:28" x14ac:dyDescent="0.25">
      <c r="A346" s="228">
        <v>39</v>
      </c>
      <c r="B346" s="208" t="s">
        <v>57</v>
      </c>
      <c r="C346" s="208">
        <v>2</v>
      </c>
      <c r="D346" s="222" t="s">
        <v>594</v>
      </c>
      <c r="E346" s="222" t="s">
        <v>226</v>
      </c>
      <c r="F346" s="222" t="s">
        <v>225</v>
      </c>
      <c r="G346" s="222" t="s">
        <v>1142</v>
      </c>
      <c r="H346" s="208">
        <v>127</v>
      </c>
      <c r="I346" s="208">
        <v>180</v>
      </c>
      <c r="J346" s="209">
        <f t="shared" si="23"/>
        <v>53</v>
      </c>
      <c r="K346" s="208">
        <v>5</v>
      </c>
      <c r="L346" s="208"/>
      <c r="M346" s="208">
        <f t="shared" si="24"/>
        <v>-2</v>
      </c>
      <c r="N346" s="208">
        <v>0</v>
      </c>
      <c r="O346" s="209">
        <v>1536</v>
      </c>
      <c r="P346" s="209">
        <f t="shared" si="27"/>
        <v>2750</v>
      </c>
      <c r="Q346" s="209">
        <f t="shared" si="28"/>
        <v>53</v>
      </c>
      <c r="R346" s="209">
        <f t="shared" si="29"/>
        <v>10</v>
      </c>
      <c r="S346" s="209">
        <v>0</v>
      </c>
      <c r="T346" s="209"/>
      <c r="U346" s="209">
        <f t="shared" si="30"/>
        <v>2813</v>
      </c>
      <c r="V346" s="208">
        <v>4500</v>
      </c>
      <c r="W346" s="208"/>
      <c r="X346" s="208"/>
      <c r="Y346" s="208">
        <f t="shared" si="25"/>
        <v>4500</v>
      </c>
      <c r="Z346" s="209">
        <f t="shared" si="26"/>
        <v>-151</v>
      </c>
      <c r="AA346" s="209">
        <f t="shared" si="31"/>
        <v>-151</v>
      </c>
      <c r="AB346" s="167">
        <f t="shared" si="32"/>
        <v>4349</v>
      </c>
    </row>
    <row r="347" spans="1:28" x14ac:dyDescent="0.25">
      <c r="A347" s="228">
        <v>40</v>
      </c>
      <c r="B347" s="208" t="s">
        <v>58</v>
      </c>
      <c r="C347" s="208">
        <v>2</v>
      </c>
      <c r="D347" s="222" t="s">
        <v>594</v>
      </c>
      <c r="E347" s="222" t="s">
        <v>228</v>
      </c>
      <c r="F347" s="222" t="s">
        <v>227</v>
      </c>
      <c r="G347" s="222" t="s">
        <v>1142</v>
      </c>
      <c r="H347" s="208">
        <v>660</v>
      </c>
      <c r="I347" s="208">
        <v>757</v>
      </c>
      <c r="J347" s="209">
        <f t="shared" si="23"/>
        <v>97</v>
      </c>
      <c r="K347" s="208">
        <v>5</v>
      </c>
      <c r="L347" s="208"/>
      <c r="M347" s="208">
        <f t="shared" si="24"/>
        <v>-2</v>
      </c>
      <c r="N347" s="208">
        <v>0</v>
      </c>
      <c r="O347" s="209">
        <v>1809</v>
      </c>
      <c r="P347" s="209">
        <f t="shared" si="27"/>
        <v>2750</v>
      </c>
      <c r="Q347" s="209">
        <f t="shared" si="28"/>
        <v>98</v>
      </c>
      <c r="R347" s="209">
        <f t="shared" si="29"/>
        <v>18</v>
      </c>
      <c r="S347" s="209">
        <v>0</v>
      </c>
      <c r="T347" s="209"/>
      <c r="U347" s="209">
        <f t="shared" si="30"/>
        <v>2866</v>
      </c>
      <c r="V347" s="208">
        <v>4600</v>
      </c>
      <c r="W347" s="208"/>
      <c r="X347" s="208"/>
      <c r="Y347" s="208">
        <f t="shared" si="25"/>
        <v>4600</v>
      </c>
      <c r="Z347" s="209">
        <f t="shared" si="26"/>
        <v>75</v>
      </c>
      <c r="AA347" s="209">
        <f t="shared" si="31"/>
        <v>75</v>
      </c>
      <c r="AB347" s="167">
        <f t="shared" si="32"/>
        <v>4675</v>
      </c>
    </row>
    <row r="348" spans="1:28" x14ac:dyDescent="0.25">
      <c r="A348" s="217">
        <v>1725</v>
      </c>
      <c r="B348" s="175" t="s">
        <v>596</v>
      </c>
      <c r="C348" s="175">
        <v>2</v>
      </c>
      <c r="D348" s="207" t="s">
        <v>597</v>
      </c>
      <c r="E348" s="207" t="s">
        <v>2256</v>
      </c>
      <c r="F348" s="207" t="s">
        <v>229</v>
      </c>
      <c r="G348" s="207" t="s">
        <v>958</v>
      </c>
      <c r="H348" s="175">
        <v>3622</v>
      </c>
      <c r="I348" s="175">
        <v>3622</v>
      </c>
      <c r="J348" s="169">
        <f t="shared" si="23"/>
        <v>0</v>
      </c>
      <c r="K348" s="175">
        <v>4</v>
      </c>
      <c r="L348" s="175"/>
      <c r="M348" s="175">
        <f t="shared" si="24"/>
        <v>-2</v>
      </c>
      <c r="N348" s="175">
        <v>0</v>
      </c>
      <c r="O348" s="169">
        <v>3199</v>
      </c>
      <c r="P348" s="169">
        <f t="shared" si="27"/>
        <v>2200</v>
      </c>
      <c r="Q348" s="169">
        <f t="shared" si="28"/>
        <v>0</v>
      </c>
      <c r="R348" s="169">
        <f t="shared" si="29"/>
        <v>0</v>
      </c>
      <c r="S348" s="169">
        <v>0</v>
      </c>
      <c r="T348" s="169"/>
      <c r="U348" s="169">
        <f t="shared" si="30"/>
        <v>2200</v>
      </c>
      <c r="V348" s="175">
        <v>0</v>
      </c>
      <c r="W348" s="175"/>
      <c r="X348" s="175"/>
      <c r="Y348" s="175">
        <f t="shared" si="25"/>
        <v>0</v>
      </c>
      <c r="Z348" s="169">
        <f t="shared" si="26"/>
        <v>5399</v>
      </c>
      <c r="AA348" s="169">
        <f t="shared" si="31"/>
        <v>5399</v>
      </c>
      <c r="AB348" s="167">
        <f t="shared" si="32"/>
        <v>5399</v>
      </c>
    </row>
    <row r="349" spans="1:28" x14ac:dyDescent="0.25">
      <c r="A349" s="228">
        <v>41</v>
      </c>
      <c r="B349" s="175" t="s">
        <v>598</v>
      </c>
      <c r="C349" s="175">
        <v>2</v>
      </c>
      <c r="D349" s="207" t="s">
        <v>599</v>
      </c>
      <c r="E349" s="207" t="s">
        <v>2258</v>
      </c>
      <c r="F349" s="207" t="s">
        <v>316</v>
      </c>
      <c r="G349" s="207" t="s">
        <v>316</v>
      </c>
      <c r="H349" s="175">
        <v>145</v>
      </c>
      <c r="I349" s="175">
        <v>235</v>
      </c>
      <c r="J349" s="169">
        <f t="shared" si="23"/>
        <v>90</v>
      </c>
      <c r="K349" s="175">
        <v>5</v>
      </c>
      <c r="L349" s="175">
        <v>2.5</v>
      </c>
      <c r="M349" s="175">
        <f t="shared" si="24"/>
        <v>0.5</v>
      </c>
      <c r="N349" s="175">
        <v>0</v>
      </c>
      <c r="O349" s="169">
        <v>1049.0000000000005</v>
      </c>
      <c r="P349" s="169">
        <f t="shared" si="27"/>
        <v>2750</v>
      </c>
      <c r="Q349" s="169">
        <f t="shared" si="28"/>
        <v>91</v>
      </c>
      <c r="R349" s="169">
        <f t="shared" si="29"/>
        <v>17</v>
      </c>
      <c r="S349" s="169">
        <f>M349*275*4*2</f>
        <v>1100</v>
      </c>
      <c r="T349" s="169"/>
      <c r="U349" s="169">
        <f t="shared" si="30"/>
        <v>3958</v>
      </c>
      <c r="V349" s="175">
        <v>2250</v>
      </c>
      <c r="W349" s="175"/>
      <c r="X349" s="175"/>
      <c r="Y349" s="175">
        <f t="shared" si="25"/>
        <v>2250</v>
      </c>
      <c r="Z349" s="169">
        <f t="shared" si="26"/>
        <v>2757</v>
      </c>
      <c r="AA349" s="169">
        <f t="shared" si="31"/>
        <v>2757</v>
      </c>
      <c r="AB349" s="167">
        <f t="shared" si="32"/>
        <v>5007</v>
      </c>
    </row>
    <row r="350" spans="1:28" x14ac:dyDescent="0.25">
      <c r="A350" s="217">
        <v>1478</v>
      </c>
      <c r="B350" s="175" t="s">
        <v>600</v>
      </c>
      <c r="C350" s="175">
        <v>1</v>
      </c>
      <c r="D350" s="207" t="s">
        <v>601</v>
      </c>
      <c r="E350" s="207" t="s">
        <v>2261</v>
      </c>
      <c r="F350" s="207" t="s">
        <v>211</v>
      </c>
      <c r="G350" s="207" t="s">
        <v>2259</v>
      </c>
      <c r="H350" s="175">
        <v>15</v>
      </c>
      <c r="I350" s="175">
        <v>70</v>
      </c>
      <c r="J350" s="169">
        <v>55</v>
      </c>
      <c r="K350" s="175">
        <v>4</v>
      </c>
      <c r="L350" s="175"/>
      <c r="M350" s="175"/>
      <c r="N350" s="175"/>
      <c r="O350" s="169">
        <v>1015</v>
      </c>
      <c r="P350" s="169">
        <v>1000</v>
      </c>
      <c r="Q350" s="169">
        <v>55</v>
      </c>
      <c r="R350" s="169">
        <v>0</v>
      </c>
      <c r="S350" s="169">
        <v>0</v>
      </c>
      <c r="T350" s="169"/>
      <c r="U350" s="169">
        <v>1055</v>
      </c>
      <c r="V350" s="175">
        <v>0</v>
      </c>
      <c r="W350" s="175"/>
      <c r="X350" s="175"/>
      <c r="Y350" s="175">
        <v>0</v>
      </c>
      <c r="Z350" s="169">
        <v>2070</v>
      </c>
      <c r="AA350" s="169">
        <v>2070</v>
      </c>
      <c r="AB350">
        <v>2070</v>
      </c>
    </row>
    <row r="351" spans="1:28" x14ac:dyDescent="0.25">
      <c r="A351" s="228">
        <v>42</v>
      </c>
      <c r="B351" s="208" t="s">
        <v>59</v>
      </c>
      <c r="C351" s="208">
        <v>1</v>
      </c>
      <c r="D351" s="222" t="s">
        <v>601</v>
      </c>
      <c r="E351" s="222" t="s">
        <v>230</v>
      </c>
      <c r="F351" s="222" t="s">
        <v>2262</v>
      </c>
      <c r="G351" s="222" t="s">
        <v>2263</v>
      </c>
      <c r="H351" s="208">
        <v>106</v>
      </c>
      <c r="I351" s="208">
        <v>131</v>
      </c>
      <c r="J351" s="209">
        <f t="shared" ref="J351:J373" si="33">I351-H351</f>
        <v>25</v>
      </c>
      <c r="K351" s="208">
        <v>5</v>
      </c>
      <c r="L351" s="208"/>
      <c r="M351" s="208">
        <f t="shared" ref="M351:M373" si="34">L351-C351</f>
        <v>-1</v>
      </c>
      <c r="N351" s="208">
        <v>0</v>
      </c>
      <c r="O351" s="209">
        <v>385</v>
      </c>
      <c r="P351" s="209">
        <f>C351*K351*275</f>
        <v>1375</v>
      </c>
      <c r="Q351" s="209">
        <f t="shared" ref="Q351:Q356" si="35">ROUND((J351)*11.2*9%,)</f>
        <v>25</v>
      </c>
      <c r="R351" s="209">
        <f>ROUND((J351)*0.19*100%,)</f>
        <v>5</v>
      </c>
      <c r="S351" s="209">
        <v>0</v>
      </c>
      <c r="T351" s="209"/>
      <c r="U351" s="209">
        <f>P351+Q351+R351+S351+T351</f>
        <v>1405</v>
      </c>
      <c r="V351" s="208">
        <v>1150</v>
      </c>
      <c r="W351" s="208"/>
      <c r="X351" s="208"/>
      <c r="Y351" s="208">
        <f t="shared" ref="Y351:Y373" si="36">SUM(V351:X351)</f>
        <v>1150</v>
      </c>
      <c r="Z351" s="209">
        <f t="shared" ref="Z351:Z373" si="37">+(O351+U351)-Y351</f>
        <v>640</v>
      </c>
      <c r="AA351" s="209">
        <f t="shared" ref="AA351:AA356" si="38">+(N351+O351+U351)-Y351</f>
        <v>640</v>
      </c>
      <c r="AB351" s="167">
        <f>O351+P351+Q351+S351+T351+R351</f>
        <v>1790</v>
      </c>
    </row>
    <row r="352" spans="1:28" x14ac:dyDescent="0.25">
      <c r="A352" s="228">
        <v>43</v>
      </c>
      <c r="B352" s="208" t="s">
        <v>61</v>
      </c>
      <c r="C352" s="208">
        <v>1</v>
      </c>
      <c r="D352" s="222" t="s">
        <v>603</v>
      </c>
      <c r="E352" s="222" t="s">
        <v>231</v>
      </c>
      <c r="F352" s="222" t="s">
        <v>222</v>
      </c>
      <c r="G352" s="222" t="s">
        <v>2132</v>
      </c>
      <c r="H352" s="208">
        <v>54</v>
      </c>
      <c r="I352" s="208">
        <v>58</v>
      </c>
      <c r="J352" s="209">
        <f t="shared" si="33"/>
        <v>4</v>
      </c>
      <c r="K352" s="208">
        <v>5</v>
      </c>
      <c r="L352" s="208"/>
      <c r="M352" s="208">
        <f t="shared" si="34"/>
        <v>-1</v>
      </c>
      <c r="N352" s="208">
        <v>0</v>
      </c>
      <c r="O352" s="209">
        <v>-270</v>
      </c>
      <c r="P352" s="209">
        <f>C352*K352*275</f>
        <v>1375</v>
      </c>
      <c r="Q352" s="209">
        <f t="shared" si="35"/>
        <v>4</v>
      </c>
      <c r="R352" s="209">
        <f>ROUND((J352)*0.19*100%,)</f>
        <v>1</v>
      </c>
      <c r="S352" s="209">
        <v>0</v>
      </c>
      <c r="T352" s="209"/>
      <c r="U352" s="209">
        <f>P352+Q352+R352+S352+T352</f>
        <v>1380</v>
      </c>
      <c r="V352" s="208">
        <v>1150</v>
      </c>
      <c r="W352" s="208"/>
      <c r="X352" s="208"/>
      <c r="Y352" s="208">
        <f t="shared" si="36"/>
        <v>1150</v>
      </c>
      <c r="Z352" s="209">
        <f t="shared" si="37"/>
        <v>-40</v>
      </c>
      <c r="AA352" s="209">
        <f t="shared" si="38"/>
        <v>-40</v>
      </c>
      <c r="AB352" s="167">
        <f>O352+P352+Q352+S352+T352+R352</f>
        <v>1110</v>
      </c>
    </row>
    <row r="353" spans="1:28" x14ac:dyDescent="0.25">
      <c r="A353" s="228">
        <v>44</v>
      </c>
      <c r="B353" s="208" t="s">
        <v>923</v>
      </c>
      <c r="C353" s="208">
        <v>2</v>
      </c>
      <c r="D353" s="222" t="s">
        <v>603</v>
      </c>
      <c r="E353" s="222" t="s">
        <v>2267</v>
      </c>
      <c r="F353" s="222" t="s">
        <v>232</v>
      </c>
      <c r="G353" s="222" t="s">
        <v>294</v>
      </c>
      <c r="H353" s="208">
        <v>472</v>
      </c>
      <c r="I353" s="208">
        <v>500</v>
      </c>
      <c r="J353" s="209">
        <f t="shared" si="33"/>
        <v>28</v>
      </c>
      <c r="K353" s="208">
        <v>5</v>
      </c>
      <c r="L353" s="208"/>
      <c r="M353" s="208">
        <f t="shared" si="34"/>
        <v>-2</v>
      </c>
      <c r="N353" s="208">
        <v>0</v>
      </c>
      <c r="O353" s="209">
        <v>-277</v>
      </c>
      <c r="P353" s="209">
        <f>C353*K353*275</f>
        <v>2750</v>
      </c>
      <c r="Q353" s="209">
        <f t="shared" si="35"/>
        <v>28</v>
      </c>
      <c r="R353" s="209">
        <f>ROUND((J353)*0.19*100%,)</f>
        <v>5</v>
      </c>
      <c r="S353" s="209">
        <v>0</v>
      </c>
      <c r="T353" s="209"/>
      <c r="U353" s="209">
        <f>P353+Q353+R353+S353+T353</f>
        <v>2783</v>
      </c>
      <c r="V353" s="208">
        <v>2300</v>
      </c>
      <c r="W353" s="208"/>
      <c r="X353" s="208"/>
      <c r="Y353" s="208">
        <f t="shared" si="36"/>
        <v>2300</v>
      </c>
      <c r="Z353" s="209">
        <f t="shared" si="37"/>
        <v>206</v>
      </c>
      <c r="AA353" s="209">
        <f t="shared" si="38"/>
        <v>206</v>
      </c>
      <c r="AB353" s="167">
        <f>O353+P353+Q353+S353+T353+R353</f>
        <v>2506</v>
      </c>
    </row>
    <row r="354" spans="1:28" x14ac:dyDescent="0.25">
      <c r="A354" s="217">
        <v>1730</v>
      </c>
      <c r="B354" s="175" t="s">
        <v>602</v>
      </c>
      <c r="C354" s="175">
        <v>1</v>
      </c>
      <c r="D354" s="207" t="s">
        <v>603</v>
      </c>
      <c r="E354" s="207" t="s">
        <v>2272</v>
      </c>
      <c r="F354" s="207" t="s">
        <v>209</v>
      </c>
      <c r="G354" s="207" t="s">
        <v>1142</v>
      </c>
      <c r="H354" s="175">
        <v>263</v>
      </c>
      <c r="I354" s="175">
        <v>287</v>
      </c>
      <c r="J354" s="169">
        <f t="shared" si="33"/>
        <v>24</v>
      </c>
      <c r="K354" s="175">
        <v>2</v>
      </c>
      <c r="L354" s="175"/>
      <c r="M354" s="175">
        <f t="shared" si="34"/>
        <v>-1</v>
      </c>
      <c r="N354" s="175">
        <v>0</v>
      </c>
      <c r="O354" s="169">
        <v>3683</v>
      </c>
      <c r="P354" s="169">
        <f>C354*K354*275</f>
        <v>550</v>
      </c>
      <c r="Q354" s="169">
        <f t="shared" si="35"/>
        <v>24</v>
      </c>
      <c r="R354" s="169"/>
      <c r="S354" s="169">
        <v>0</v>
      </c>
      <c r="T354" s="169"/>
      <c r="U354" s="209">
        <f>P354+Q354+S354+T354</f>
        <v>574</v>
      </c>
      <c r="V354" s="175">
        <v>527</v>
      </c>
      <c r="W354" s="175"/>
      <c r="X354" s="175"/>
      <c r="Y354" s="208">
        <f t="shared" si="36"/>
        <v>527</v>
      </c>
      <c r="Z354" s="169">
        <f t="shared" si="37"/>
        <v>3730</v>
      </c>
      <c r="AA354" s="209">
        <f t="shared" si="38"/>
        <v>3730</v>
      </c>
      <c r="AB354" s="167">
        <f>O354+P354+Q354+S354+T354</f>
        <v>4257</v>
      </c>
    </row>
    <row r="355" spans="1:28" x14ac:dyDescent="0.25">
      <c r="A355" s="228">
        <v>45</v>
      </c>
      <c r="B355" s="175" t="s">
        <v>604</v>
      </c>
      <c r="C355" s="175">
        <v>2</v>
      </c>
      <c r="D355" s="207" t="s">
        <v>605</v>
      </c>
      <c r="E355" s="207" t="s">
        <v>2274</v>
      </c>
      <c r="F355" s="207" t="s">
        <v>216</v>
      </c>
      <c r="G355" s="207" t="s">
        <v>1142</v>
      </c>
      <c r="H355" s="175">
        <v>2601</v>
      </c>
      <c r="I355" s="175">
        <v>2938</v>
      </c>
      <c r="J355" s="169">
        <f t="shared" si="33"/>
        <v>337</v>
      </c>
      <c r="K355" s="175">
        <v>2</v>
      </c>
      <c r="L355" s="175"/>
      <c r="M355" s="175">
        <f t="shared" si="34"/>
        <v>-2</v>
      </c>
      <c r="N355" s="175">
        <v>0</v>
      </c>
      <c r="O355" s="169">
        <v>3792</v>
      </c>
      <c r="P355" s="169">
        <v>3774</v>
      </c>
      <c r="Q355" s="169">
        <f t="shared" si="35"/>
        <v>340</v>
      </c>
      <c r="R355" s="169">
        <f>ROUND((J355)*0.19*100%,)</f>
        <v>64</v>
      </c>
      <c r="S355" s="169">
        <v>0</v>
      </c>
      <c r="T355" s="169"/>
      <c r="U355" s="169">
        <f>P355+Q355+R355+S355+T355</f>
        <v>4178</v>
      </c>
      <c r="V355" s="175">
        <v>510</v>
      </c>
      <c r="W355" s="175"/>
      <c r="X355" s="175"/>
      <c r="Y355" s="175">
        <f t="shared" si="36"/>
        <v>510</v>
      </c>
      <c r="Z355" s="169">
        <f t="shared" si="37"/>
        <v>7460</v>
      </c>
      <c r="AA355" s="169">
        <f t="shared" si="38"/>
        <v>7460</v>
      </c>
      <c r="AB355" s="167">
        <f>O355+P355+Q355+S355+T355+R355</f>
        <v>7970</v>
      </c>
    </row>
    <row r="356" spans="1:28" x14ac:dyDescent="0.25">
      <c r="A356" s="228">
        <v>46</v>
      </c>
      <c r="B356" s="208" t="s">
        <v>63</v>
      </c>
      <c r="C356" s="208">
        <v>2</v>
      </c>
      <c r="D356" s="222" t="s">
        <v>605</v>
      </c>
      <c r="E356" s="222" t="s">
        <v>233</v>
      </c>
      <c r="F356" s="222" t="s">
        <v>2275</v>
      </c>
      <c r="G356" s="222" t="s">
        <v>2263</v>
      </c>
      <c r="H356" s="208">
        <v>155</v>
      </c>
      <c r="I356" s="208">
        <v>175</v>
      </c>
      <c r="J356" s="209">
        <f t="shared" si="33"/>
        <v>20</v>
      </c>
      <c r="K356" s="208">
        <v>5</v>
      </c>
      <c r="L356" s="208"/>
      <c r="M356" s="208">
        <f t="shared" si="34"/>
        <v>-2</v>
      </c>
      <c r="N356" s="208">
        <v>0</v>
      </c>
      <c r="O356" s="209">
        <v>1308</v>
      </c>
      <c r="P356" s="209">
        <f>C356*K356*275</f>
        <v>2750</v>
      </c>
      <c r="Q356" s="209">
        <f t="shared" si="35"/>
        <v>20</v>
      </c>
      <c r="R356" s="209">
        <f>ROUND((J356)*0.19*100%,)</f>
        <v>4</v>
      </c>
      <c r="S356" s="209">
        <v>0</v>
      </c>
      <c r="T356" s="209"/>
      <c r="U356" s="209">
        <f>P356+Q356+R356+S356+T356</f>
        <v>2774</v>
      </c>
      <c r="V356" s="208">
        <v>4600</v>
      </c>
      <c r="W356" s="208"/>
      <c r="X356" s="208"/>
      <c r="Y356" s="208">
        <f t="shared" si="36"/>
        <v>4600</v>
      </c>
      <c r="Z356" s="209">
        <f t="shared" si="37"/>
        <v>-518</v>
      </c>
      <c r="AA356" s="209">
        <f t="shared" si="38"/>
        <v>-518</v>
      </c>
      <c r="AB356" s="167">
        <f>O356+P356+Q356+S356+T356+R356</f>
        <v>4082</v>
      </c>
    </row>
    <row r="357" spans="1:28" x14ac:dyDescent="0.25">
      <c r="A357" s="217">
        <v>1498</v>
      </c>
      <c r="B357" s="175" t="s">
        <v>606</v>
      </c>
      <c r="C357" s="175">
        <v>2</v>
      </c>
      <c r="D357" s="207" t="s">
        <v>605</v>
      </c>
      <c r="E357" s="207" t="s">
        <v>2278</v>
      </c>
      <c r="F357" s="207" t="s">
        <v>207</v>
      </c>
      <c r="G357" s="207" t="s">
        <v>207</v>
      </c>
      <c r="H357" s="175">
        <v>928</v>
      </c>
      <c r="I357" s="175">
        <v>945</v>
      </c>
      <c r="J357" s="169">
        <f t="shared" si="33"/>
        <v>17</v>
      </c>
      <c r="K357" s="175">
        <v>2</v>
      </c>
      <c r="L357" s="175"/>
      <c r="M357" s="175">
        <f t="shared" si="34"/>
        <v>-2</v>
      </c>
      <c r="N357" s="175">
        <v>0</v>
      </c>
      <c r="O357" s="169">
        <v>2606</v>
      </c>
      <c r="P357" s="169">
        <f>C357*K357*250</f>
        <v>1000</v>
      </c>
      <c r="Q357" s="169">
        <f>J357</f>
        <v>17</v>
      </c>
      <c r="R357" s="169"/>
      <c r="S357" s="169">
        <v>0</v>
      </c>
      <c r="T357" s="169"/>
      <c r="U357" s="169">
        <f>P357+Q357+S357</f>
        <v>1017</v>
      </c>
      <c r="V357" s="175">
        <v>0</v>
      </c>
      <c r="W357" s="175"/>
      <c r="X357" s="175"/>
      <c r="Y357" s="175">
        <f t="shared" si="36"/>
        <v>0</v>
      </c>
      <c r="Z357" s="169">
        <f t="shared" si="37"/>
        <v>3623</v>
      </c>
      <c r="AA357" s="169">
        <v>3623</v>
      </c>
      <c r="AB357">
        <v>3623</v>
      </c>
    </row>
    <row r="358" spans="1:28" x14ac:dyDescent="0.25">
      <c r="A358" s="228">
        <v>47</v>
      </c>
      <c r="B358" s="208" t="s">
        <v>65</v>
      </c>
      <c r="C358" s="208">
        <v>2</v>
      </c>
      <c r="D358" s="222" t="s">
        <v>608</v>
      </c>
      <c r="E358" s="222" t="s">
        <v>234</v>
      </c>
      <c r="F358" s="222" t="s">
        <v>207</v>
      </c>
      <c r="G358" s="222" t="s">
        <v>1601</v>
      </c>
      <c r="H358" s="208">
        <v>199</v>
      </c>
      <c r="I358" s="208">
        <v>288</v>
      </c>
      <c r="J358" s="209">
        <f t="shared" si="33"/>
        <v>89</v>
      </c>
      <c r="K358" s="208">
        <v>5</v>
      </c>
      <c r="L358" s="208"/>
      <c r="M358" s="208">
        <f t="shared" si="34"/>
        <v>-2</v>
      </c>
      <c r="N358" s="232">
        <v>0</v>
      </c>
      <c r="O358" s="209">
        <v>905</v>
      </c>
      <c r="P358" s="209">
        <f t="shared" ref="P358:P373" si="39">C358*K358*275</f>
        <v>2750</v>
      </c>
      <c r="Q358" s="209">
        <f t="shared" ref="Q358:Q373" si="40">ROUND((J358)*11.2*9%,)</f>
        <v>90</v>
      </c>
      <c r="R358" s="209">
        <f>ROUND((J358)*0.19*100%,)</f>
        <v>17</v>
      </c>
      <c r="S358" s="209">
        <v>0</v>
      </c>
      <c r="T358" s="209"/>
      <c r="U358" s="209">
        <f>P358+Q358+R358+S358+T358</f>
        <v>2857</v>
      </c>
      <c r="V358" s="208">
        <v>2300</v>
      </c>
      <c r="W358" s="208"/>
      <c r="X358" s="208"/>
      <c r="Y358" s="208">
        <f t="shared" si="36"/>
        <v>2300</v>
      </c>
      <c r="Z358" s="209">
        <f t="shared" si="37"/>
        <v>1462</v>
      </c>
      <c r="AA358" s="209">
        <f t="shared" ref="AA358:AA373" si="41">+(N358+O358+U358)-Y358</f>
        <v>1462</v>
      </c>
      <c r="AB358" s="167">
        <f>O358+P358+Q358+S358+T358+R358</f>
        <v>3762</v>
      </c>
    </row>
    <row r="359" spans="1:28" x14ac:dyDescent="0.25">
      <c r="A359" s="217">
        <v>1734</v>
      </c>
      <c r="B359" s="175" t="s">
        <v>607</v>
      </c>
      <c r="C359" s="175">
        <v>2</v>
      </c>
      <c r="D359" s="210" t="s">
        <v>608</v>
      </c>
      <c r="E359" s="210" t="s">
        <v>2281</v>
      </c>
      <c r="F359" s="210" t="s">
        <v>296</v>
      </c>
      <c r="G359" s="210" t="s">
        <v>1142</v>
      </c>
      <c r="H359" s="175">
        <v>182</v>
      </c>
      <c r="I359" s="175">
        <v>210</v>
      </c>
      <c r="J359" s="169">
        <f t="shared" si="33"/>
        <v>28</v>
      </c>
      <c r="K359" s="175">
        <v>3</v>
      </c>
      <c r="L359" s="175"/>
      <c r="M359" s="175">
        <f t="shared" si="34"/>
        <v>-2</v>
      </c>
      <c r="N359" s="200">
        <v>0</v>
      </c>
      <c r="O359" s="169">
        <v>1086.9999999999995</v>
      </c>
      <c r="P359" s="169">
        <f t="shared" si="39"/>
        <v>1650</v>
      </c>
      <c r="Q359" s="169">
        <f t="shared" si="40"/>
        <v>28</v>
      </c>
      <c r="R359" s="169">
        <f>ROUND((J359)*0.19*100%,)</f>
        <v>5</v>
      </c>
      <c r="S359" s="169">
        <v>0</v>
      </c>
      <c r="T359" s="169"/>
      <c r="U359" s="169">
        <f>P359+Q359+R359+S359+T359</f>
        <v>1683</v>
      </c>
      <c r="V359" s="175">
        <v>0</v>
      </c>
      <c r="W359" s="175"/>
      <c r="X359" s="175"/>
      <c r="Y359" s="175">
        <f t="shared" si="36"/>
        <v>0</v>
      </c>
      <c r="Z359" s="169">
        <f t="shared" si="37"/>
        <v>2769.9999999999995</v>
      </c>
      <c r="AA359" s="169">
        <f t="shared" si="41"/>
        <v>2769.9999999999995</v>
      </c>
      <c r="AB359" s="167">
        <f>O359+P359+Q359+S359+T359+R359</f>
        <v>2769.9999999999995</v>
      </c>
    </row>
    <row r="360" spans="1:28" ht="45" x14ac:dyDescent="0.25">
      <c r="A360" s="228">
        <v>48</v>
      </c>
      <c r="B360" s="223" t="s">
        <v>67</v>
      </c>
      <c r="C360" s="223">
        <v>1</v>
      </c>
      <c r="D360" s="212" t="s">
        <v>610</v>
      </c>
      <c r="E360" s="212" t="s">
        <v>235</v>
      </c>
      <c r="F360" s="224" t="s">
        <v>236</v>
      </c>
      <c r="G360" s="212" t="s">
        <v>229</v>
      </c>
      <c r="H360" s="208">
        <v>1279</v>
      </c>
      <c r="I360" s="208">
        <v>1334</v>
      </c>
      <c r="J360" s="209">
        <f t="shared" si="33"/>
        <v>55</v>
      </c>
      <c r="K360" s="208">
        <v>5</v>
      </c>
      <c r="L360" s="208"/>
      <c r="M360" s="208">
        <f t="shared" si="34"/>
        <v>-1</v>
      </c>
      <c r="N360" s="232">
        <v>0</v>
      </c>
      <c r="O360" s="209">
        <v>270</v>
      </c>
      <c r="P360" s="209">
        <f t="shared" si="39"/>
        <v>1375</v>
      </c>
      <c r="Q360" s="209">
        <f t="shared" si="40"/>
        <v>55</v>
      </c>
      <c r="R360" s="209">
        <f>ROUND((J360)*0.19*100%,)</f>
        <v>10</v>
      </c>
      <c r="S360" s="209">
        <v>0</v>
      </c>
      <c r="T360" s="209"/>
      <c r="U360" s="209">
        <f>P360+Q360+R360+S360+T360</f>
        <v>1440</v>
      </c>
      <c r="V360" s="208">
        <v>1150</v>
      </c>
      <c r="W360" s="208"/>
      <c r="X360" s="208"/>
      <c r="Y360" s="208">
        <f t="shared" si="36"/>
        <v>1150</v>
      </c>
      <c r="Z360" s="209">
        <f t="shared" si="37"/>
        <v>560</v>
      </c>
      <c r="AA360" s="209">
        <f t="shared" si="41"/>
        <v>560</v>
      </c>
      <c r="AB360" s="167">
        <f>O360+P360+Q360+S360+T360+R360</f>
        <v>1710</v>
      </c>
    </row>
    <row r="361" spans="1:28" ht="60" x14ac:dyDescent="0.25">
      <c r="A361" s="217">
        <v>1622</v>
      </c>
      <c r="B361" s="211" t="s">
        <v>609</v>
      </c>
      <c r="C361" s="215">
        <v>2</v>
      </c>
      <c r="D361" s="210" t="s">
        <v>610</v>
      </c>
      <c r="E361" s="210" t="s">
        <v>2284</v>
      </c>
      <c r="F361" s="216" t="s">
        <v>2285</v>
      </c>
      <c r="G361" s="210" t="s">
        <v>216</v>
      </c>
      <c r="H361" s="175">
        <v>3099</v>
      </c>
      <c r="I361" s="175">
        <v>3126</v>
      </c>
      <c r="J361" s="169">
        <f t="shared" si="33"/>
        <v>27</v>
      </c>
      <c r="K361" s="175">
        <v>5</v>
      </c>
      <c r="L361" s="175">
        <v>3.17</v>
      </c>
      <c r="M361" s="175">
        <f t="shared" si="34"/>
        <v>1.17</v>
      </c>
      <c r="N361" s="200">
        <v>0</v>
      </c>
      <c r="O361" s="169">
        <v>-2187</v>
      </c>
      <c r="P361" s="169">
        <f t="shared" si="39"/>
        <v>2750</v>
      </c>
      <c r="Q361" s="169">
        <f t="shared" si="40"/>
        <v>27</v>
      </c>
      <c r="R361" s="169"/>
      <c r="S361" s="169">
        <f>M361*275*4*2</f>
        <v>2574</v>
      </c>
      <c r="T361" s="169">
        <v>202</v>
      </c>
      <c r="U361" s="169">
        <f>P361+Q361+S361+T361</f>
        <v>5553</v>
      </c>
      <c r="V361" s="175">
        <v>4870</v>
      </c>
      <c r="W361" s="175"/>
      <c r="X361" s="175"/>
      <c r="Y361" s="175">
        <f t="shared" si="36"/>
        <v>4870</v>
      </c>
      <c r="Z361" s="169">
        <f t="shared" si="37"/>
        <v>-1504</v>
      </c>
      <c r="AA361" s="169">
        <f t="shared" si="41"/>
        <v>-1504</v>
      </c>
      <c r="AB361" s="167">
        <f>O361+P361+Q361+S361+T361</f>
        <v>3366</v>
      </c>
    </row>
    <row r="362" spans="1:28" ht="30" x14ac:dyDescent="0.25">
      <c r="A362" s="228">
        <v>49</v>
      </c>
      <c r="B362" s="223" t="s">
        <v>69</v>
      </c>
      <c r="C362" s="223">
        <v>1</v>
      </c>
      <c r="D362" s="212" t="s">
        <v>610</v>
      </c>
      <c r="E362" s="212" t="s">
        <v>237</v>
      </c>
      <c r="F362" s="224" t="s">
        <v>238</v>
      </c>
      <c r="G362" s="212" t="s">
        <v>1069</v>
      </c>
      <c r="H362" s="208">
        <v>304</v>
      </c>
      <c r="I362" s="208">
        <v>316</v>
      </c>
      <c r="J362" s="209">
        <f t="shared" si="33"/>
        <v>12</v>
      </c>
      <c r="K362" s="208">
        <v>5</v>
      </c>
      <c r="L362" s="208">
        <v>1.5</v>
      </c>
      <c r="M362" s="208">
        <f t="shared" si="34"/>
        <v>0.5</v>
      </c>
      <c r="N362" s="232">
        <v>0</v>
      </c>
      <c r="O362" s="209">
        <v>744</v>
      </c>
      <c r="P362" s="209">
        <f t="shared" si="39"/>
        <v>1375</v>
      </c>
      <c r="Q362" s="209">
        <f t="shared" si="40"/>
        <v>12</v>
      </c>
      <c r="R362" s="209">
        <f t="shared" ref="R362:R372" si="42">ROUND((J362)*0.19*100%,)</f>
        <v>2</v>
      </c>
      <c r="S362" s="209">
        <f>M362*275*4*2</f>
        <v>1100</v>
      </c>
      <c r="T362" s="209"/>
      <c r="U362" s="209">
        <f t="shared" ref="U362:U372" si="43">P362+Q362+R362+S362+T362</f>
        <v>2489</v>
      </c>
      <c r="V362" s="208">
        <v>2310</v>
      </c>
      <c r="W362" s="208"/>
      <c r="X362" s="208"/>
      <c r="Y362" s="208">
        <f t="shared" si="36"/>
        <v>2310</v>
      </c>
      <c r="Z362" s="209">
        <f t="shared" si="37"/>
        <v>923</v>
      </c>
      <c r="AA362" s="209">
        <f t="shared" si="41"/>
        <v>923</v>
      </c>
      <c r="AB362" s="167">
        <f t="shared" ref="AB362:AB372" si="44">O362+P362+Q362+S362+T362+R362</f>
        <v>3233</v>
      </c>
    </row>
    <row r="363" spans="1:28" ht="30" x14ac:dyDescent="0.25">
      <c r="A363" s="228">
        <v>50</v>
      </c>
      <c r="B363" s="223" t="s">
        <v>70</v>
      </c>
      <c r="C363" s="223">
        <v>1</v>
      </c>
      <c r="D363" s="212" t="s">
        <v>610</v>
      </c>
      <c r="E363" s="212" t="s">
        <v>239</v>
      </c>
      <c r="F363" s="224" t="s">
        <v>240</v>
      </c>
      <c r="G363" s="212" t="s">
        <v>1069</v>
      </c>
      <c r="H363" s="208">
        <v>87</v>
      </c>
      <c r="I363" s="208">
        <v>89</v>
      </c>
      <c r="J363" s="209">
        <f t="shared" si="33"/>
        <v>2</v>
      </c>
      <c r="K363" s="208">
        <v>5</v>
      </c>
      <c r="L363" s="208"/>
      <c r="M363" s="208">
        <f t="shared" si="34"/>
        <v>-1</v>
      </c>
      <c r="N363" s="232">
        <v>0</v>
      </c>
      <c r="O363" s="209">
        <v>222.00000000000023</v>
      </c>
      <c r="P363" s="209">
        <f t="shared" si="39"/>
        <v>1375</v>
      </c>
      <c r="Q363" s="209">
        <f t="shared" si="40"/>
        <v>2</v>
      </c>
      <c r="R363" s="209">
        <f t="shared" si="42"/>
        <v>0</v>
      </c>
      <c r="S363" s="209">
        <v>0</v>
      </c>
      <c r="T363" s="209"/>
      <c r="U363" s="209">
        <f t="shared" si="43"/>
        <v>1377</v>
      </c>
      <c r="V363" s="208">
        <v>1150</v>
      </c>
      <c r="W363" s="208"/>
      <c r="X363" s="208"/>
      <c r="Y363" s="208">
        <f t="shared" si="36"/>
        <v>1150</v>
      </c>
      <c r="Z363" s="209">
        <f t="shared" si="37"/>
        <v>449.00000000000023</v>
      </c>
      <c r="AA363" s="209">
        <f t="shared" si="41"/>
        <v>449.00000000000023</v>
      </c>
      <c r="AB363" s="167">
        <f t="shared" si="44"/>
        <v>1599.0000000000002</v>
      </c>
    </row>
    <row r="364" spans="1:28" ht="45" x14ac:dyDescent="0.25">
      <c r="A364" s="228">
        <v>51</v>
      </c>
      <c r="B364" s="223" t="s">
        <v>71</v>
      </c>
      <c r="C364" s="223">
        <v>2</v>
      </c>
      <c r="D364" s="212" t="s">
        <v>610</v>
      </c>
      <c r="E364" s="212" t="s">
        <v>241</v>
      </c>
      <c r="F364" s="224" t="s">
        <v>242</v>
      </c>
      <c r="G364" s="212" t="s">
        <v>207</v>
      </c>
      <c r="H364" s="208">
        <v>141</v>
      </c>
      <c r="I364" s="208">
        <v>157</v>
      </c>
      <c r="J364" s="209">
        <f t="shared" si="33"/>
        <v>16</v>
      </c>
      <c r="K364" s="208">
        <v>5</v>
      </c>
      <c r="L364" s="208"/>
      <c r="M364" s="208">
        <f t="shared" si="34"/>
        <v>-2</v>
      </c>
      <c r="N364" s="232">
        <v>0</v>
      </c>
      <c r="O364" s="209">
        <v>392</v>
      </c>
      <c r="P364" s="209">
        <f t="shared" si="39"/>
        <v>2750</v>
      </c>
      <c r="Q364" s="209">
        <f t="shared" si="40"/>
        <v>16</v>
      </c>
      <c r="R364" s="209">
        <f t="shared" si="42"/>
        <v>3</v>
      </c>
      <c r="S364" s="209">
        <v>0</v>
      </c>
      <c r="T364" s="209"/>
      <c r="U364" s="209">
        <f t="shared" si="43"/>
        <v>2769</v>
      </c>
      <c r="V364" s="208">
        <v>2300</v>
      </c>
      <c r="W364" s="208"/>
      <c r="X364" s="208"/>
      <c r="Y364" s="208">
        <f t="shared" si="36"/>
        <v>2300</v>
      </c>
      <c r="Z364" s="209">
        <f t="shared" si="37"/>
        <v>861</v>
      </c>
      <c r="AA364" s="209">
        <f t="shared" si="41"/>
        <v>861</v>
      </c>
      <c r="AB364" s="167">
        <f t="shared" si="44"/>
        <v>3161</v>
      </c>
    </row>
    <row r="365" spans="1:28" ht="30" x14ac:dyDescent="0.25">
      <c r="A365" s="228">
        <v>52</v>
      </c>
      <c r="B365" s="223" t="s">
        <v>611</v>
      </c>
      <c r="C365" s="223">
        <v>1</v>
      </c>
      <c r="D365" s="212" t="s">
        <v>610</v>
      </c>
      <c r="E365" s="212" t="s">
        <v>2299</v>
      </c>
      <c r="F365" s="224" t="s">
        <v>2300</v>
      </c>
      <c r="G365" s="212" t="s">
        <v>1069</v>
      </c>
      <c r="H365" s="208">
        <v>159</v>
      </c>
      <c r="I365" s="208">
        <v>186</v>
      </c>
      <c r="J365" s="209">
        <f t="shared" si="33"/>
        <v>27</v>
      </c>
      <c r="K365" s="208">
        <v>5</v>
      </c>
      <c r="L365" s="208"/>
      <c r="M365" s="208">
        <f t="shared" si="34"/>
        <v>-1</v>
      </c>
      <c r="N365" s="232">
        <v>0</v>
      </c>
      <c r="O365" s="209">
        <v>3758</v>
      </c>
      <c r="P365" s="209">
        <f t="shared" si="39"/>
        <v>1375</v>
      </c>
      <c r="Q365" s="209">
        <f t="shared" si="40"/>
        <v>27</v>
      </c>
      <c r="R365" s="209">
        <f t="shared" si="42"/>
        <v>5</v>
      </c>
      <c r="S365" s="209">
        <v>0</v>
      </c>
      <c r="T365" s="209"/>
      <c r="U365" s="209">
        <f t="shared" si="43"/>
        <v>1407</v>
      </c>
      <c r="V365" s="208">
        <v>1150</v>
      </c>
      <c r="W365" s="208"/>
      <c r="X365" s="208"/>
      <c r="Y365" s="208">
        <f t="shared" si="36"/>
        <v>1150</v>
      </c>
      <c r="Z365" s="209">
        <f t="shared" si="37"/>
        <v>4015</v>
      </c>
      <c r="AA365" s="209">
        <f t="shared" si="41"/>
        <v>4015</v>
      </c>
      <c r="AB365" s="167">
        <f t="shared" si="44"/>
        <v>5165</v>
      </c>
    </row>
    <row r="366" spans="1:28" ht="60" x14ac:dyDescent="0.25">
      <c r="A366" s="220">
        <v>53</v>
      </c>
      <c r="B366" s="223" t="s">
        <v>355</v>
      </c>
      <c r="C366" s="223">
        <v>2</v>
      </c>
      <c r="D366" s="212" t="s">
        <v>924</v>
      </c>
      <c r="E366" s="212" t="s">
        <v>2302</v>
      </c>
      <c r="F366" s="224" t="s">
        <v>2303</v>
      </c>
      <c r="G366" s="212" t="s">
        <v>2304</v>
      </c>
      <c r="H366" s="208">
        <v>2</v>
      </c>
      <c r="I366" s="208">
        <v>3</v>
      </c>
      <c r="J366" s="209">
        <f t="shared" si="33"/>
        <v>1</v>
      </c>
      <c r="K366" s="208">
        <v>5</v>
      </c>
      <c r="L366" s="208"/>
      <c r="M366" s="208">
        <f t="shared" si="34"/>
        <v>-2</v>
      </c>
      <c r="N366" s="232">
        <v>0</v>
      </c>
      <c r="O366" s="209">
        <v>392</v>
      </c>
      <c r="P366" s="209">
        <f t="shared" si="39"/>
        <v>2750</v>
      </c>
      <c r="Q366" s="209">
        <f t="shared" si="40"/>
        <v>1</v>
      </c>
      <c r="R366" s="209">
        <f t="shared" si="42"/>
        <v>0</v>
      </c>
      <c r="S366" s="209">
        <v>0</v>
      </c>
      <c r="T366" s="209"/>
      <c r="U366" s="209">
        <f t="shared" si="43"/>
        <v>2751</v>
      </c>
      <c r="V366" s="208">
        <v>2250</v>
      </c>
      <c r="W366" s="208"/>
      <c r="X366" s="208"/>
      <c r="Y366" s="208">
        <f t="shared" si="36"/>
        <v>2250</v>
      </c>
      <c r="Z366" s="209">
        <f t="shared" si="37"/>
        <v>893</v>
      </c>
      <c r="AA366" s="209">
        <f t="shared" si="41"/>
        <v>893</v>
      </c>
      <c r="AB366" s="167">
        <f t="shared" si="44"/>
        <v>3143</v>
      </c>
    </row>
    <row r="367" spans="1:28" ht="30" x14ac:dyDescent="0.25">
      <c r="A367" s="228">
        <v>54</v>
      </c>
      <c r="B367" s="212" t="s">
        <v>72</v>
      </c>
      <c r="C367" s="212">
        <v>2</v>
      </c>
      <c r="D367" s="212" t="s">
        <v>924</v>
      </c>
      <c r="E367" s="212" t="s">
        <v>243</v>
      </c>
      <c r="F367" s="224" t="s">
        <v>244</v>
      </c>
      <c r="G367" s="212" t="s">
        <v>227</v>
      </c>
      <c r="H367" s="208">
        <v>262</v>
      </c>
      <c r="I367" s="208">
        <v>321</v>
      </c>
      <c r="J367" s="209">
        <f t="shared" si="33"/>
        <v>59</v>
      </c>
      <c r="K367" s="208">
        <v>5</v>
      </c>
      <c r="L367" s="208">
        <v>2.75</v>
      </c>
      <c r="M367" s="208">
        <f t="shared" si="34"/>
        <v>0.75</v>
      </c>
      <c r="N367" s="225">
        <v>-7460</v>
      </c>
      <c r="O367" s="209">
        <v>50.000000000000455</v>
      </c>
      <c r="P367" s="209">
        <f t="shared" si="39"/>
        <v>2750</v>
      </c>
      <c r="Q367" s="209">
        <f t="shared" si="40"/>
        <v>59</v>
      </c>
      <c r="R367" s="209">
        <f t="shared" si="42"/>
        <v>11</v>
      </c>
      <c r="S367" s="209">
        <f>M367*275*4*2</f>
        <v>1650</v>
      </c>
      <c r="T367" s="209"/>
      <c r="U367" s="209">
        <f t="shared" si="43"/>
        <v>4470</v>
      </c>
      <c r="V367" s="208">
        <v>3752</v>
      </c>
      <c r="W367" s="208"/>
      <c r="X367" s="208"/>
      <c r="Y367" s="208">
        <f t="shared" si="36"/>
        <v>3752</v>
      </c>
      <c r="Z367" s="209">
        <f t="shared" si="37"/>
        <v>768</v>
      </c>
      <c r="AA367" s="209">
        <f t="shared" si="41"/>
        <v>-6692</v>
      </c>
      <c r="AB367" s="167">
        <f t="shared" si="44"/>
        <v>4520</v>
      </c>
    </row>
    <row r="368" spans="1:28" ht="30" x14ac:dyDescent="0.25">
      <c r="A368" s="217">
        <v>55</v>
      </c>
      <c r="B368" s="211" t="s">
        <v>612</v>
      </c>
      <c r="C368" s="211">
        <v>1</v>
      </c>
      <c r="D368" s="210" t="s">
        <v>613</v>
      </c>
      <c r="E368" s="210" t="s">
        <v>2308</v>
      </c>
      <c r="F368" s="216" t="s">
        <v>2309</v>
      </c>
      <c r="G368" s="210" t="s">
        <v>2310</v>
      </c>
      <c r="H368" s="175">
        <v>30</v>
      </c>
      <c r="I368" s="175">
        <v>37</v>
      </c>
      <c r="J368" s="169">
        <f t="shared" si="33"/>
        <v>7</v>
      </c>
      <c r="K368" s="175">
        <v>5</v>
      </c>
      <c r="L368" s="175"/>
      <c r="M368" s="175">
        <f t="shared" si="34"/>
        <v>-1</v>
      </c>
      <c r="N368" s="237">
        <v>0</v>
      </c>
      <c r="O368" s="169">
        <v>-119</v>
      </c>
      <c r="P368" s="169">
        <f t="shared" si="39"/>
        <v>1375</v>
      </c>
      <c r="Q368" s="169">
        <f t="shared" si="40"/>
        <v>7</v>
      </c>
      <c r="R368" s="169">
        <f t="shared" si="42"/>
        <v>1</v>
      </c>
      <c r="S368" s="169">
        <v>0</v>
      </c>
      <c r="T368" s="169"/>
      <c r="U368" s="169">
        <f t="shared" si="43"/>
        <v>1383</v>
      </c>
      <c r="V368" s="175">
        <v>0</v>
      </c>
      <c r="W368" s="175"/>
      <c r="X368" s="175"/>
      <c r="Y368" s="175">
        <f t="shared" si="36"/>
        <v>0</v>
      </c>
      <c r="Z368" s="169">
        <f t="shared" si="37"/>
        <v>1264</v>
      </c>
      <c r="AA368" s="169">
        <f t="shared" si="41"/>
        <v>1264</v>
      </c>
      <c r="AB368" s="167">
        <f t="shared" si="44"/>
        <v>1264</v>
      </c>
    </row>
    <row r="369" spans="1:28" ht="30" x14ac:dyDescent="0.25">
      <c r="A369" s="228">
        <v>56</v>
      </c>
      <c r="B369" s="223" t="s">
        <v>74</v>
      </c>
      <c r="C369" s="223">
        <v>2</v>
      </c>
      <c r="D369" s="212" t="s">
        <v>613</v>
      </c>
      <c r="E369" s="212" t="s">
        <v>245</v>
      </c>
      <c r="F369" s="224" t="s">
        <v>246</v>
      </c>
      <c r="G369" s="212" t="s">
        <v>296</v>
      </c>
      <c r="H369" s="208">
        <v>35</v>
      </c>
      <c r="I369" s="208">
        <v>56</v>
      </c>
      <c r="J369" s="209">
        <f t="shared" si="33"/>
        <v>21</v>
      </c>
      <c r="K369" s="208">
        <v>5</v>
      </c>
      <c r="L369" s="208"/>
      <c r="M369" s="208">
        <f t="shared" si="34"/>
        <v>-2</v>
      </c>
      <c r="N369" s="240">
        <v>-7460</v>
      </c>
      <c r="O369" s="209">
        <v>-62</v>
      </c>
      <c r="P369" s="209">
        <f t="shared" si="39"/>
        <v>2750</v>
      </c>
      <c r="Q369" s="209">
        <f t="shared" si="40"/>
        <v>21</v>
      </c>
      <c r="R369" s="209">
        <f t="shared" si="42"/>
        <v>4</v>
      </c>
      <c r="S369" s="209">
        <v>0</v>
      </c>
      <c r="T369" s="209"/>
      <c r="U369" s="209">
        <f t="shared" si="43"/>
        <v>2775</v>
      </c>
      <c r="V369" s="208">
        <v>2300</v>
      </c>
      <c r="W369" s="208"/>
      <c r="X369" s="208"/>
      <c r="Y369" s="208">
        <f t="shared" si="36"/>
        <v>2300</v>
      </c>
      <c r="Z369" s="209">
        <f t="shared" si="37"/>
        <v>413</v>
      </c>
      <c r="AA369" s="209">
        <f t="shared" si="41"/>
        <v>-7047</v>
      </c>
      <c r="AB369" s="167">
        <f t="shared" si="44"/>
        <v>2713</v>
      </c>
    </row>
    <row r="370" spans="1:28" ht="60" x14ac:dyDescent="0.25">
      <c r="A370" s="228">
        <v>57</v>
      </c>
      <c r="B370" s="223" t="s">
        <v>77</v>
      </c>
      <c r="C370" s="223">
        <v>1</v>
      </c>
      <c r="D370" s="212" t="s">
        <v>925</v>
      </c>
      <c r="E370" s="212" t="s">
        <v>248</v>
      </c>
      <c r="F370" s="224" t="s">
        <v>249</v>
      </c>
      <c r="G370" s="212" t="s">
        <v>2263</v>
      </c>
      <c r="H370" s="208">
        <v>858</v>
      </c>
      <c r="I370" s="208">
        <v>988</v>
      </c>
      <c r="J370" s="209">
        <f t="shared" si="33"/>
        <v>130</v>
      </c>
      <c r="K370" s="208">
        <v>4</v>
      </c>
      <c r="L370" s="208">
        <v>1.5</v>
      </c>
      <c r="M370" s="208">
        <f t="shared" si="34"/>
        <v>0.5</v>
      </c>
      <c r="N370" s="225">
        <v>-3730</v>
      </c>
      <c r="O370" s="209">
        <v>1448</v>
      </c>
      <c r="P370" s="209">
        <f t="shared" si="39"/>
        <v>1100</v>
      </c>
      <c r="Q370" s="209">
        <f t="shared" si="40"/>
        <v>131</v>
      </c>
      <c r="R370" s="209">
        <f t="shared" si="42"/>
        <v>25</v>
      </c>
      <c r="S370" s="209">
        <f>M370*275*4*2</f>
        <v>1100</v>
      </c>
      <c r="T370" s="209"/>
      <c r="U370" s="209">
        <f t="shared" si="43"/>
        <v>2356</v>
      </c>
      <c r="V370" s="208">
        <v>2335</v>
      </c>
      <c r="W370" s="208"/>
      <c r="X370" s="208"/>
      <c r="Y370" s="208">
        <f t="shared" si="36"/>
        <v>2335</v>
      </c>
      <c r="Z370" s="209">
        <f t="shared" si="37"/>
        <v>1469</v>
      </c>
      <c r="AA370" s="209">
        <f t="shared" si="41"/>
        <v>-2261</v>
      </c>
      <c r="AB370" s="167">
        <f t="shared" si="44"/>
        <v>3804</v>
      </c>
    </row>
    <row r="371" spans="1:28" ht="60" x14ac:dyDescent="0.25">
      <c r="A371" s="228">
        <v>58</v>
      </c>
      <c r="B371" s="223" t="s">
        <v>79</v>
      </c>
      <c r="C371" s="223">
        <v>1</v>
      </c>
      <c r="D371" s="212" t="s">
        <v>925</v>
      </c>
      <c r="E371" s="212" t="s">
        <v>250</v>
      </c>
      <c r="F371" s="224" t="s">
        <v>251</v>
      </c>
      <c r="G371" s="212" t="s">
        <v>296</v>
      </c>
      <c r="H371" s="208">
        <v>33</v>
      </c>
      <c r="I371" s="208">
        <v>55</v>
      </c>
      <c r="J371" s="209">
        <f t="shared" si="33"/>
        <v>22</v>
      </c>
      <c r="K371" s="208">
        <v>4</v>
      </c>
      <c r="L371" s="208"/>
      <c r="M371" s="208">
        <f t="shared" si="34"/>
        <v>-1</v>
      </c>
      <c r="N371" s="240">
        <v>-3730</v>
      </c>
      <c r="O371" s="209">
        <v>737</v>
      </c>
      <c r="P371" s="209">
        <f t="shared" si="39"/>
        <v>1100</v>
      </c>
      <c r="Q371" s="209">
        <f t="shared" si="40"/>
        <v>22</v>
      </c>
      <c r="R371" s="209">
        <f t="shared" si="42"/>
        <v>4</v>
      </c>
      <c r="S371" s="209">
        <v>0</v>
      </c>
      <c r="T371" s="209"/>
      <c r="U371" s="209">
        <f t="shared" si="43"/>
        <v>1126</v>
      </c>
      <c r="V371" s="208">
        <v>1150</v>
      </c>
      <c r="W371" s="208"/>
      <c r="X371" s="208"/>
      <c r="Y371" s="208">
        <f t="shared" si="36"/>
        <v>1150</v>
      </c>
      <c r="Z371" s="209">
        <f t="shared" si="37"/>
        <v>713</v>
      </c>
      <c r="AA371" s="209">
        <f t="shared" si="41"/>
        <v>-3017</v>
      </c>
      <c r="AB371" s="167">
        <f t="shared" si="44"/>
        <v>1863</v>
      </c>
    </row>
    <row r="372" spans="1:28" ht="45" x14ac:dyDescent="0.25">
      <c r="A372" s="228">
        <v>59</v>
      </c>
      <c r="B372" s="212" t="s">
        <v>80</v>
      </c>
      <c r="C372" s="212">
        <v>2</v>
      </c>
      <c r="D372" s="212" t="s">
        <v>925</v>
      </c>
      <c r="E372" s="212" t="s">
        <v>252</v>
      </c>
      <c r="F372" s="224" t="s">
        <v>253</v>
      </c>
      <c r="G372" s="212" t="s">
        <v>207</v>
      </c>
      <c r="H372" s="208">
        <v>166</v>
      </c>
      <c r="I372" s="208">
        <v>186</v>
      </c>
      <c r="J372" s="209">
        <f t="shared" si="33"/>
        <v>20</v>
      </c>
      <c r="K372" s="208">
        <v>4</v>
      </c>
      <c r="L372" s="208"/>
      <c r="M372" s="208">
        <f t="shared" si="34"/>
        <v>-2</v>
      </c>
      <c r="N372" s="225">
        <v>-7460</v>
      </c>
      <c r="O372" s="209">
        <v>1618</v>
      </c>
      <c r="P372" s="209">
        <f t="shared" si="39"/>
        <v>2200</v>
      </c>
      <c r="Q372" s="209">
        <f t="shared" si="40"/>
        <v>20</v>
      </c>
      <c r="R372" s="209">
        <f t="shared" si="42"/>
        <v>4</v>
      </c>
      <c r="S372" s="209">
        <v>0</v>
      </c>
      <c r="T372" s="209"/>
      <c r="U372" s="209">
        <f t="shared" si="43"/>
        <v>2224</v>
      </c>
      <c r="V372" s="208">
        <v>2300</v>
      </c>
      <c r="W372" s="208"/>
      <c r="X372" s="208"/>
      <c r="Y372" s="208">
        <f t="shared" si="36"/>
        <v>2300</v>
      </c>
      <c r="Z372" s="209">
        <f t="shared" si="37"/>
        <v>1542</v>
      </c>
      <c r="AA372" s="209">
        <f t="shared" si="41"/>
        <v>-5918</v>
      </c>
      <c r="AB372" s="167">
        <f t="shared" si="44"/>
        <v>3842</v>
      </c>
    </row>
    <row r="373" spans="1:28" ht="45" x14ac:dyDescent="0.25">
      <c r="A373" s="217">
        <v>1623</v>
      </c>
      <c r="B373" s="211" t="s">
        <v>614</v>
      </c>
      <c r="C373" s="215">
        <v>1</v>
      </c>
      <c r="D373" s="210" t="s">
        <v>615</v>
      </c>
      <c r="E373" s="210" t="s">
        <v>2316</v>
      </c>
      <c r="F373" s="216" t="s">
        <v>2317</v>
      </c>
      <c r="G373" s="210" t="s">
        <v>211</v>
      </c>
      <c r="H373" s="175">
        <v>78</v>
      </c>
      <c r="I373" s="175">
        <v>81</v>
      </c>
      <c r="J373" s="169">
        <f t="shared" si="33"/>
        <v>3</v>
      </c>
      <c r="K373" s="175">
        <v>5</v>
      </c>
      <c r="L373" s="175">
        <v>1.86</v>
      </c>
      <c r="M373" s="175">
        <f t="shared" si="34"/>
        <v>0.8600000000000001</v>
      </c>
      <c r="N373" s="237">
        <v>-3730</v>
      </c>
      <c r="O373" s="169">
        <v>5208</v>
      </c>
      <c r="P373" s="169">
        <f t="shared" si="39"/>
        <v>1375</v>
      </c>
      <c r="Q373" s="169">
        <f t="shared" si="40"/>
        <v>3</v>
      </c>
      <c r="R373" s="169"/>
      <c r="S373" s="169">
        <f>M373*275*4*2</f>
        <v>1892.0000000000002</v>
      </c>
      <c r="T373" s="169">
        <v>126</v>
      </c>
      <c r="U373" s="169">
        <f>P373+Q373+S373+T373</f>
        <v>3396</v>
      </c>
      <c r="V373" s="212">
        <v>4874</v>
      </c>
      <c r="W373" s="175"/>
      <c r="X373" s="175"/>
      <c r="Y373" s="175">
        <f t="shared" si="36"/>
        <v>4874</v>
      </c>
      <c r="Z373" s="169">
        <f t="shared" si="37"/>
        <v>3730</v>
      </c>
      <c r="AA373" s="169">
        <f t="shared" si="41"/>
        <v>0</v>
      </c>
      <c r="AB373" s="167">
        <f>O373+P373+Q373+S373+T373</f>
        <v>8604</v>
      </c>
    </row>
    <row r="374" spans="1:28" ht="30" x14ac:dyDescent="0.25">
      <c r="A374" s="217">
        <v>601</v>
      </c>
      <c r="B374" s="163" t="s">
        <v>861</v>
      </c>
      <c r="C374" s="162"/>
      <c r="D374" s="164" t="s">
        <v>862</v>
      </c>
      <c r="E374" s="164" t="s">
        <v>293</v>
      </c>
      <c r="F374" s="164" t="s">
        <v>2973</v>
      </c>
      <c r="G374" s="168"/>
      <c r="H374" s="165"/>
      <c r="I374" s="165"/>
      <c r="J374" s="165"/>
      <c r="K374" s="165"/>
      <c r="L374" s="165"/>
      <c r="M374" s="165"/>
      <c r="N374" s="195"/>
      <c r="O374" s="166">
        <v>-2459</v>
      </c>
      <c r="P374" s="165"/>
      <c r="Q374" s="165"/>
      <c r="R374" s="165"/>
      <c r="S374" s="165"/>
      <c r="T374" s="165"/>
      <c r="U374" s="165"/>
      <c r="V374" s="169"/>
      <c r="W374" s="165"/>
      <c r="X374" s="169"/>
      <c r="Y374" s="165"/>
      <c r="Z374" s="165"/>
      <c r="AA374" s="183">
        <v>0</v>
      </c>
      <c r="AB374">
        <v>0</v>
      </c>
    </row>
    <row r="375" spans="1:28" ht="30" x14ac:dyDescent="0.25">
      <c r="A375" s="228">
        <v>60</v>
      </c>
      <c r="B375" s="223" t="s">
        <v>81</v>
      </c>
      <c r="C375" s="223">
        <v>2</v>
      </c>
      <c r="D375" s="212" t="s">
        <v>926</v>
      </c>
      <c r="E375" s="212" t="s">
        <v>254</v>
      </c>
      <c r="F375" s="224" t="s">
        <v>255</v>
      </c>
      <c r="G375" s="212" t="s">
        <v>1842</v>
      </c>
      <c r="H375" s="208">
        <v>84</v>
      </c>
      <c r="I375" s="208">
        <v>97</v>
      </c>
      <c r="J375" s="209">
        <f t="shared" ref="J375:J406" si="45">I375-H375</f>
        <v>13</v>
      </c>
      <c r="K375" s="208">
        <v>4</v>
      </c>
      <c r="L375" s="208"/>
      <c r="M375" s="208">
        <f t="shared" ref="M375:M406" si="46">L375-C375</f>
        <v>-2</v>
      </c>
      <c r="N375" s="240">
        <v>-7460</v>
      </c>
      <c r="O375" s="209">
        <v>986</v>
      </c>
      <c r="P375" s="209">
        <f t="shared" ref="P375:P383" si="47">C375*K375*275</f>
        <v>2200</v>
      </c>
      <c r="Q375" s="209">
        <f t="shared" ref="Q375:Q406" si="48">ROUND((J375)*11.2*9%,)</f>
        <v>13</v>
      </c>
      <c r="R375" s="209">
        <f t="shared" ref="R375:R406" si="49">ROUND((J375)*0.19*100%,)</f>
        <v>2</v>
      </c>
      <c r="S375" s="209">
        <v>0</v>
      </c>
      <c r="T375" s="209"/>
      <c r="U375" s="209">
        <f t="shared" ref="U375:U406" si="50">P375+Q375+R375+S375+T375</f>
        <v>2215</v>
      </c>
      <c r="V375" s="208">
        <v>2300</v>
      </c>
      <c r="W375" s="208"/>
      <c r="X375" s="208"/>
      <c r="Y375" s="208">
        <f t="shared" ref="Y375:Y406" si="51">SUM(V375:X375)</f>
        <v>2300</v>
      </c>
      <c r="Z375" s="209">
        <f t="shared" ref="Z375:Z406" si="52">+(O375+U375)-Y375</f>
        <v>901</v>
      </c>
      <c r="AA375" s="209">
        <f t="shared" ref="AA375:AA406" si="53">+(N375+O375+U375)-Y375</f>
        <v>-6559</v>
      </c>
      <c r="AB375" s="167">
        <f t="shared" ref="AB375:AB406" si="54">O375+P375+Q375+S375+T375+R375</f>
        <v>3201</v>
      </c>
    </row>
    <row r="376" spans="1:28" x14ac:dyDescent="0.25">
      <c r="A376" s="228">
        <v>61</v>
      </c>
      <c r="B376" s="212" t="s">
        <v>83</v>
      </c>
      <c r="C376" s="212">
        <v>2</v>
      </c>
      <c r="D376" s="212" t="s">
        <v>617</v>
      </c>
      <c r="E376" s="212" t="s">
        <v>256</v>
      </c>
      <c r="F376" s="212" t="s">
        <v>257</v>
      </c>
      <c r="G376" s="212" t="s">
        <v>2322</v>
      </c>
      <c r="H376" s="208">
        <v>81</v>
      </c>
      <c r="I376" s="208">
        <v>91</v>
      </c>
      <c r="J376" s="209">
        <f t="shared" si="45"/>
        <v>10</v>
      </c>
      <c r="K376" s="208">
        <v>5</v>
      </c>
      <c r="L376" s="208"/>
      <c r="M376" s="208">
        <f t="shared" si="46"/>
        <v>-2</v>
      </c>
      <c r="N376" s="233">
        <v>-7460</v>
      </c>
      <c r="O376" s="209">
        <v>889</v>
      </c>
      <c r="P376" s="209">
        <f t="shared" si="47"/>
        <v>2750</v>
      </c>
      <c r="Q376" s="209">
        <f t="shared" si="48"/>
        <v>10</v>
      </c>
      <c r="R376" s="209">
        <f t="shared" si="49"/>
        <v>2</v>
      </c>
      <c r="S376" s="209">
        <v>0</v>
      </c>
      <c r="T376" s="209"/>
      <c r="U376" s="209">
        <f t="shared" si="50"/>
        <v>2762</v>
      </c>
      <c r="V376" s="208">
        <v>2300</v>
      </c>
      <c r="W376" s="208"/>
      <c r="X376" s="208"/>
      <c r="Y376" s="208">
        <f t="shared" si="51"/>
        <v>2300</v>
      </c>
      <c r="Z376" s="209">
        <f t="shared" si="52"/>
        <v>1351</v>
      </c>
      <c r="AA376" s="209">
        <f t="shared" si="53"/>
        <v>-6109</v>
      </c>
      <c r="AB376" s="167">
        <f t="shared" si="54"/>
        <v>3651</v>
      </c>
    </row>
    <row r="377" spans="1:28" x14ac:dyDescent="0.25">
      <c r="A377" s="228">
        <v>62</v>
      </c>
      <c r="B377" s="212" t="s">
        <v>85</v>
      </c>
      <c r="C377" s="212">
        <v>1</v>
      </c>
      <c r="D377" s="212" t="s">
        <v>617</v>
      </c>
      <c r="E377" s="212" t="s">
        <v>258</v>
      </c>
      <c r="F377" s="212" t="s">
        <v>259</v>
      </c>
      <c r="G377" s="212" t="s">
        <v>1069</v>
      </c>
      <c r="H377" s="208">
        <v>4</v>
      </c>
      <c r="I377" s="208">
        <v>4</v>
      </c>
      <c r="J377" s="209">
        <f t="shared" si="45"/>
        <v>0</v>
      </c>
      <c r="K377" s="208">
        <v>5</v>
      </c>
      <c r="L377" s="208"/>
      <c r="M377" s="208">
        <f t="shared" si="46"/>
        <v>-1</v>
      </c>
      <c r="N377" s="233">
        <v>-3730</v>
      </c>
      <c r="O377" s="209">
        <v>404</v>
      </c>
      <c r="P377" s="209">
        <f t="shared" si="47"/>
        <v>1375</v>
      </c>
      <c r="Q377" s="209">
        <f t="shared" si="48"/>
        <v>0</v>
      </c>
      <c r="R377" s="209">
        <f t="shared" si="49"/>
        <v>0</v>
      </c>
      <c r="S377" s="209">
        <v>0</v>
      </c>
      <c r="T377" s="209"/>
      <c r="U377" s="209">
        <f t="shared" si="50"/>
        <v>1375</v>
      </c>
      <c r="V377" s="208">
        <v>1150</v>
      </c>
      <c r="W377" s="208"/>
      <c r="X377" s="208"/>
      <c r="Y377" s="208">
        <f t="shared" si="51"/>
        <v>1150</v>
      </c>
      <c r="Z377" s="209">
        <f t="shared" si="52"/>
        <v>629</v>
      </c>
      <c r="AA377" s="209">
        <f t="shared" si="53"/>
        <v>-3101</v>
      </c>
      <c r="AB377" s="167">
        <f t="shared" si="54"/>
        <v>1779</v>
      </c>
    </row>
    <row r="378" spans="1:28" x14ac:dyDescent="0.25">
      <c r="A378" s="162">
        <v>1750</v>
      </c>
      <c r="B378" s="210" t="s">
        <v>616</v>
      </c>
      <c r="C378" s="210">
        <v>2</v>
      </c>
      <c r="D378" s="210" t="s">
        <v>617</v>
      </c>
      <c r="E378" s="210" t="s">
        <v>2325</v>
      </c>
      <c r="F378" s="210" t="s">
        <v>2326</v>
      </c>
      <c r="G378" s="210" t="s">
        <v>318</v>
      </c>
      <c r="H378" s="175">
        <v>135</v>
      </c>
      <c r="I378" s="175">
        <v>180</v>
      </c>
      <c r="J378" s="169">
        <f t="shared" si="45"/>
        <v>45</v>
      </c>
      <c r="K378" s="175">
        <v>4</v>
      </c>
      <c r="L378" s="175">
        <v>3.32</v>
      </c>
      <c r="M378" s="175">
        <f t="shared" si="46"/>
        <v>1.3199999999999998</v>
      </c>
      <c r="N378" s="210">
        <v>-7460</v>
      </c>
      <c r="O378" s="169">
        <v>1036</v>
      </c>
      <c r="P378" s="169">
        <f t="shared" si="47"/>
        <v>2200</v>
      </c>
      <c r="Q378" s="169">
        <f t="shared" si="48"/>
        <v>45</v>
      </c>
      <c r="R378" s="169">
        <f t="shared" si="49"/>
        <v>9</v>
      </c>
      <c r="S378" s="169">
        <f>M378*275*4*2</f>
        <v>2903.9999999999995</v>
      </c>
      <c r="T378" s="169"/>
      <c r="U378" s="169">
        <f t="shared" si="50"/>
        <v>5158</v>
      </c>
      <c r="V378" s="175">
        <v>0</v>
      </c>
      <c r="W378" s="175"/>
      <c r="X378" s="175"/>
      <c r="Y378" s="175">
        <f t="shared" si="51"/>
        <v>0</v>
      </c>
      <c r="Z378" s="169">
        <f t="shared" si="52"/>
        <v>6194</v>
      </c>
      <c r="AA378" s="169">
        <f t="shared" si="53"/>
        <v>-1266</v>
      </c>
      <c r="AB378" s="167">
        <f t="shared" si="54"/>
        <v>6194</v>
      </c>
    </row>
    <row r="379" spans="1:28" x14ac:dyDescent="0.25">
      <c r="A379" s="220">
        <v>63</v>
      </c>
      <c r="B379" s="212" t="s">
        <v>87</v>
      </c>
      <c r="C379" s="212">
        <v>2</v>
      </c>
      <c r="D379" s="212" t="s">
        <v>617</v>
      </c>
      <c r="E379" s="212" t="s">
        <v>260</v>
      </c>
      <c r="F379" s="212" t="s">
        <v>261</v>
      </c>
      <c r="G379" s="212" t="s">
        <v>205</v>
      </c>
      <c r="H379" s="208">
        <v>19</v>
      </c>
      <c r="I379" s="208">
        <v>25</v>
      </c>
      <c r="J379" s="209">
        <f t="shared" si="45"/>
        <v>6</v>
      </c>
      <c r="K379" s="208">
        <v>5</v>
      </c>
      <c r="L379" s="208"/>
      <c r="M379" s="208">
        <f t="shared" si="46"/>
        <v>-2</v>
      </c>
      <c r="N379" s="212">
        <v>-7460</v>
      </c>
      <c r="O379" s="209">
        <v>864</v>
      </c>
      <c r="P379" s="209">
        <f t="shared" si="47"/>
        <v>2750</v>
      </c>
      <c r="Q379" s="209">
        <f t="shared" si="48"/>
        <v>6</v>
      </c>
      <c r="R379" s="209">
        <f t="shared" si="49"/>
        <v>1</v>
      </c>
      <c r="S379" s="209">
        <v>0</v>
      </c>
      <c r="T379" s="209"/>
      <c r="U379" s="209">
        <f t="shared" si="50"/>
        <v>2757</v>
      </c>
      <c r="V379" s="208">
        <v>2300</v>
      </c>
      <c r="W379" s="208"/>
      <c r="X379" s="208"/>
      <c r="Y379" s="208">
        <f t="shared" si="51"/>
        <v>2300</v>
      </c>
      <c r="Z379" s="209">
        <f t="shared" si="52"/>
        <v>1321</v>
      </c>
      <c r="AA379" s="209">
        <f t="shared" si="53"/>
        <v>-6139</v>
      </c>
      <c r="AB379" s="167">
        <f t="shared" si="54"/>
        <v>3621</v>
      </c>
    </row>
    <row r="380" spans="1:28" x14ac:dyDescent="0.25">
      <c r="A380" s="228">
        <v>64</v>
      </c>
      <c r="B380" s="212" t="s">
        <v>88</v>
      </c>
      <c r="C380" s="212">
        <v>2</v>
      </c>
      <c r="D380" s="212" t="s">
        <v>617</v>
      </c>
      <c r="E380" s="212" t="s">
        <v>262</v>
      </c>
      <c r="F380" s="212" t="s">
        <v>263</v>
      </c>
      <c r="G380" s="212" t="s">
        <v>227</v>
      </c>
      <c r="H380" s="208">
        <v>117</v>
      </c>
      <c r="I380" s="208">
        <v>137</v>
      </c>
      <c r="J380" s="209">
        <f t="shared" si="45"/>
        <v>20</v>
      </c>
      <c r="K380" s="208">
        <v>5</v>
      </c>
      <c r="L380" s="208">
        <v>2.25</v>
      </c>
      <c r="M380" s="208">
        <f t="shared" si="46"/>
        <v>0.25</v>
      </c>
      <c r="N380" s="212">
        <v>-7460</v>
      </c>
      <c r="O380" s="209">
        <v>931</v>
      </c>
      <c r="P380" s="209">
        <f t="shared" si="47"/>
        <v>2750</v>
      </c>
      <c r="Q380" s="209">
        <f t="shared" si="48"/>
        <v>20</v>
      </c>
      <c r="R380" s="209">
        <f t="shared" si="49"/>
        <v>4</v>
      </c>
      <c r="S380" s="209">
        <f>M380*275*4*2</f>
        <v>550</v>
      </c>
      <c r="T380" s="209"/>
      <c r="U380" s="209">
        <f t="shared" si="50"/>
        <v>3324</v>
      </c>
      <c r="V380" s="208">
        <v>2300</v>
      </c>
      <c r="W380" s="208"/>
      <c r="X380" s="208"/>
      <c r="Y380" s="208">
        <f t="shared" si="51"/>
        <v>2300</v>
      </c>
      <c r="Z380" s="209">
        <f t="shared" si="52"/>
        <v>1955</v>
      </c>
      <c r="AA380" s="209">
        <f t="shared" si="53"/>
        <v>-5505</v>
      </c>
      <c r="AB380" s="167">
        <f t="shared" si="54"/>
        <v>4255</v>
      </c>
    </row>
    <row r="381" spans="1:28" x14ac:dyDescent="0.25">
      <c r="A381" s="228">
        <v>65</v>
      </c>
      <c r="B381" s="212" t="s">
        <v>89</v>
      </c>
      <c r="C381" s="212">
        <v>2</v>
      </c>
      <c r="D381" s="212" t="s">
        <v>617</v>
      </c>
      <c r="E381" s="212" t="s">
        <v>264</v>
      </c>
      <c r="F381" s="212" t="s">
        <v>265</v>
      </c>
      <c r="G381" s="212" t="s">
        <v>2330</v>
      </c>
      <c r="H381" s="208">
        <v>145</v>
      </c>
      <c r="I381" s="208">
        <v>209</v>
      </c>
      <c r="J381" s="209">
        <f t="shared" si="45"/>
        <v>64</v>
      </c>
      <c r="K381" s="208">
        <v>5</v>
      </c>
      <c r="L381" s="208">
        <v>3</v>
      </c>
      <c r="M381" s="208">
        <f t="shared" si="46"/>
        <v>1</v>
      </c>
      <c r="N381" s="212">
        <v>-7460</v>
      </c>
      <c r="O381" s="209">
        <v>806</v>
      </c>
      <c r="P381" s="209">
        <f t="shared" si="47"/>
        <v>2750</v>
      </c>
      <c r="Q381" s="209">
        <f t="shared" si="48"/>
        <v>65</v>
      </c>
      <c r="R381" s="209">
        <f t="shared" si="49"/>
        <v>12</v>
      </c>
      <c r="S381" s="209">
        <f>M381*275*4*2</f>
        <v>2200</v>
      </c>
      <c r="T381" s="209"/>
      <c r="U381" s="209">
        <f t="shared" si="50"/>
        <v>5027</v>
      </c>
      <c r="V381" s="208">
        <v>4650</v>
      </c>
      <c r="W381" s="208"/>
      <c r="X381" s="208"/>
      <c r="Y381" s="208">
        <f t="shared" si="51"/>
        <v>4650</v>
      </c>
      <c r="Z381" s="209">
        <f t="shared" si="52"/>
        <v>1183</v>
      </c>
      <c r="AA381" s="209">
        <f t="shared" si="53"/>
        <v>-6277</v>
      </c>
      <c r="AB381" s="167">
        <f t="shared" si="54"/>
        <v>5833</v>
      </c>
    </row>
    <row r="382" spans="1:28" x14ac:dyDescent="0.25">
      <c r="A382" s="228">
        <v>66</v>
      </c>
      <c r="B382" s="212" t="s">
        <v>90</v>
      </c>
      <c r="C382" s="212">
        <v>1</v>
      </c>
      <c r="D382" s="212" t="s">
        <v>617</v>
      </c>
      <c r="E382" s="212" t="s">
        <v>266</v>
      </c>
      <c r="F382" s="212" t="s">
        <v>267</v>
      </c>
      <c r="G382" s="212" t="s">
        <v>294</v>
      </c>
      <c r="H382" s="208">
        <v>184</v>
      </c>
      <c r="I382" s="208">
        <v>228</v>
      </c>
      <c r="J382" s="209">
        <f t="shared" si="45"/>
        <v>44</v>
      </c>
      <c r="K382" s="208">
        <v>5</v>
      </c>
      <c r="L382" s="208"/>
      <c r="M382" s="208">
        <f t="shared" si="46"/>
        <v>-1</v>
      </c>
      <c r="N382" s="212">
        <v>-3730</v>
      </c>
      <c r="O382" s="209">
        <v>448</v>
      </c>
      <c r="P382" s="209">
        <f t="shared" si="47"/>
        <v>1375</v>
      </c>
      <c r="Q382" s="209">
        <f t="shared" si="48"/>
        <v>44</v>
      </c>
      <c r="R382" s="209">
        <f t="shared" si="49"/>
        <v>8</v>
      </c>
      <c r="S382" s="209">
        <v>0</v>
      </c>
      <c r="T382" s="209"/>
      <c r="U382" s="209">
        <f t="shared" si="50"/>
        <v>1427</v>
      </c>
      <c r="V382" s="208">
        <v>1150</v>
      </c>
      <c r="W382" s="208"/>
      <c r="X382" s="208"/>
      <c r="Y382" s="208">
        <f t="shared" si="51"/>
        <v>1150</v>
      </c>
      <c r="Z382" s="209">
        <f t="shared" si="52"/>
        <v>725</v>
      </c>
      <c r="AA382" s="209">
        <f t="shared" si="53"/>
        <v>-3005</v>
      </c>
      <c r="AB382" s="167">
        <f t="shared" si="54"/>
        <v>1875</v>
      </c>
    </row>
    <row r="383" spans="1:28" x14ac:dyDescent="0.25">
      <c r="A383" s="228">
        <v>67</v>
      </c>
      <c r="B383" s="212" t="s">
        <v>91</v>
      </c>
      <c r="C383" s="212">
        <v>2</v>
      </c>
      <c r="D383" s="212" t="s">
        <v>619</v>
      </c>
      <c r="E383" s="212" t="s">
        <v>268</v>
      </c>
      <c r="F383" s="212" t="s">
        <v>269</v>
      </c>
      <c r="G383" s="212" t="s">
        <v>211</v>
      </c>
      <c r="H383" s="208">
        <v>65</v>
      </c>
      <c r="I383" s="208">
        <v>75</v>
      </c>
      <c r="J383" s="209">
        <f t="shared" si="45"/>
        <v>10</v>
      </c>
      <c r="K383" s="208">
        <v>5</v>
      </c>
      <c r="L383" s="208"/>
      <c r="M383" s="208">
        <f t="shared" si="46"/>
        <v>-2</v>
      </c>
      <c r="N383" s="212">
        <v>-7460</v>
      </c>
      <c r="O383" s="209">
        <v>373.99999999999955</v>
      </c>
      <c r="P383" s="209">
        <f t="shared" si="47"/>
        <v>2750</v>
      </c>
      <c r="Q383" s="209">
        <f t="shared" si="48"/>
        <v>10</v>
      </c>
      <c r="R383" s="209">
        <f t="shared" si="49"/>
        <v>2</v>
      </c>
      <c r="S383" s="209">
        <v>0</v>
      </c>
      <c r="T383" s="209"/>
      <c r="U383" s="209">
        <f t="shared" si="50"/>
        <v>2762</v>
      </c>
      <c r="V383" s="208">
        <v>2300</v>
      </c>
      <c r="W383" s="208"/>
      <c r="X383" s="208"/>
      <c r="Y383" s="208">
        <f t="shared" si="51"/>
        <v>2300</v>
      </c>
      <c r="Z383" s="209">
        <f t="shared" si="52"/>
        <v>835.99999999999955</v>
      </c>
      <c r="AA383" s="209">
        <f t="shared" si="53"/>
        <v>-6624</v>
      </c>
      <c r="AB383" s="167">
        <f t="shared" si="54"/>
        <v>3135.9999999999995</v>
      </c>
    </row>
    <row r="384" spans="1:28" x14ac:dyDescent="0.25">
      <c r="A384" s="217">
        <v>1756</v>
      </c>
      <c r="B384" s="210" t="s">
        <v>618</v>
      </c>
      <c r="C384" s="210">
        <v>2</v>
      </c>
      <c r="D384" s="210" t="s">
        <v>619</v>
      </c>
      <c r="E384" s="210" t="s">
        <v>324</v>
      </c>
      <c r="F384" s="210" t="s">
        <v>2334</v>
      </c>
      <c r="G384" s="210" t="s">
        <v>296</v>
      </c>
      <c r="H384" s="175">
        <v>72</v>
      </c>
      <c r="I384" s="175">
        <v>101</v>
      </c>
      <c r="J384" s="169">
        <f t="shared" si="45"/>
        <v>29</v>
      </c>
      <c r="K384" s="175">
        <v>4</v>
      </c>
      <c r="L384" s="175"/>
      <c r="M384" s="175">
        <f t="shared" si="46"/>
        <v>-2</v>
      </c>
      <c r="N384" s="210">
        <v>-7460</v>
      </c>
      <c r="O384" s="169">
        <v>493.99999999999955</v>
      </c>
      <c r="P384" s="169">
        <v>2750</v>
      </c>
      <c r="Q384" s="169">
        <f t="shared" si="48"/>
        <v>29</v>
      </c>
      <c r="R384" s="169">
        <f t="shared" si="49"/>
        <v>6</v>
      </c>
      <c r="S384" s="169">
        <v>0</v>
      </c>
      <c r="T384" s="169"/>
      <c r="U384" s="169">
        <f t="shared" si="50"/>
        <v>2785</v>
      </c>
      <c r="V384" s="175">
        <v>0</v>
      </c>
      <c r="W384" s="175"/>
      <c r="X384" s="175"/>
      <c r="Y384" s="175">
        <f t="shared" si="51"/>
        <v>0</v>
      </c>
      <c r="Z384" s="169">
        <f t="shared" si="52"/>
        <v>3278.9999999999995</v>
      </c>
      <c r="AA384" s="169">
        <f t="shared" si="53"/>
        <v>-4181</v>
      </c>
      <c r="AB384" s="167">
        <f t="shared" si="54"/>
        <v>3278.9999999999995</v>
      </c>
    </row>
    <row r="385" spans="1:28" x14ac:dyDescent="0.25">
      <c r="A385" s="228">
        <v>68</v>
      </c>
      <c r="B385" s="212" t="s">
        <v>93</v>
      </c>
      <c r="C385" s="212">
        <v>2</v>
      </c>
      <c r="D385" s="212" t="s">
        <v>619</v>
      </c>
      <c r="E385" s="212" t="s">
        <v>270</v>
      </c>
      <c r="F385" s="212" t="s">
        <v>271</v>
      </c>
      <c r="G385" s="212" t="s">
        <v>303</v>
      </c>
      <c r="H385" s="208">
        <v>465</v>
      </c>
      <c r="I385" s="208">
        <v>574</v>
      </c>
      <c r="J385" s="209">
        <f t="shared" si="45"/>
        <v>109</v>
      </c>
      <c r="K385" s="208">
        <v>5</v>
      </c>
      <c r="L385" s="208"/>
      <c r="M385" s="208">
        <f t="shared" si="46"/>
        <v>-2</v>
      </c>
      <c r="N385" s="212">
        <v>-7460</v>
      </c>
      <c r="O385" s="209">
        <v>468</v>
      </c>
      <c r="P385" s="209">
        <f t="shared" ref="P385:P390" si="55">C385*K385*275</f>
        <v>2750</v>
      </c>
      <c r="Q385" s="209">
        <f t="shared" si="48"/>
        <v>110</v>
      </c>
      <c r="R385" s="209">
        <f t="shared" si="49"/>
        <v>21</v>
      </c>
      <c r="S385" s="209">
        <v>0</v>
      </c>
      <c r="T385" s="209"/>
      <c r="U385" s="209">
        <f t="shared" si="50"/>
        <v>2881</v>
      </c>
      <c r="V385" s="208">
        <v>2328</v>
      </c>
      <c r="W385" s="208"/>
      <c r="X385" s="208"/>
      <c r="Y385" s="208">
        <f t="shared" si="51"/>
        <v>2328</v>
      </c>
      <c r="Z385" s="209">
        <f t="shared" si="52"/>
        <v>1021</v>
      </c>
      <c r="AA385" s="209">
        <f t="shared" si="53"/>
        <v>-6439</v>
      </c>
      <c r="AB385" s="167">
        <f t="shared" si="54"/>
        <v>3349</v>
      </c>
    </row>
    <row r="386" spans="1:28" x14ac:dyDescent="0.25">
      <c r="A386" s="228">
        <v>69</v>
      </c>
      <c r="B386" s="212" t="s">
        <v>94</v>
      </c>
      <c r="C386" s="212">
        <v>2</v>
      </c>
      <c r="D386" s="212" t="s">
        <v>927</v>
      </c>
      <c r="E386" s="212" t="s">
        <v>272</v>
      </c>
      <c r="F386" s="212" t="s">
        <v>273</v>
      </c>
      <c r="G386" s="212" t="s">
        <v>1000</v>
      </c>
      <c r="H386" s="208">
        <v>131</v>
      </c>
      <c r="I386" s="208">
        <v>166</v>
      </c>
      <c r="J386" s="209">
        <f t="shared" si="45"/>
        <v>35</v>
      </c>
      <c r="K386" s="208">
        <v>5</v>
      </c>
      <c r="L386" s="208">
        <v>2.75</v>
      </c>
      <c r="M386" s="208">
        <f t="shared" si="46"/>
        <v>0.75</v>
      </c>
      <c r="N386" s="212">
        <v>-7460</v>
      </c>
      <c r="O386" s="209">
        <v>-72</v>
      </c>
      <c r="P386" s="209">
        <f t="shared" si="55"/>
        <v>2750</v>
      </c>
      <c r="Q386" s="209">
        <f t="shared" si="48"/>
        <v>35</v>
      </c>
      <c r="R386" s="209">
        <f t="shared" si="49"/>
        <v>7</v>
      </c>
      <c r="S386" s="209">
        <f>M386*275*4*2</f>
        <v>1650</v>
      </c>
      <c r="T386" s="209"/>
      <c r="U386" s="209">
        <f t="shared" si="50"/>
        <v>4442</v>
      </c>
      <c r="V386" s="208">
        <v>3950</v>
      </c>
      <c r="W386" s="208"/>
      <c r="X386" s="208"/>
      <c r="Y386" s="208">
        <f t="shared" si="51"/>
        <v>3950</v>
      </c>
      <c r="Z386" s="209">
        <f t="shared" si="52"/>
        <v>420</v>
      </c>
      <c r="AA386" s="209">
        <f t="shared" si="53"/>
        <v>-7040</v>
      </c>
      <c r="AB386" s="167">
        <f t="shared" si="54"/>
        <v>4370</v>
      </c>
    </row>
    <row r="387" spans="1:28" x14ac:dyDescent="0.25">
      <c r="A387" s="228">
        <v>70</v>
      </c>
      <c r="B387" s="212" t="s">
        <v>96</v>
      </c>
      <c r="C387" s="212">
        <v>2</v>
      </c>
      <c r="D387" s="212"/>
      <c r="E387" s="212"/>
      <c r="F387" s="212"/>
      <c r="G387" s="212"/>
      <c r="H387" s="208">
        <v>68</v>
      </c>
      <c r="I387" s="208">
        <v>74</v>
      </c>
      <c r="J387" s="209">
        <f t="shared" si="45"/>
        <v>6</v>
      </c>
      <c r="K387" s="208">
        <v>4</v>
      </c>
      <c r="L387" s="208"/>
      <c r="M387" s="208">
        <f t="shared" si="46"/>
        <v>-2</v>
      </c>
      <c r="N387" s="212">
        <v>-7460</v>
      </c>
      <c r="O387" s="209">
        <v>2076</v>
      </c>
      <c r="P387" s="209">
        <f t="shared" si="55"/>
        <v>2200</v>
      </c>
      <c r="Q387" s="209">
        <f t="shared" si="48"/>
        <v>6</v>
      </c>
      <c r="R387" s="209">
        <f t="shared" si="49"/>
        <v>1</v>
      </c>
      <c r="S387" s="209">
        <v>0</v>
      </c>
      <c r="T387" s="209"/>
      <c r="U387" s="209">
        <f t="shared" si="50"/>
        <v>2207</v>
      </c>
      <c r="V387" s="208">
        <v>3530</v>
      </c>
      <c r="W387" s="208"/>
      <c r="X387" s="208"/>
      <c r="Y387" s="208">
        <f t="shared" si="51"/>
        <v>3530</v>
      </c>
      <c r="Z387" s="209">
        <f t="shared" si="52"/>
        <v>753</v>
      </c>
      <c r="AA387" s="209">
        <f t="shared" si="53"/>
        <v>-6707</v>
      </c>
      <c r="AB387" s="167">
        <f t="shared" si="54"/>
        <v>4283</v>
      </c>
    </row>
    <row r="388" spans="1:28" x14ac:dyDescent="0.25">
      <c r="A388" s="228">
        <v>71</v>
      </c>
      <c r="B388" s="212" t="s">
        <v>98</v>
      </c>
      <c r="C388" s="212">
        <v>2</v>
      </c>
      <c r="D388" s="212"/>
      <c r="E388" s="212"/>
      <c r="F388" s="212"/>
      <c r="G388" s="212"/>
      <c r="H388" s="208">
        <v>40</v>
      </c>
      <c r="I388" s="208">
        <v>52</v>
      </c>
      <c r="J388" s="209">
        <f t="shared" si="45"/>
        <v>12</v>
      </c>
      <c r="K388" s="208">
        <v>4</v>
      </c>
      <c r="L388" s="208"/>
      <c r="M388" s="208">
        <f t="shared" si="46"/>
        <v>-2</v>
      </c>
      <c r="N388" s="212">
        <v>-7460</v>
      </c>
      <c r="O388" s="209">
        <v>944</v>
      </c>
      <c r="P388" s="209">
        <f t="shared" si="55"/>
        <v>2200</v>
      </c>
      <c r="Q388" s="209">
        <f t="shared" si="48"/>
        <v>12</v>
      </c>
      <c r="R388" s="209">
        <f t="shared" si="49"/>
        <v>2</v>
      </c>
      <c r="S388" s="209">
        <v>0</v>
      </c>
      <c r="T388" s="209"/>
      <c r="U388" s="209">
        <f t="shared" si="50"/>
        <v>2214</v>
      </c>
      <c r="V388" s="208">
        <v>4600</v>
      </c>
      <c r="W388" s="208"/>
      <c r="X388" s="208"/>
      <c r="Y388" s="208">
        <f t="shared" si="51"/>
        <v>4600</v>
      </c>
      <c r="Z388" s="209">
        <f t="shared" si="52"/>
        <v>-1442</v>
      </c>
      <c r="AA388" s="209">
        <f t="shared" si="53"/>
        <v>-8902</v>
      </c>
      <c r="AB388" s="167">
        <f t="shared" si="54"/>
        <v>3158</v>
      </c>
    </row>
    <row r="389" spans="1:28" x14ac:dyDescent="0.25">
      <c r="A389" s="228">
        <v>72</v>
      </c>
      <c r="B389" s="212" t="s">
        <v>99</v>
      </c>
      <c r="C389" s="212">
        <v>2</v>
      </c>
      <c r="D389" s="212"/>
      <c r="E389" s="212"/>
      <c r="F389" s="212"/>
      <c r="G389" s="212"/>
      <c r="H389" s="208">
        <v>2033</v>
      </c>
      <c r="I389" s="208">
        <v>2110</v>
      </c>
      <c r="J389" s="209">
        <f t="shared" si="45"/>
        <v>77</v>
      </c>
      <c r="K389" s="208">
        <v>4</v>
      </c>
      <c r="L389" s="208"/>
      <c r="M389" s="208">
        <f t="shared" si="46"/>
        <v>-2</v>
      </c>
      <c r="N389" s="212">
        <v>-7460</v>
      </c>
      <c r="O389" s="209">
        <v>1679</v>
      </c>
      <c r="P389" s="209">
        <f t="shared" si="55"/>
        <v>2200</v>
      </c>
      <c r="Q389" s="209">
        <f t="shared" si="48"/>
        <v>78</v>
      </c>
      <c r="R389" s="209">
        <f t="shared" si="49"/>
        <v>15</v>
      </c>
      <c r="S389" s="209">
        <v>0</v>
      </c>
      <c r="T389" s="209"/>
      <c r="U389" s="209">
        <f t="shared" si="50"/>
        <v>2293</v>
      </c>
      <c r="V389" s="208">
        <v>2300</v>
      </c>
      <c r="W389" s="208"/>
      <c r="X389" s="208"/>
      <c r="Y389" s="208">
        <f t="shared" si="51"/>
        <v>2300</v>
      </c>
      <c r="Z389" s="209">
        <f t="shared" si="52"/>
        <v>1672</v>
      </c>
      <c r="AA389" s="209">
        <f t="shared" si="53"/>
        <v>-5788</v>
      </c>
      <c r="AB389" s="167">
        <f t="shared" si="54"/>
        <v>3972</v>
      </c>
    </row>
    <row r="390" spans="1:28" x14ac:dyDescent="0.25">
      <c r="A390" s="229">
        <v>73</v>
      </c>
      <c r="B390" s="212" t="s">
        <v>100</v>
      </c>
      <c r="C390" s="212">
        <v>2</v>
      </c>
      <c r="D390" s="212"/>
      <c r="E390" s="212"/>
      <c r="F390" s="212"/>
      <c r="G390" s="212"/>
      <c r="H390" s="208">
        <v>46</v>
      </c>
      <c r="I390" s="208">
        <v>66</v>
      </c>
      <c r="J390" s="209">
        <f t="shared" si="45"/>
        <v>20</v>
      </c>
      <c r="K390" s="208">
        <v>4</v>
      </c>
      <c r="L390" s="208"/>
      <c r="M390" s="208">
        <f t="shared" si="46"/>
        <v>-2</v>
      </c>
      <c r="N390" s="212">
        <v>-7460</v>
      </c>
      <c r="O390" s="209">
        <v>948</v>
      </c>
      <c r="P390" s="209">
        <f t="shared" si="55"/>
        <v>2200</v>
      </c>
      <c r="Q390" s="209">
        <f t="shared" si="48"/>
        <v>20</v>
      </c>
      <c r="R390" s="209">
        <f t="shared" si="49"/>
        <v>4</v>
      </c>
      <c r="S390" s="209">
        <v>0</v>
      </c>
      <c r="T390" s="209"/>
      <c r="U390" s="209">
        <f t="shared" si="50"/>
        <v>2224</v>
      </c>
      <c r="V390" s="208">
        <v>2300</v>
      </c>
      <c r="W390" s="208"/>
      <c r="X390" s="208"/>
      <c r="Y390" s="208">
        <f t="shared" si="51"/>
        <v>2300</v>
      </c>
      <c r="Z390" s="209">
        <f t="shared" si="52"/>
        <v>872</v>
      </c>
      <c r="AA390" s="209">
        <f t="shared" si="53"/>
        <v>-6588</v>
      </c>
      <c r="AB390" s="167">
        <f t="shared" si="54"/>
        <v>3172</v>
      </c>
    </row>
    <row r="391" spans="1:28" x14ac:dyDescent="0.25">
      <c r="A391" s="229">
        <v>74</v>
      </c>
      <c r="B391" s="212" t="s">
        <v>102</v>
      </c>
      <c r="C391" s="212">
        <v>5</v>
      </c>
      <c r="D391" s="212"/>
      <c r="E391" s="212"/>
      <c r="F391" s="212"/>
      <c r="G391" s="212"/>
      <c r="H391" s="208">
        <v>1604</v>
      </c>
      <c r="I391" s="208">
        <v>2256</v>
      </c>
      <c r="J391" s="209">
        <f t="shared" si="45"/>
        <v>652</v>
      </c>
      <c r="K391" s="208">
        <v>5</v>
      </c>
      <c r="L391" s="208"/>
      <c r="M391" s="208">
        <f t="shared" si="46"/>
        <v>-5</v>
      </c>
      <c r="N391" s="226">
        <v>-18650</v>
      </c>
      <c r="O391" s="209">
        <v>-3967</v>
      </c>
      <c r="P391" s="209">
        <v>7302</v>
      </c>
      <c r="Q391" s="209">
        <f t="shared" si="48"/>
        <v>657</v>
      </c>
      <c r="R391" s="209">
        <f t="shared" si="49"/>
        <v>124</v>
      </c>
      <c r="S391" s="209">
        <v>0</v>
      </c>
      <c r="T391" s="209"/>
      <c r="U391" s="209">
        <f t="shared" si="50"/>
        <v>8083</v>
      </c>
      <c r="V391" s="208">
        <v>5976</v>
      </c>
      <c r="W391" s="208"/>
      <c r="X391" s="208"/>
      <c r="Y391" s="208">
        <f t="shared" si="51"/>
        <v>5976</v>
      </c>
      <c r="Z391" s="209">
        <f t="shared" si="52"/>
        <v>-1860</v>
      </c>
      <c r="AA391" s="209">
        <f t="shared" si="53"/>
        <v>-20510</v>
      </c>
      <c r="AB391" s="167">
        <f t="shared" si="54"/>
        <v>4116</v>
      </c>
    </row>
    <row r="392" spans="1:28" x14ac:dyDescent="0.25">
      <c r="A392" s="229">
        <v>75</v>
      </c>
      <c r="B392" s="212" t="s">
        <v>104</v>
      </c>
      <c r="C392" s="212">
        <v>2</v>
      </c>
      <c r="D392" s="212"/>
      <c r="E392" s="212"/>
      <c r="F392" s="212"/>
      <c r="G392" s="212"/>
      <c r="H392" s="208">
        <v>36</v>
      </c>
      <c r="I392" s="208">
        <v>38</v>
      </c>
      <c r="J392" s="209">
        <f t="shared" si="45"/>
        <v>2</v>
      </c>
      <c r="K392" s="208">
        <v>5</v>
      </c>
      <c r="L392" s="208"/>
      <c r="M392" s="208">
        <f t="shared" si="46"/>
        <v>-2</v>
      </c>
      <c r="N392" s="212">
        <v>-7460</v>
      </c>
      <c r="O392" s="209">
        <v>388</v>
      </c>
      <c r="P392" s="209">
        <f t="shared" ref="P392:P421" si="56">C392*K392*275</f>
        <v>2750</v>
      </c>
      <c r="Q392" s="209">
        <f t="shared" si="48"/>
        <v>2</v>
      </c>
      <c r="R392" s="209">
        <f t="shared" si="49"/>
        <v>0</v>
      </c>
      <c r="S392" s="209">
        <v>0</v>
      </c>
      <c r="T392" s="209"/>
      <c r="U392" s="209">
        <f t="shared" si="50"/>
        <v>2752</v>
      </c>
      <c r="V392" s="232">
        <v>2300</v>
      </c>
      <c r="W392" s="208"/>
      <c r="X392" s="208"/>
      <c r="Y392" s="208">
        <f t="shared" si="51"/>
        <v>2300</v>
      </c>
      <c r="Z392" s="209">
        <f t="shared" si="52"/>
        <v>840</v>
      </c>
      <c r="AA392" s="209">
        <f t="shared" si="53"/>
        <v>-6620</v>
      </c>
      <c r="AB392" s="167">
        <f t="shared" si="54"/>
        <v>3140</v>
      </c>
    </row>
    <row r="393" spans="1:28" x14ac:dyDescent="0.25">
      <c r="A393" s="220">
        <v>76</v>
      </c>
      <c r="B393" s="212" t="s">
        <v>105</v>
      </c>
      <c r="C393" s="212">
        <v>1</v>
      </c>
      <c r="D393" s="212"/>
      <c r="E393" s="212"/>
      <c r="F393" s="212"/>
      <c r="G393" s="212"/>
      <c r="H393" s="208">
        <v>45</v>
      </c>
      <c r="I393" s="208">
        <v>58</v>
      </c>
      <c r="J393" s="209">
        <f t="shared" si="45"/>
        <v>13</v>
      </c>
      <c r="K393" s="208">
        <v>5</v>
      </c>
      <c r="L393" s="208">
        <v>2.5</v>
      </c>
      <c r="M393" s="208">
        <f t="shared" si="46"/>
        <v>1.5</v>
      </c>
      <c r="N393" s="226">
        <v>-3730</v>
      </c>
      <c r="O393" s="209">
        <v>223</v>
      </c>
      <c r="P393" s="209">
        <f t="shared" si="56"/>
        <v>1375</v>
      </c>
      <c r="Q393" s="209">
        <f t="shared" si="48"/>
        <v>13</v>
      </c>
      <c r="R393" s="209">
        <f t="shared" si="49"/>
        <v>2</v>
      </c>
      <c r="S393" s="209">
        <f>M393*275*4*2</f>
        <v>3300</v>
      </c>
      <c r="T393" s="209"/>
      <c r="U393" s="209">
        <f t="shared" si="50"/>
        <v>4690</v>
      </c>
      <c r="V393" s="208">
        <v>4350</v>
      </c>
      <c r="W393" s="208"/>
      <c r="X393" s="208"/>
      <c r="Y393" s="208">
        <f t="shared" si="51"/>
        <v>4350</v>
      </c>
      <c r="Z393" s="209">
        <f t="shared" si="52"/>
        <v>563</v>
      </c>
      <c r="AA393" s="209">
        <f t="shared" si="53"/>
        <v>-3167</v>
      </c>
      <c r="AB393" s="167">
        <f t="shared" si="54"/>
        <v>4913</v>
      </c>
    </row>
    <row r="394" spans="1:28" x14ac:dyDescent="0.25">
      <c r="A394" s="220">
        <v>77</v>
      </c>
      <c r="B394" s="212" t="s">
        <v>106</v>
      </c>
      <c r="C394" s="212">
        <v>5</v>
      </c>
      <c r="D394" s="212"/>
      <c r="E394" s="212"/>
      <c r="F394" s="212"/>
      <c r="G394" s="212"/>
      <c r="H394" s="208">
        <v>6710</v>
      </c>
      <c r="I394" s="208">
        <v>6858</v>
      </c>
      <c r="J394" s="209">
        <f t="shared" si="45"/>
        <v>148</v>
      </c>
      <c r="K394" s="208">
        <v>5</v>
      </c>
      <c r="L394" s="208"/>
      <c r="M394" s="208">
        <f t="shared" si="46"/>
        <v>-5</v>
      </c>
      <c r="N394" s="226">
        <v>-18650</v>
      </c>
      <c r="O394" s="209">
        <v>2076</v>
      </c>
      <c r="P394" s="209">
        <f t="shared" si="56"/>
        <v>6875</v>
      </c>
      <c r="Q394" s="209">
        <f t="shared" si="48"/>
        <v>149</v>
      </c>
      <c r="R394" s="209">
        <f t="shared" si="49"/>
        <v>28</v>
      </c>
      <c r="S394" s="209">
        <v>0</v>
      </c>
      <c r="T394" s="209"/>
      <c r="U394" s="209">
        <f t="shared" si="50"/>
        <v>7052</v>
      </c>
      <c r="V394" s="208">
        <v>6480</v>
      </c>
      <c r="W394" s="208"/>
      <c r="X394" s="208"/>
      <c r="Y394" s="208">
        <f t="shared" si="51"/>
        <v>6480</v>
      </c>
      <c r="Z394" s="209">
        <f t="shared" si="52"/>
        <v>2648</v>
      </c>
      <c r="AA394" s="209">
        <f t="shared" si="53"/>
        <v>-16002</v>
      </c>
      <c r="AB394" s="167">
        <f t="shared" si="54"/>
        <v>9128</v>
      </c>
    </row>
    <row r="395" spans="1:28" x14ac:dyDescent="0.25">
      <c r="A395" s="220">
        <v>78</v>
      </c>
      <c r="B395" s="212" t="s">
        <v>107</v>
      </c>
      <c r="C395" s="212">
        <v>2</v>
      </c>
      <c r="D395" s="212"/>
      <c r="E395" s="212"/>
      <c r="F395" s="212"/>
      <c r="G395" s="212"/>
      <c r="H395" s="208">
        <v>55</v>
      </c>
      <c r="I395" s="208">
        <v>58</v>
      </c>
      <c r="J395" s="209">
        <f t="shared" si="45"/>
        <v>3</v>
      </c>
      <c r="K395" s="208">
        <v>5</v>
      </c>
      <c r="L395" s="208"/>
      <c r="M395" s="208">
        <f t="shared" si="46"/>
        <v>-2</v>
      </c>
      <c r="N395" s="212">
        <v>-7460</v>
      </c>
      <c r="O395" s="209">
        <v>454</v>
      </c>
      <c r="P395" s="209">
        <f t="shared" si="56"/>
        <v>2750</v>
      </c>
      <c r="Q395" s="209">
        <f t="shared" si="48"/>
        <v>3</v>
      </c>
      <c r="R395" s="209">
        <f t="shared" si="49"/>
        <v>1</v>
      </c>
      <c r="S395" s="209">
        <v>0</v>
      </c>
      <c r="T395" s="209"/>
      <c r="U395" s="209">
        <f t="shared" si="50"/>
        <v>2754</v>
      </c>
      <c r="V395" s="208">
        <v>2250</v>
      </c>
      <c r="W395" s="208"/>
      <c r="X395" s="208"/>
      <c r="Y395" s="208">
        <f t="shared" si="51"/>
        <v>2250</v>
      </c>
      <c r="Z395" s="209">
        <f t="shared" si="52"/>
        <v>958</v>
      </c>
      <c r="AA395" s="209">
        <f t="shared" si="53"/>
        <v>-6502</v>
      </c>
      <c r="AB395" s="167">
        <f t="shared" si="54"/>
        <v>3208</v>
      </c>
    </row>
    <row r="396" spans="1:28" x14ac:dyDescent="0.25">
      <c r="A396" s="220">
        <v>79</v>
      </c>
      <c r="B396" s="210" t="s">
        <v>620</v>
      </c>
      <c r="C396" s="210">
        <v>2</v>
      </c>
      <c r="D396" s="210"/>
      <c r="E396" s="210"/>
      <c r="F396" s="210"/>
      <c r="G396" s="210"/>
      <c r="H396" s="175">
        <v>14</v>
      </c>
      <c r="I396" s="175">
        <v>15</v>
      </c>
      <c r="J396" s="169">
        <f t="shared" si="45"/>
        <v>1</v>
      </c>
      <c r="K396" s="175">
        <v>2</v>
      </c>
      <c r="L396" s="175"/>
      <c r="M396" s="175">
        <f t="shared" si="46"/>
        <v>-2</v>
      </c>
      <c r="N396" s="210">
        <v>-7460</v>
      </c>
      <c r="O396" s="169">
        <v>4967</v>
      </c>
      <c r="P396" s="169">
        <f t="shared" si="56"/>
        <v>1100</v>
      </c>
      <c r="Q396" s="169">
        <f t="shared" si="48"/>
        <v>1</v>
      </c>
      <c r="R396" s="169">
        <f t="shared" si="49"/>
        <v>0</v>
      </c>
      <c r="S396" s="169">
        <v>0</v>
      </c>
      <c r="T396" s="169"/>
      <c r="U396" s="169">
        <f t="shared" si="50"/>
        <v>1101</v>
      </c>
      <c r="V396" s="175">
        <v>0</v>
      </c>
      <c r="W396" s="175"/>
      <c r="X396" s="175"/>
      <c r="Y396" s="175">
        <f t="shared" si="51"/>
        <v>0</v>
      </c>
      <c r="Z396" s="169">
        <f t="shared" si="52"/>
        <v>6068</v>
      </c>
      <c r="AA396" s="169">
        <f t="shared" si="53"/>
        <v>-1392</v>
      </c>
      <c r="AB396" s="167">
        <f t="shared" si="54"/>
        <v>6068</v>
      </c>
    </row>
    <row r="397" spans="1:28" x14ac:dyDescent="0.25">
      <c r="A397" s="220">
        <v>80</v>
      </c>
      <c r="B397" s="212" t="s">
        <v>109</v>
      </c>
      <c r="C397" s="212">
        <v>2</v>
      </c>
      <c r="D397" s="212"/>
      <c r="E397" s="212"/>
      <c r="F397" s="212"/>
      <c r="G397" s="212"/>
      <c r="H397" s="208">
        <v>38</v>
      </c>
      <c r="I397" s="208">
        <v>56</v>
      </c>
      <c r="J397" s="209">
        <f t="shared" si="45"/>
        <v>18</v>
      </c>
      <c r="K397" s="208">
        <v>5</v>
      </c>
      <c r="L397" s="208"/>
      <c r="M397" s="208">
        <f t="shared" si="46"/>
        <v>-2</v>
      </c>
      <c r="N397" s="212">
        <v>-7460</v>
      </c>
      <c r="O397" s="209">
        <v>392</v>
      </c>
      <c r="P397" s="209">
        <f t="shared" si="56"/>
        <v>2750</v>
      </c>
      <c r="Q397" s="209">
        <f t="shared" si="48"/>
        <v>18</v>
      </c>
      <c r="R397" s="209">
        <f t="shared" si="49"/>
        <v>3</v>
      </c>
      <c r="S397" s="209">
        <v>0</v>
      </c>
      <c r="T397" s="209"/>
      <c r="U397" s="209">
        <f t="shared" si="50"/>
        <v>2771</v>
      </c>
      <c r="V397" s="208">
        <v>2300</v>
      </c>
      <c r="W397" s="208"/>
      <c r="X397" s="208"/>
      <c r="Y397" s="208">
        <f t="shared" si="51"/>
        <v>2300</v>
      </c>
      <c r="Z397" s="209">
        <f t="shared" si="52"/>
        <v>863</v>
      </c>
      <c r="AA397" s="209">
        <f t="shared" si="53"/>
        <v>-6597</v>
      </c>
      <c r="AB397" s="167">
        <f t="shared" si="54"/>
        <v>3163</v>
      </c>
    </row>
    <row r="398" spans="1:28" x14ac:dyDescent="0.25">
      <c r="A398" s="220">
        <v>82</v>
      </c>
      <c r="B398" s="223" t="s">
        <v>110</v>
      </c>
      <c r="C398" s="223">
        <v>2</v>
      </c>
      <c r="D398" s="223" t="s">
        <v>621</v>
      </c>
      <c r="E398" s="223" t="s">
        <v>293</v>
      </c>
      <c r="F398" s="223" t="s">
        <v>294</v>
      </c>
      <c r="G398" s="223" t="s">
        <v>1053</v>
      </c>
      <c r="H398" s="208">
        <v>148</v>
      </c>
      <c r="I398" s="208">
        <v>148</v>
      </c>
      <c r="J398" s="209">
        <f t="shared" si="45"/>
        <v>0</v>
      </c>
      <c r="K398" s="208">
        <v>5</v>
      </c>
      <c r="L398" s="208"/>
      <c r="M398" s="208">
        <f t="shared" si="46"/>
        <v>-2</v>
      </c>
      <c r="N398" s="212">
        <v>-7460</v>
      </c>
      <c r="O398" s="209">
        <v>507</v>
      </c>
      <c r="P398" s="209">
        <f t="shared" si="56"/>
        <v>2750</v>
      </c>
      <c r="Q398" s="209">
        <f t="shared" si="48"/>
        <v>0</v>
      </c>
      <c r="R398" s="209">
        <f t="shared" si="49"/>
        <v>0</v>
      </c>
      <c r="S398" s="209">
        <v>0</v>
      </c>
      <c r="T398" s="209"/>
      <c r="U398" s="209">
        <f t="shared" si="50"/>
        <v>2750</v>
      </c>
      <c r="V398" s="208">
        <v>2250</v>
      </c>
      <c r="W398" s="208"/>
      <c r="X398" s="208"/>
      <c r="Y398" s="208">
        <f t="shared" si="51"/>
        <v>2250</v>
      </c>
      <c r="Z398" s="209">
        <f t="shared" si="52"/>
        <v>1007</v>
      </c>
      <c r="AA398" s="209">
        <f t="shared" si="53"/>
        <v>-6453</v>
      </c>
      <c r="AB398" s="167">
        <f t="shared" si="54"/>
        <v>3257</v>
      </c>
    </row>
    <row r="399" spans="1:28" x14ac:dyDescent="0.25">
      <c r="A399" s="220">
        <v>81</v>
      </c>
      <c r="B399" s="212" t="s">
        <v>112</v>
      </c>
      <c r="C399" s="212">
        <v>2</v>
      </c>
      <c r="D399" s="212"/>
      <c r="E399" s="212"/>
      <c r="F399" s="212"/>
      <c r="G399" s="212"/>
      <c r="H399" s="208">
        <v>0</v>
      </c>
      <c r="I399" s="208">
        <v>2</v>
      </c>
      <c r="J399" s="209">
        <f t="shared" si="45"/>
        <v>2</v>
      </c>
      <c r="K399" s="208">
        <v>5</v>
      </c>
      <c r="L399" s="208"/>
      <c r="M399" s="208">
        <f t="shared" si="46"/>
        <v>-2</v>
      </c>
      <c r="N399" s="212">
        <v>-7460</v>
      </c>
      <c r="O399" s="209">
        <v>400</v>
      </c>
      <c r="P399" s="209">
        <f t="shared" si="56"/>
        <v>2750</v>
      </c>
      <c r="Q399" s="209">
        <f t="shared" si="48"/>
        <v>2</v>
      </c>
      <c r="R399" s="209">
        <f t="shared" si="49"/>
        <v>0</v>
      </c>
      <c r="S399" s="209">
        <v>0</v>
      </c>
      <c r="T399" s="209"/>
      <c r="U399" s="209">
        <f t="shared" si="50"/>
        <v>2752</v>
      </c>
      <c r="V399" s="208">
        <v>2300</v>
      </c>
      <c r="W399" s="208"/>
      <c r="X399" s="208"/>
      <c r="Y399" s="208">
        <f t="shared" si="51"/>
        <v>2300</v>
      </c>
      <c r="Z399" s="209">
        <f t="shared" si="52"/>
        <v>852</v>
      </c>
      <c r="AA399" s="209">
        <f t="shared" si="53"/>
        <v>-6608</v>
      </c>
      <c r="AB399" s="167">
        <f t="shared" si="54"/>
        <v>3152</v>
      </c>
    </row>
    <row r="400" spans="1:28" x14ac:dyDescent="0.25">
      <c r="A400" s="220">
        <v>83</v>
      </c>
      <c r="B400" s="223" t="s">
        <v>297</v>
      </c>
      <c r="C400" s="223">
        <v>2</v>
      </c>
      <c r="D400" s="223" t="s">
        <v>928</v>
      </c>
      <c r="E400" s="223" t="s">
        <v>2360</v>
      </c>
      <c r="F400" s="223" t="s">
        <v>222</v>
      </c>
      <c r="G400" s="223" t="s">
        <v>1511</v>
      </c>
      <c r="H400" s="208">
        <v>197</v>
      </c>
      <c r="I400" s="208">
        <v>264</v>
      </c>
      <c r="J400" s="209">
        <f t="shared" si="45"/>
        <v>67</v>
      </c>
      <c r="K400" s="208">
        <v>4</v>
      </c>
      <c r="L400" s="208">
        <v>3</v>
      </c>
      <c r="M400" s="208">
        <f t="shared" si="46"/>
        <v>1</v>
      </c>
      <c r="N400" s="226">
        <v>-7526</v>
      </c>
      <c r="O400" s="209">
        <v>-2878</v>
      </c>
      <c r="P400" s="209">
        <f t="shared" si="56"/>
        <v>2200</v>
      </c>
      <c r="Q400" s="209">
        <f t="shared" si="48"/>
        <v>68</v>
      </c>
      <c r="R400" s="209">
        <f t="shared" si="49"/>
        <v>13</v>
      </c>
      <c r="S400" s="209">
        <f>M400*275*4*2</f>
        <v>2200</v>
      </c>
      <c r="T400" s="209"/>
      <c r="U400" s="209">
        <f t="shared" si="50"/>
        <v>4481</v>
      </c>
      <c r="V400" s="208">
        <v>4500</v>
      </c>
      <c r="W400" s="208"/>
      <c r="X400" s="208"/>
      <c r="Y400" s="208">
        <f t="shared" si="51"/>
        <v>4500</v>
      </c>
      <c r="Z400" s="209">
        <f t="shared" si="52"/>
        <v>-2897</v>
      </c>
      <c r="AA400" s="209">
        <f t="shared" si="53"/>
        <v>-10423</v>
      </c>
      <c r="AB400" s="167">
        <f t="shared" si="54"/>
        <v>1603</v>
      </c>
    </row>
    <row r="401" spans="1:28" x14ac:dyDescent="0.25">
      <c r="A401" s="220">
        <v>84</v>
      </c>
      <c r="B401" s="223" t="s">
        <v>113</v>
      </c>
      <c r="C401" s="223">
        <v>2</v>
      </c>
      <c r="D401" s="223" t="s">
        <v>929</v>
      </c>
      <c r="E401" s="223" t="s">
        <v>298</v>
      </c>
      <c r="F401" s="223" t="s">
        <v>211</v>
      </c>
      <c r="G401" s="223" t="s">
        <v>2362</v>
      </c>
      <c r="H401" s="208">
        <v>27</v>
      </c>
      <c r="I401" s="208">
        <v>30</v>
      </c>
      <c r="J401" s="209">
        <f t="shared" si="45"/>
        <v>3</v>
      </c>
      <c r="K401" s="208">
        <v>4</v>
      </c>
      <c r="L401" s="208">
        <v>3.25</v>
      </c>
      <c r="M401" s="208">
        <f t="shared" si="46"/>
        <v>1.25</v>
      </c>
      <c r="N401" s="226">
        <v>-7526</v>
      </c>
      <c r="O401" s="209">
        <v>-168</v>
      </c>
      <c r="P401" s="209">
        <f t="shared" si="56"/>
        <v>2200</v>
      </c>
      <c r="Q401" s="209">
        <f t="shared" si="48"/>
        <v>3</v>
      </c>
      <c r="R401" s="209">
        <f t="shared" si="49"/>
        <v>1</v>
      </c>
      <c r="S401" s="209">
        <f>M401*275*4*2</f>
        <v>2750</v>
      </c>
      <c r="T401" s="209"/>
      <c r="U401" s="209">
        <f t="shared" si="50"/>
        <v>4954</v>
      </c>
      <c r="V401" s="208">
        <v>5050</v>
      </c>
      <c r="W401" s="208"/>
      <c r="X401" s="208"/>
      <c r="Y401" s="208">
        <f t="shared" si="51"/>
        <v>5050</v>
      </c>
      <c r="Z401" s="209">
        <f t="shared" si="52"/>
        <v>-264</v>
      </c>
      <c r="AA401" s="209">
        <f t="shared" si="53"/>
        <v>-7790</v>
      </c>
      <c r="AB401" s="167">
        <f t="shared" si="54"/>
        <v>4786</v>
      </c>
    </row>
    <row r="402" spans="1:28" x14ac:dyDescent="0.25">
      <c r="A402" s="220">
        <v>85</v>
      </c>
      <c r="B402" s="210" t="s">
        <v>622</v>
      </c>
      <c r="C402" s="210">
        <v>2</v>
      </c>
      <c r="D402" s="210"/>
      <c r="E402" s="210"/>
      <c r="F402" s="210"/>
      <c r="G402" s="210"/>
      <c r="H402" s="175">
        <v>0</v>
      </c>
      <c r="I402" s="175">
        <v>85</v>
      </c>
      <c r="J402" s="169">
        <f t="shared" si="45"/>
        <v>85</v>
      </c>
      <c r="K402" s="175">
        <v>4</v>
      </c>
      <c r="L402" s="175">
        <v>2.25</v>
      </c>
      <c r="M402" s="175">
        <f t="shared" si="46"/>
        <v>0.25</v>
      </c>
      <c r="N402" s="227">
        <v>-7526</v>
      </c>
      <c r="O402" s="169">
        <v>4400</v>
      </c>
      <c r="P402" s="169">
        <f t="shared" si="56"/>
        <v>2200</v>
      </c>
      <c r="Q402" s="169">
        <f t="shared" si="48"/>
        <v>86</v>
      </c>
      <c r="R402" s="169">
        <f t="shared" si="49"/>
        <v>16</v>
      </c>
      <c r="S402" s="169">
        <f>M402*275*4*2</f>
        <v>550</v>
      </c>
      <c r="T402" s="169"/>
      <c r="U402" s="169">
        <f t="shared" si="50"/>
        <v>2852</v>
      </c>
      <c r="V402" s="175">
        <v>0</v>
      </c>
      <c r="W402" s="175"/>
      <c r="X402" s="175"/>
      <c r="Y402" s="175">
        <f t="shared" si="51"/>
        <v>0</v>
      </c>
      <c r="Z402" s="169">
        <f t="shared" si="52"/>
        <v>7252</v>
      </c>
      <c r="AA402" s="169">
        <f t="shared" si="53"/>
        <v>-274</v>
      </c>
      <c r="AB402" s="167">
        <f t="shared" si="54"/>
        <v>7252</v>
      </c>
    </row>
    <row r="403" spans="1:28" x14ac:dyDescent="0.25">
      <c r="A403" s="220">
        <v>86</v>
      </c>
      <c r="B403" s="223" t="s">
        <v>115</v>
      </c>
      <c r="C403" s="223">
        <v>1</v>
      </c>
      <c r="D403" s="223" t="s">
        <v>930</v>
      </c>
      <c r="E403" s="223" t="s">
        <v>299</v>
      </c>
      <c r="F403" s="223" t="s">
        <v>300</v>
      </c>
      <c r="G403" s="223" t="s">
        <v>296</v>
      </c>
      <c r="H403" s="212">
        <v>7</v>
      </c>
      <c r="I403" s="208">
        <v>13</v>
      </c>
      <c r="J403" s="209">
        <f t="shared" si="45"/>
        <v>6</v>
      </c>
      <c r="K403" s="208">
        <v>5</v>
      </c>
      <c r="L403" s="208"/>
      <c r="M403" s="208">
        <f t="shared" si="46"/>
        <v>-1</v>
      </c>
      <c r="N403" s="239">
        <v>-3730</v>
      </c>
      <c r="O403" s="209">
        <v>508</v>
      </c>
      <c r="P403" s="209">
        <f t="shared" si="56"/>
        <v>1375</v>
      </c>
      <c r="Q403" s="209">
        <f t="shared" si="48"/>
        <v>6</v>
      </c>
      <c r="R403" s="209">
        <f t="shared" si="49"/>
        <v>1</v>
      </c>
      <c r="S403" s="209">
        <v>0</v>
      </c>
      <c r="T403" s="209"/>
      <c r="U403" s="209">
        <f t="shared" si="50"/>
        <v>1382</v>
      </c>
      <c r="V403" s="208">
        <v>1150</v>
      </c>
      <c r="W403" s="208"/>
      <c r="X403" s="208"/>
      <c r="Y403" s="208">
        <f t="shared" si="51"/>
        <v>1150</v>
      </c>
      <c r="Z403" s="209">
        <f t="shared" si="52"/>
        <v>740</v>
      </c>
      <c r="AA403" s="209">
        <f t="shared" si="53"/>
        <v>-2990</v>
      </c>
      <c r="AB403" s="167">
        <f t="shared" si="54"/>
        <v>1890</v>
      </c>
    </row>
    <row r="404" spans="1:28" x14ac:dyDescent="0.25">
      <c r="A404" s="220">
        <v>87</v>
      </c>
      <c r="B404" s="223" t="s">
        <v>117</v>
      </c>
      <c r="C404" s="223">
        <v>2</v>
      </c>
      <c r="D404" s="223" t="s">
        <v>931</v>
      </c>
      <c r="E404" s="223" t="s">
        <v>301</v>
      </c>
      <c r="F404" s="223" t="s">
        <v>216</v>
      </c>
      <c r="G404" s="223" t="s">
        <v>1000</v>
      </c>
      <c r="H404" s="212">
        <v>37</v>
      </c>
      <c r="I404" s="208">
        <v>77</v>
      </c>
      <c r="J404" s="209">
        <f t="shared" si="45"/>
        <v>40</v>
      </c>
      <c r="K404" s="208">
        <v>4</v>
      </c>
      <c r="L404" s="208">
        <v>2.25</v>
      </c>
      <c r="M404" s="208">
        <f t="shared" si="46"/>
        <v>0.25</v>
      </c>
      <c r="N404" s="226">
        <v>-7526</v>
      </c>
      <c r="O404" s="209">
        <v>894</v>
      </c>
      <c r="P404" s="209">
        <f t="shared" si="56"/>
        <v>2200</v>
      </c>
      <c r="Q404" s="209">
        <f t="shared" si="48"/>
        <v>40</v>
      </c>
      <c r="R404" s="209">
        <f t="shared" si="49"/>
        <v>8</v>
      </c>
      <c r="S404" s="209">
        <f>M404*275*4*2</f>
        <v>550</v>
      </c>
      <c r="T404" s="209"/>
      <c r="U404" s="209">
        <f t="shared" si="50"/>
        <v>2798</v>
      </c>
      <c r="V404" s="208">
        <v>2300</v>
      </c>
      <c r="W404" s="208"/>
      <c r="X404" s="208"/>
      <c r="Y404" s="208">
        <f t="shared" si="51"/>
        <v>2300</v>
      </c>
      <c r="Z404" s="209">
        <f t="shared" si="52"/>
        <v>1392</v>
      </c>
      <c r="AA404" s="209">
        <f t="shared" si="53"/>
        <v>-6134</v>
      </c>
      <c r="AB404" s="167">
        <f t="shared" si="54"/>
        <v>3692</v>
      </c>
    </row>
    <row r="405" spans="1:28" x14ac:dyDescent="0.25">
      <c r="A405" s="220">
        <v>88</v>
      </c>
      <c r="B405" s="211" t="s">
        <v>623</v>
      </c>
      <c r="C405" s="211">
        <v>2</v>
      </c>
      <c r="D405" s="211" t="s">
        <v>624</v>
      </c>
      <c r="E405" s="211" t="s">
        <v>2371</v>
      </c>
      <c r="F405" s="211" t="s">
        <v>1511</v>
      </c>
      <c r="G405" s="211" t="s">
        <v>325</v>
      </c>
      <c r="H405" s="210">
        <v>0</v>
      </c>
      <c r="I405" s="175">
        <v>52</v>
      </c>
      <c r="J405" s="169">
        <f t="shared" si="45"/>
        <v>52</v>
      </c>
      <c r="K405" s="175">
        <v>4</v>
      </c>
      <c r="L405" s="175"/>
      <c r="M405" s="175">
        <f t="shared" si="46"/>
        <v>-2</v>
      </c>
      <c r="N405" s="227">
        <v>-7526</v>
      </c>
      <c r="O405" s="169">
        <v>450</v>
      </c>
      <c r="P405" s="169">
        <f t="shared" si="56"/>
        <v>2200</v>
      </c>
      <c r="Q405" s="169">
        <f t="shared" si="48"/>
        <v>52</v>
      </c>
      <c r="R405" s="169">
        <f t="shared" si="49"/>
        <v>10</v>
      </c>
      <c r="S405" s="169">
        <v>0</v>
      </c>
      <c r="T405" s="169"/>
      <c r="U405" s="169">
        <f t="shared" si="50"/>
        <v>2262</v>
      </c>
      <c r="V405" s="175">
        <v>0</v>
      </c>
      <c r="W405" s="175"/>
      <c r="X405" s="175"/>
      <c r="Y405" s="175">
        <f t="shared" si="51"/>
        <v>0</v>
      </c>
      <c r="Z405" s="169">
        <f t="shared" si="52"/>
        <v>2712</v>
      </c>
      <c r="AA405" s="169">
        <f t="shared" si="53"/>
        <v>-4814</v>
      </c>
      <c r="AB405" s="167">
        <f t="shared" si="54"/>
        <v>2712</v>
      </c>
    </row>
    <row r="406" spans="1:28" x14ac:dyDescent="0.25">
      <c r="A406" s="220">
        <v>89</v>
      </c>
      <c r="B406" s="223" t="s">
        <v>118</v>
      </c>
      <c r="C406" s="223">
        <v>1</v>
      </c>
      <c r="D406" s="223" t="s">
        <v>624</v>
      </c>
      <c r="E406" s="223" t="s">
        <v>302</v>
      </c>
      <c r="F406" s="223" t="s">
        <v>303</v>
      </c>
      <c r="G406" s="223" t="s">
        <v>1000</v>
      </c>
      <c r="H406" s="212">
        <v>0</v>
      </c>
      <c r="I406" s="208">
        <v>10</v>
      </c>
      <c r="J406" s="209">
        <f t="shared" si="45"/>
        <v>10</v>
      </c>
      <c r="K406" s="208">
        <v>5</v>
      </c>
      <c r="L406" s="208">
        <v>1.25</v>
      </c>
      <c r="M406" s="208">
        <f t="shared" si="46"/>
        <v>0.25</v>
      </c>
      <c r="N406" s="226">
        <v>-3763</v>
      </c>
      <c r="O406" s="209">
        <v>225</v>
      </c>
      <c r="P406" s="209">
        <f t="shared" si="56"/>
        <v>1375</v>
      </c>
      <c r="Q406" s="209">
        <f t="shared" si="48"/>
        <v>10</v>
      </c>
      <c r="R406" s="209">
        <f t="shared" si="49"/>
        <v>2</v>
      </c>
      <c r="S406" s="209">
        <f>M406*275*4*2</f>
        <v>550</v>
      </c>
      <c r="T406" s="209"/>
      <c r="U406" s="209">
        <f t="shared" si="50"/>
        <v>1937</v>
      </c>
      <c r="V406" s="208">
        <v>1700</v>
      </c>
      <c r="W406" s="208"/>
      <c r="X406" s="208"/>
      <c r="Y406" s="208">
        <f t="shared" si="51"/>
        <v>1700</v>
      </c>
      <c r="Z406" s="209">
        <f t="shared" si="52"/>
        <v>462</v>
      </c>
      <c r="AA406" s="209">
        <f t="shared" si="53"/>
        <v>-3301</v>
      </c>
      <c r="AB406" s="167">
        <f t="shared" si="54"/>
        <v>2162</v>
      </c>
    </row>
    <row r="407" spans="1:28" x14ac:dyDescent="0.25">
      <c r="A407" s="220">
        <v>90</v>
      </c>
      <c r="B407" s="223" t="s">
        <v>120</v>
      </c>
      <c r="C407" s="223">
        <v>1</v>
      </c>
      <c r="D407" s="223" t="s">
        <v>624</v>
      </c>
      <c r="E407" s="223" t="s">
        <v>304</v>
      </c>
      <c r="F407" s="223" t="s">
        <v>296</v>
      </c>
      <c r="G407" s="223" t="s">
        <v>211</v>
      </c>
      <c r="H407" s="212">
        <v>81</v>
      </c>
      <c r="I407" s="208">
        <v>153</v>
      </c>
      <c r="J407" s="209">
        <f t="shared" ref="J407:J434" si="57">I407-H407</f>
        <v>72</v>
      </c>
      <c r="K407" s="208">
        <v>5</v>
      </c>
      <c r="L407" s="208">
        <v>1.25</v>
      </c>
      <c r="M407" s="208">
        <f t="shared" ref="M407:M434" si="58">L407-C407</f>
        <v>0.25</v>
      </c>
      <c r="N407" s="226">
        <v>-3763</v>
      </c>
      <c r="O407" s="209">
        <v>225</v>
      </c>
      <c r="P407" s="209">
        <f t="shared" si="56"/>
        <v>1375</v>
      </c>
      <c r="Q407" s="209">
        <f t="shared" ref="Q407:Q434" si="59">ROUND((J407)*11.2*9%,)</f>
        <v>73</v>
      </c>
      <c r="R407" s="209">
        <f t="shared" ref="R407:R434" si="60">ROUND((J407)*0.19*100%,)</f>
        <v>14</v>
      </c>
      <c r="S407" s="209">
        <f>M407*275*4*2</f>
        <v>550</v>
      </c>
      <c r="T407" s="209"/>
      <c r="U407" s="209">
        <f t="shared" ref="U407:U434" si="61">P407+Q407+R407+S407+T407</f>
        <v>2012</v>
      </c>
      <c r="V407" s="208">
        <v>1700</v>
      </c>
      <c r="W407" s="208"/>
      <c r="X407" s="208"/>
      <c r="Y407" s="208">
        <f t="shared" ref="Y407:Y434" si="62">SUM(V407:X407)</f>
        <v>1700</v>
      </c>
      <c r="Z407" s="209">
        <f t="shared" ref="Z407:Z434" si="63">+(O407+U407)-Y407</f>
        <v>537</v>
      </c>
      <c r="AA407" s="209">
        <f t="shared" ref="AA407:AA434" si="64">+(N407+O407+U407)-Y407</f>
        <v>-3226</v>
      </c>
      <c r="AB407" s="167">
        <f t="shared" ref="AB407:AB434" si="65">O407+P407+Q407+S407+T407+R407</f>
        <v>2237</v>
      </c>
    </row>
    <row r="408" spans="1:28" x14ac:dyDescent="0.25">
      <c r="A408" s="220">
        <v>91</v>
      </c>
      <c r="B408" s="211" t="s">
        <v>625</v>
      </c>
      <c r="C408" s="211">
        <v>1</v>
      </c>
      <c r="D408" s="211" t="s">
        <v>626</v>
      </c>
      <c r="E408" s="211" t="s">
        <v>2375</v>
      </c>
      <c r="F408" s="211" t="s">
        <v>303</v>
      </c>
      <c r="G408" s="211" t="s">
        <v>1000</v>
      </c>
      <c r="H408" s="210">
        <v>315</v>
      </c>
      <c r="I408" s="175">
        <v>324</v>
      </c>
      <c r="J408" s="169">
        <f t="shared" si="57"/>
        <v>9</v>
      </c>
      <c r="K408" s="175">
        <v>2</v>
      </c>
      <c r="L408" s="175"/>
      <c r="M408" s="175">
        <f t="shared" si="58"/>
        <v>-1</v>
      </c>
      <c r="N408" s="227">
        <v>-3763</v>
      </c>
      <c r="O408" s="169">
        <v>1100</v>
      </c>
      <c r="P408" s="169">
        <f t="shared" si="56"/>
        <v>550</v>
      </c>
      <c r="Q408" s="169">
        <f t="shared" si="59"/>
        <v>9</v>
      </c>
      <c r="R408" s="169">
        <f t="shared" si="60"/>
        <v>2</v>
      </c>
      <c r="S408" s="169">
        <v>0</v>
      </c>
      <c r="T408" s="169"/>
      <c r="U408" s="169">
        <f t="shared" si="61"/>
        <v>561</v>
      </c>
      <c r="V408" s="175">
        <v>0</v>
      </c>
      <c r="W408" s="175"/>
      <c r="X408" s="175"/>
      <c r="Y408" s="175">
        <f t="shared" si="62"/>
        <v>0</v>
      </c>
      <c r="Z408" s="169">
        <f t="shared" si="63"/>
        <v>1661</v>
      </c>
      <c r="AA408" s="169">
        <f t="shared" si="64"/>
        <v>-2102</v>
      </c>
      <c r="AB408" s="167">
        <f t="shared" si="65"/>
        <v>1661</v>
      </c>
    </row>
    <row r="409" spans="1:28" x14ac:dyDescent="0.25">
      <c r="A409" s="220">
        <v>92</v>
      </c>
      <c r="B409" s="223" t="s">
        <v>121</v>
      </c>
      <c r="C409" s="223">
        <v>5</v>
      </c>
      <c r="D409" s="223" t="s">
        <v>932</v>
      </c>
      <c r="E409" s="223" t="s">
        <v>305</v>
      </c>
      <c r="F409" s="223" t="s">
        <v>294</v>
      </c>
      <c r="G409" s="223" t="s">
        <v>1000</v>
      </c>
      <c r="H409" s="212">
        <v>18524</v>
      </c>
      <c r="I409" s="208">
        <v>18803</v>
      </c>
      <c r="J409" s="209">
        <f t="shared" si="57"/>
        <v>279</v>
      </c>
      <c r="K409" s="208">
        <v>5</v>
      </c>
      <c r="L409" s="208">
        <v>5.5</v>
      </c>
      <c r="M409" s="208">
        <f t="shared" si="58"/>
        <v>0.5</v>
      </c>
      <c r="N409" s="226">
        <v>-18816</v>
      </c>
      <c r="O409" s="209">
        <v>4565</v>
      </c>
      <c r="P409" s="209">
        <f t="shared" si="56"/>
        <v>6875</v>
      </c>
      <c r="Q409" s="209">
        <f t="shared" si="59"/>
        <v>281</v>
      </c>
      <c r="R409" s="209">
        <f t="shared" si="60"/>
        <v>53</v>
      </c>
      <c r="S409" s="209">
        <f>M409*275*4*2</f>
        <v>1100</v>
      </c>
      <c r="T409" s="209"/>
      <c r="U409" s="209">
        <f t="shared" si="61"/>
        <v>8309</v>
      </c>
      <c r="V409" s="208">
        <v>12990</v>
      </c>
      <c r="W409" s="208"/>
      <c r="X409" s="208"/>
      <c r="Y409" s="208">
        <f t="shared" si="62"/>
        <v>12990</v>
      </c>
      <c r="Z409" s="209">
        <f t="shared" si="63"/>
        <v>-116</v>
      </c>
      <c r="AA409" s="209">
        <f t="shared" si="64"/>
        <v>-18932</v>
      </c>
      <c r="AB409" s="167">
        <f t="shared" si="65"/>
        <v>12874</v>
      </c>
    </row>
    <row r="410" spans="1:28" x14ac:dyDescent="0.25">
      <c r="A410" s="220">
        <v>93</v>
      </c>
      <c r="B410" s="223" t="s">
        <v>123</v>
      </c>
      <c r="C410" s="223">
        <v>1</v>
      </c>
      <c r="D410" s="223" t="s">
        <v>628</v>
      </c>
      <c r="E410" s="223" t="s">
        <v>306</v>
      </c>
      <c r="F410" s="223" t="s">
        <v>303</v>
      </c>
      <c r="G410" s="223" t="s">
        <v>958</v>
      </c>
      <c r="H410" s="212">
        <v>0</v>
      </c>
      <c r="I410" s="208">
        <v>7</v>
      </c>
      <c r="J410" s="209">
        <f t="shared" si="57"/>
        <v>7</v>
      </c>
      <c r="K410" s="208">
        <v>4</v>
      </c>
      <c r="L410" s="208">
        <v>2.25</v>
      </c>
      <c r="M410" s="208">
        <f t="shared" si="58"/>
        <v>1.25</v>
      </c>
      <c r="N410" s="226">
        <v>-3763</v>
      </c>
      <c r="O410" s="209">
        <v>825</v>
      </c>
      <c r="P410" s="209">
        <f t="shared" si="56"/>
        <v>1100</v>
      </c>
      <c r="Q410" s="209">
        <f t="shared" si="59"/>
        <v>7</v>
      </c>
      <c r="R410" s="209">
        <f t="shared" si="60"/>
        <v>1</v>
      </c>
      <c r="S410" s="209">
        <f>M410*275*4*2</f>
        <v>2750</v>
      </c>
      <c r="T410" s="209"/>
      <c r="U410" s="209">
        <f t="shared" si="61"/>
        <v>3858</v>
      </c>
      <c r="V410" s="208">
        <v>4000</v>
      </c>
      <c r="W410" s="208"/>
      <c r="X410" s="208"/>
      <c r="Y410" s="208">
        <f t="shared" si="62"/>
        <v>4000</v>
      </c>
      <c r="Z410" s="209">
        <f t="shared" si="63"/>
        <v>683</v>
      </c>
      <c r="AA410" s="209">
        <f t="shared" si="64"/>
        <v>-3080</v>
      </c>
      <c r="AB410" s="167">
        <f t="shared" si="65"/>
        <v>4683</v>
      </c>
    </row>
    <row r="411" spans="1:28" x14ac:dyDescent="0.25">
      <c r="A411" s="220">
        <v>94</v>
      </c>
      <c r="B411" s="211" t="s">
        <v>627</v>
      </c>
      <c r="C411" s="211">
        <v>1</v>
      </c>
      <c r="D411" s="211" t="s">
        <v>628</v>
      </c>
      <c r="E411" s="211" t="s">
        <v>2379</v>
      </c>
      <c r="F411" s="211" t="s">
        <v>2380</v>
      </c>
      <c r="G411" s="211" t="s">
        <v>2381</v>
      </c>
      <c r="H411" s="210">
        <v>0</v>
      </c>
      <c r="I411" s="175">
        <v>12</v>
      </c>
      <c r="J411" s="169">
        <f t="shared" si="57"/>
        <v>12</v>
      </c>
      <c r="K411" s="175">
        <v>5</v>
      </c>
      <c r="L411" s="175"/>
      <c r="M411" s="175">
        <f t="shared" si="58"/>
        <v>-1</v>
      </c>
      <c r="N411" s="227">
        <v>-3763</v>
      </c>
      <c r="O411" s="169">
        <v>825</v>
      </c>
      <c r="P411" s="169">
        <f t="shared" si="56"/>
        <v>1375</v>
      </c>
      <c r="Q411" s="169">
        <f t="shared" si="59"/>
        <v>12</v>
      </c>
      <c r="R411" s="169">
        <f t="shared" si="60"/>
        <v>2</v>
      </c>
      <c r="S411" s="169">
        <v>0</v>
      </c>
      <c r="T411" s="169"/>
      <c r="U411" s="169">
        <f t="shared" si="61"/>
        <v>1389</v>
      </c>
      <c r="V411" s="175">
        <v>1150</v>
      </c>
      <c r="W411" s="175"/>
      <c r="X411" s="175"/>
      <c r="Y411" s="175">
        <f t="shared" si="62"/>
        <v>1150</v>
      </c>
      <c r="Z411" s="169">
        <f t="shared" si="63"/>
        <v>1064</v>
      </c>
      <c r="AA411" s="169">
        <f t="shared" si="64"/>
        <v>-2699</v>
      </c>
      <c r="AB411" s="167">
        <f t="shared" si="65"/>
        <v>2214</v>
      </c>
    </row>
    <row r="412" spans="1:28" x14ac:dyDescent="0.25">
      <c r="A412" s="220">
        <v>95</v>
      </c>
      <c r="B412" s="223" t="s">
        <v>125</v>
      </c>
      <c r="C412" s="223">
        <v>2</v>
      </c>
      <c r="D412" s="223" t="s">
        <v>628</v>
      </c>
      <c r="E412" s="223" t="s">
        <v>307</v>
      </c>
      <c r="F412" s="223" t="s">
        <v>207</v>
      </c>
      <c r="G412" s="223" t="s">
        <v>1511</v>
      </c>
      <c r="H412" s="212">
        <v>0</v>
      </c>
      <c r="I412" s="208">
        <v>4</v>
      </c>
      <c r="J412" s="209">
        <f t="shared" si="57"/>
        <v>4</v>
      </c>
      <c r="K412" s="208">
        <v>4</v>
      </c>
      <c r="L412" s="208"/>
      <c r="M412" s="208">
        <f t="shared" si="58"/>
        <v>-2</v>
      </c>
      <c r="N412" s="226">
        <v>-7526</v>
      </c>
      <c r="O412" s="209">
        <v>1650</v>
      </c>
      <c r="P412" s="209">
        <f t="shared" si="56"/>
        <v>2200</v>
      </c>
      <c r="Q412" s="209">
        <f t="shared" si="59"/>
        <v>4</v>
      </c>
      <c r="R412" s="209">
        <f t="shared" si="60"/>
        <v>1</v>
      </c>
      <c r="S412" s="209">
        <v>0</v>
      </c>
      <c r="T412" s="209"/>
      <c r="U412" s="209">
        <f t="shared" si="61"/>
        <v>2205</v>
      </c>
      <c r="V412" s="208">
        <v>2250</v>
      </c>
      <c r="W412" s="208"/>
      <c r="X412" s="208"/>
      <c r="Y412" s="208">
        <f t="shared" si="62"/>
        <v>2250</v>
      </c>
      <c r="Z412" s="209">
        <f t="shared" si="63"/>
        <v>1605</v>
      </c>
      <c r="AA412" s="209">
        <f t="shared" si="64"/>
        <v>-5921</v>
      </c>
      <c r="AB412" s="167">
        <f t="shared" si="65"/>
        <v>3855</v>
      </c>
    </row>
    <row r="413" spans="1:28" x14ac:dyDescent="0.25">
      <c r="A413" s="220">
        <v>96</v>
      </c>
      <c r="B413" s="223" t="s">
        <v>126</v>
      </c>
      <c r="C413" s="223">
        <v>2</v>
      </c>
      <c r="D413" s="223" t="s">
        <v>933</v>
      </c>
      <c r="E413" s="223" t="s">
        <v>308</v>
      </c>
      <c r="F413" s="223" t="s">
        <v>211</v>
      </c>
      <c r="G413" s="223" t="s">
        <v>303</v>
      </c>
      <c r="H413" s="212">
        <v>0</v>
      </c>
      <c r="I413" s="208">
        <v>90</v>
      </c>
      <c r="J413" s="209">
        <f t="shared" si="57"/>
        <v>90</v>
      </c>
      <c r="K413" s="208">
        <v>7</v>
      </c>
      <c r="L413" s="208">
        <v>2.25</v>
      </c>
      <c r="M413" s="208">
        <f t="shared" si="58"/>
        <v>0.25</v>
      </c>
      <c r="N413" s="239">
        <v>-7526</v>
      </c>
      <c r="O413" s="209">
        <v>0</v>
      </c>
      <c r="P413" s="209">
        <f t="shared" si="56"/>
        <v>3850</v>
      </c>
      <c r="Q413" s="209">
        <f t="shared" si="59"/>
        <v>91</v>
      </c>
      <c r="R413" s="209">
        <f t="shared" si="60"/>
        <v>17</v>
      </c>
      <c r="S413" s="209">
        <f>M413*275*4*2</f>
        <v>550</v>
      </c>
      <c r="T413" s="209"/>
      <c r="U413" s="209">
        <f t="shared" si="61"/>
        <v>4508</v>
      </c>
      <c r="V413" s="208">
        <v>2850</v>
      </c>
      <c r="W413" s="208"/>
      <c r="X413" s="208"/>
      <c r="Y413" s="208">
        <f t="shared" si="62"/>
        <v>2850</v>
      </c>
      <c r="Z413" s="209">
        <f t="shared" si="63"/>
        <v>1658</v>
      </c>
      <c r="AA413" s="209">
        <f t="shared" si="64"/>
        <v>-5868</v>
      </c>
      <c r="AB413" s="167">
        <f t="shared" si="65"/>
        <v>4508</v>
      </c>
    </row>
    <row r="414" spans="1:28" x14ac:dyDescent="0.25">
      <c r="A414" s="220">
        <v>97</v>
      </c>
      <c r="B414" s="223" t="s">
        <v>128</v>
      </c>
      <c r="C414" s="223">
        <v>2</v>
      </c>
      <c r="D414" s="223"/>
      <c r="E414" s="223"/>
      <c r="F414" s="223"/>
      <c r="G414" s="223"/>
      <c r="H414" s="212">
        <v>0</v>
      </c>
      <c r="I414" s="208">
        <v>32</v>
      </c>
      <c r="J414" s="209">
        <f t="shared" si="57"/>
        <v>32</v>
      </c>
      <c r="K414" s="208">
        <v>6</v>
      </c>
      <c r="L414" s="208">
        <v>3.5</v>
      </c>
      <c r="M414" s="208">
        <f t="shared" si="58"/>
        <v>1.5</v>
      </c>
      <c r="N414" s="239"/>
      <c r="O414" s="209"/>
      <c r="P414" s="209">
        <f t="shared" si="56"/>
        <v>3300</v>
      </c>
      <c r="Q414" s="209">
        <f t="shared" si="59"/>
        <v>32</v>
      </c>
      <c r="R414" s="209">
        <f t="shared" si="60"/>
        <v>6</v>
      </c>
      <c r="S414" s="209">
        <f>M414*275*4*2</f>
        <v>3300</v>
      </c>
      <c r="T414" s="209"/>
      <c r="U414" s="209">
        <f t="shared" si="61"/>
        <v>6638</v>
      </c>
      <c r="V414" s="208">
        <v>5820</v>
      </c>
      <c r="W414" s="208"/>
      <c r="X414" s="208"/>
      <c r="Y414" s="208">
        <f t="shared" si="62"/>
        <v>5820</v>
      </c>
      <c r="Z414" s="209">
        <f t="shared" si="63"/>
        <v>818</v>
      </c>
      <c r="AA414" s="209">
        <f t="shared" si="64"/>
        <v>818</v>
      </c>
      <c r="AB414" s="167">
        <f t="shared" si="65"/>
        <v>6638</v>
      </c>
    </row>
    <row r="415" spans="1:28" x14ac:dyDescent="0.25">
      <c r="A415" s="220">
        <v>98</v>
      </c>
      <c r="B415" s="223" t="s">
        <v>130</v>
      </c>
      <c r="C415" s="223">
        <v>1</v>
      </c>
      <c r="D415" s="223"/>
      <c r="E415" s="223"/>
      <c r="F415" s="223"/>
      <c r="G415" s="223"/>
      <c r="H415" s="212">
        <v>0</v>
      </c>
      <c r="I415" s="208">
        <v>6</v>
      </c>
      <c r="J415" s="209">
        <f t="shared" si="57"/>
        <v>6</v>
      </c>
      <c r="K415" s="208">
        <v>6</v>
      </c>
      <c r="L415" s="208"/>
      <c r="M415" s="208">
        <f t="shared" si="58"/>
        <v>-1</v>
      </c>
      <c r="N415" s="239"/>
      <c r="O415" s="209"/>
      <c r="P415" s="209">
        <f t="shared" si="56"/>
        <v>1650</v>
      </c>
      <c r="Q415" s="209">
        <f t="shared" si="59"/>
        <v>6</v>
      </c>
      <c r="R415" s="209">
        <f t="shared" si="60"/>
        <v>1</v>
      </c>
      <c r="S415" s="209">
        <v>0</v>
      </c>
      <c r="T415" s="209"/>
      <c r="U415" s="209">
        <f t="shared" si="61"/>
        <v>1657</v>
      </c>
      <c r="V415" s="208">
        <v>1150</v>
      </c>
      <c r="W415" s="208"/>
      <c r="X415" s="208"/>
      <c r="Y415" s="208">
        <f t="shared" si="62"/>
        <v>1150</v>
      </c>
      <c r="Z415" s="209">
        <f t="shared" si="63"/>
        <v>507</v>
      </c>
      <c r="AA415" s="209">
        <f t="shared" si="64"/>
        <v>507</v>
      </c>
      <c r="AB415" s="167">
        <f t="shared" si="65"/>
        <v>1657</v>
      </c>
    </row>
    <row r="416" spans="1:28" x14ac:dyDescent="0.25">
      <c r="A416" s="220">
        <v>99</v>
      </c>
      <c r="B416" s="223" t="s">
        <v>131</v>
      </c>
      <c r="C416" s="223">
        <v>2</v>
      </c>
      <c r="D416" s="223"/>
      <c r="E416" s="223"/>
      <c r="F416" s="223"/>
      <c r="G416" s="223"/>
      <c r="H416" s="212">
        <v>233</v>
      </c>
      <c r="I416" s="208">
        <v>252</v>
      </c>
      <c r="J416" s="209">
        <f t="shared" si="57"/>
        <v>19</v>
      </c>
      <c r="K416" s="208">
        <v>6</v>
      </c>
      <c r="L416" s="208"/>
      <c r="M416" s="208">
        <f t="shared" si="58"/>
        <v>-2</v>
      </c>
      <c r="N416" s="226"/>
      <c r="O416" s="209"/>
      <c r="P416" s="209">
        <f t="shared" si="56"/>
        <v>3300</v>
      </c>
      <c r="Q416" s="209">
        <f t="shared" si="59"/>
        <v>19</v>
      </c>
      <c r="R416" s="209">
        <f t="shared" si="60"/>
        <v>4</v>
      </c>
      <c r="S416" s="209">
        <v>0</v>
      </c>
      <c r="T416" s="209"/>
      <c r="U416" s="209">
        <f t="shared" si="61"/>
        <v>3323</v>
      </c>
      <c r="V416" s="208">
        <v>2300</v>
      </c>
      <c r="W416" s="208"/>
      <c r="X416" s="208"/>
      <c r="Y416" s="208">
        <f t="shared" si="62"/>
        <v>2300</v>
      </c>
      <c r="Z416" s="209">
        <f t="shared" si="63"/>
        <v>1023</v>
      </c>
      <c r="AA416" s="209">
        <f t="shared" si="64"/>
        <v>1023</v>
      </c>
      <c r="AB416" s="167">
        <f t="shared" si="65"/>
        <v>3323</v>
      </c>
    </row>
    <row r="417" spans="1:28" x14ac:dyDescent="0.25">
      <c r="A417" s="220">
        <v>100</v>
      </c>
      <c r="B417" s="223" t="s">
        <v>133</v>
      </c>
      <c r="C417" s="223">
        <v>2</v>
      </c>
      <c r="D417" s="223"/>
      <c r="E417" s="223"/>
      <c r="F417" s="223"/>
      <c r="G417" s="223"/>
      <c r="H417" s="212">
        <v>0</v>
      </c>
      <c r="I417" s="208">
        <v>36</v>
      </c>
      <c r="J417" s="209">
        <f t="shared" si="57"/>
        <v>36</v>
      </c>
      <c r="K417" s="208">
        <v>5</v>
      </c>
      <c r="L417" s="208"/>
      <c r="M417" s="208">
        <f t="shared" si="58"/>
        <v>-2</v>
      </c>
      <c r="N417" s="226"/>
      <c r="O417" s="209"/>
      <c r="P417" s="209">
        <f t="shared" si="56"/>
        <v>2750</v>
      </c>
      <c r="Q417" s="209">
        <f t="shared" si="59"/>
        <v>36</v>
      </c>
      <c r="R417" s="209">
        <f t="shared" si="60"/>
        <v>7</v>
      </c>
      <c r="S417" s="209">
        <v>0</v>
      </c>
      <c r="T417" s="209"/>
      <c r="U417" s="209">
        <f t="shared" si="61"/>
        <v>2793</v>
      </c>
      <c r="V417" s="208">
        <v>3920</v>
      </c>
      <c r="W417" s="208"/>
      <c r="X417" s="208"/>
      <c r="Y417" s="208">
        <f t="shared" si="62"/>
        <v>3920</v>
      </c>
      <c r="Z417" s="209">
        <f t="shared" si="63"/>
        <v>-1127</v>
      </c>
      <c r="AA417" s="209">
        <f t="shared" si="64"/>
        <v>-1127</v>
      </c>
      <c r="AB417" s="167">
        <f t="shared" si="65"/>
        <v>2793</v>
      </c>
    </row>
    <row r="418" spans="1:28" x14ac:dyDescent="0.25">
      <c r="A418" s="220">
        <v>101</v>
      </c>
      <c r="B418" s="223" t="s">
        <v>135</v>
      </c>
      <c r="C418" s="223">
        <v>2</v>
      </c>
      <c r="D418" s="223"/>
      <c r="E418" s="223"/>
      <c r="F418" s="223"/>
      <c r="G418" s="223"/>
      <c r="H418" s="212">
        <v>0</v>
      </c>
      <c r="I418" s="208">
        <v>0</v>
      </c>
      <c r="J418" s="209">
        <f t="shared" si="57"/>
        <v>0</v>
      </c>
      <c r="K418" s="208">
        <v>5</v>
      </c>
      <c r="L418" s="208"/>
      <c r="M418" s="208">
        <f t="shared" si="58"/>
        <v>-2</v>
      </c>
      <c r="N418" s="226"/>
      <c r="O418" s="209"/>
      <c r="P418" s="209">
        <f t="shared" si="56"/>
        <v>2750</v>
      </c>
      <c r="Q418" s="209">
        <f t="shared" si="59"/>
        <v>0</v>
      </c>
      <c r="R418" s="209">
        <f t="shared" si="60"/>
        <v>0</v>
      </c>
      <c r="S418" s="209">
        <v>0</v>
      </c>
      <c r="T418" s="209"/>
      <c r="U418" s="209">
        <f t="shared" si="61"/>
        <v>2750</v>
      </c>
      <c r="V418" s="208">
        <v>2300</v>
      </c>
      <c r="W418" s="208"/>
      <c r="X418" s="208"/>
      <c r="Y418" s="208">
        <f t="shared" si="62"/>
        <v>2300</v>
      </c>
      <c r="Z418" s="209">
        <f t="shared" si="63"/>
        <v>450</v>
      </c>
      <c r="AA418" s="209">
        <f t="shared" si="64"/>
        <v>450</v>
      </c>
      <c r="AB418" s="167">
        <f t="shared" si="65"/>
        <v>2750</v>
      </c>
    </row>
    <row r="419" spans="1:28" x14ac:dyDescent="0.25">
      <c r="A419" s="220">
        <v>102</v>
      </c>
      <c r="B419" s="223" t="s">
        <v>136</v>
      </c>
      <c r="C419" s="223">
        <v>2</v>
      </c>
      <c r="D419" s="223"/>
      <c r="E419" s="223"/>
      <c r="F419" s="223"/>
      <c r="G419" s="223"/>
      <c r="H419" s="212">
        <v>3622</v>
      </c>
      <c r="I419" s="208">
        <v>3623</v>
      </c>
      <c r="J419" s="209">
        <f t="shared" si="57"/>
        <v>1</v>
      </c>
      <c r="K419" s="208">
        <v>5</v>
      </c>
      <c r="L419" s="208"/>
      <c r="M419" s="208">
        <f t="shared" si="58"/>
        <v>-2</v>
      </c>
      <c r="N419" s="226"/>
      <c r="O419" s="209"/>
      <c r="P419" s="209">
        <f t="shared" si="56"/>
        <v>2750</v>
      </c>
      <c r="Q419" s="209">
        <f t="shared" si="59"/>
        <v>1</v>
      </c>
      <c r="R419" s="209">
        <f t="shared" si="60"/>
        <v>0</v>
      </c>
      <c r="S419" s="209">
        <v>0</v>
      </c>
      <c r="T419" s="209"/>
      <c r="U419" s="209">
        <f t="shared" si="61"/>
        <v>2751</v>
      </c>
      <c r="V419" s="208">
        <v>2300</v>
      </c>
      <c r="W419" s="208"/>
      <c r="X419" s="208"/>
      <c r="Y419" s="208">
        <f t="shared" si="62"/>
        <v>2300</v>
      </c>
      <c r="Z419" s="209">
        <f t="shared" si="63"/>
        <v>451</v>
      </c>
      <c r="AA419" s="209">
        <f t="shared" si="64"/>
        <v>451</v>
      </c>
      <c r="AB419" s="167">
        <f t="shared" si="65"/>
        <v>2751</v>
      </c>
    </row>
    <row r="420" spans="1:28" x14ac:dyDescent="0.25">
      <c r="A420" s="220">
        <v>103</v>
      </c>
      <c r="B420" s="223" t="s">
        <v>137</v>
      </c>
      <c r="C420" s="223">
        <v>2</v>
      </c>
      <c r="D420" s="223"/>
      <c r="E420" s="223"/>
      <c r="F420" s="223"/>
      <c r="G420" s="223"/>
      <c r="H420" s="212">
        <v>180</v>
      </c>
      <c r="I420" s="208">
        <v>190</v>
      </c>
      <c r="J420" s="209">
        <f t="shared" si="57"/>
        <v>10</v>
      </c>
      <c r="K420" s="208">
        <v>5</v>
      </c>
      <c r="L420" s="208">
        <v>3.5</v>
      </c>
      <c r="M420" s="208">
        <f t="shared" si="58"/>
        <v>1.5</v>
      </c>
      <c r="N420" s="226"/>
      <c r="O420" s="209"/>
      <c r="P420" s="209">
        <f t="shared" si="56"/>
        <v>2750</v>
      </c>
      <c r="Q420" s="209">
        <f t="shared" si="59"/>
        <v>10</v>
      </c>
      <c r="R420" s="209">
        <f t="shared" si="60"/>
        <v>2</v>
      </c>
      <c r="S420" s="209">
        <f>M420*275*4*2</f>
        <v>3300</v>
      </c>
      <c r="T420" s="209"/>
      <c r="U420" s="209">
        <f t="shared" si="61"/>
        <v>6062</v>
      </c>
      <c r="V420" s="208">
        <v>5644</v>
      </c>
      <c r="W420" s="208"/>
      <c r="X420" s="208"/>
      <c r="Y420" s="208">
        <f t="shared" si="62"/>
        <v>5644</v>
      </c>
      <c r="Z420" s="209">
        <f t="shared" si="63"/>
        <v>418</v>
      </c>
      <c r="AA420" s="209">
        <f t="shared" si="64"/>
        <v>418</v>
      </c>
      <c r="AB420" s="167">
        <f t="shared" si="65"/>
        <v>6062</v>
      </c>
    </row>
    <row r="421" spans="1:28" x14ac:dyDescent="0.25">
      <c r="A421" s="220">
        <v>104</v>
      </c>
      <c r="B421" s="223" t="s">
        <v>138</v>
      </c>
      <c r="C421" s="223">
        <v>2</v>
      </c>
      <c r="D421" s="223"/>
      <c r="E421" s="223"/>
      <c r="F421" s="223"/>
      <c r="G421" s="223"/>
      <c r="H421" s="212">
        <v>0</v>
      </c>
      <c r="I421" s="208">
        <v>21</v>
      </c>
      <c r="J421" s="209">
        <f t="shared" si="57"/>
        <v>21</v>
      </c>
      <c r="K421" s="208">
        <v>5</v>
      </c>
      <c r="L421" s="208">
        <v>2.5</v>
      </c>
      <c r="M421" s="208">
        <f t="shared" si="58"/>
        <v>0.5</v>
      </c>
      <c r="N421" s="226"/>
      <c r="O421" s="209"/>
      <c r="P421" s="209">
        <f t="shared" si="56"/>
        <v>2750</v>
      </c>
      <c r="Q421" s="209">
        <f t="shared" si="59"/>
        <v>21</v>
      </c>
      <c r="R421" s="209">
        <f t="shared" si="60"/>
        <v>4</v>
      </c>
      <c r="S421" s="209">
        <f>M421*275*4*2</f>
        <v>1100</v>
      </c>
      <c r="T421" s="209"/>
      <c r="U421" s="209">
        <f t="shared" si="61"/>
        <v>3875</v>
      </c>
      <c r="V421" s="208">
        <v>3320</v>
      </c>
      <c r="W421" s="208"/>
      <c r="X421" s="208"/>
      <c r="Y421" s="208">
        <f t="shared" si="62"/>
        <v>3320</v>
      </c>
      <c r="Z421" s="209">
        <f t="shared" si="63"/>
        <v>555</v>
      </c>
      <c r="AA421" s="209">
        <f t="shared" si="64"/>
        <v>555</v>
      </c>
      <c r="AB421" s="167">
        <f t="shared" si="65"/>
        <v>3875</v>
      </c>
    </row>
    <row r="422" spans="1:28" x14ac:dyDescent="0.25">
      <c r="A422" s="220">
        <v>105</v>
      </c>
      <c r="B422" s="223" t="s">
        <v>356</v>
      </c>
      <c r="C422" s="223">
        <v>5</v>
      </c>
      <c r="D422" s="223"/>
      <c r="E422" s="223"/>
      <c r="F422" s="223"/>
      <c r="G422" s="223"/>
      <c r="H422" s="212">
        <v>18020</v>
      </c>
      <c r="I422" s="208">
        <v>20870</v>
      </c>
      <c r="J422" s="209">
        <f t="shared" si="57"/>
        <v>2850</v>
      </c>
      <c r="K422" s="208">
        <v>4</v>
      </c>
      <c r="L422" s="208">
        <v>6.25</v>
      </c>
      <c r="M422" s="208">
        <f t="shared" si="58"/>
        <v>1.25</v>
      </c>
      <c r="N422" s="226"/>
      <c r="O422" s="209"/>
      <c r="P422" s="209">
        <v>31920</v>
      </c>
      <c r="Q422" s="209">
        <f t="shared" si="59"/>
        <v>2873</v>
      </c>
      <c r="R422" s="209">
        <f t="shared" si="60"/>
        <v>542</v>
      </c>
      <c r="S422" s="209">
        <v>0</v>
      </c>
      <c r="T422" s="209"/>
      <c r="U422" s="209">
        <f t="shared" si="61"/>
        <v>35335</v>
      </c>
      <c r="V422" s="208">
        <v>0</v>
      </c>
      <c r="W422" s="208"/>
      <c r="X422" s="208"/>
      <c r="Y422" s="208">
        <f t="shared" si="62"/>
        <v>0</v>
      </c>
      <c r="Z422" s="209">
        <f t="shared" si="63"/>
        <v>35335</v>
      </c>
      <c r="AA422" s="209">
        <f t="shared" si="64"/>
        <v>35335</v>
      </c>
      <c r="AB422" s="167">
        <f t="shared" si="65"/>
        <v>35335</v>
      </c>
    </row>
    <row r="423" spans="1:28" x14ac:dyDescent="0.25">
      <c r="A423" s="220">
        <v>106</v>
      </c>
      <c r="B423" s="223" t="s">
        <v>139</v>
      </c>
      <c r="C423" s="223">
        <v>1</v>
      </c>
      <c r="D423" s="223"/>
      <c r="E423" s="223"/>
      <c r="F423" s="223"/>
      <c r="G423" s="223"/>
      <c r="H423" s="212">
        <v>0</v>
      </c>
      <c r="I423" s="208">
        <v>132</v>
      </c>
      <c r="J423" s="209">
        <f t="shared" si="57"/>
        <v>132</v>
      </c>
      <c r="K423" s="208">
        <v>4</v>
      </c>
      <c r="L423" s="208">
        <v>2.25</v>
      </c>
      <c r="M423" s="208">
        <f t="shared" si="58"/>
        <v>1.25</v>
      </c>
      <c r="N423" s="226"/>
      <c r="O423" s="209"/>
      <c r="P423" s="209">
        <f t="shared" ref="P423:P434" si="66">C423*K423*275</f>
        <v>1100</v>
      </c>
      <c r="Q423" s="209">
        <f t="shared" si="59"/>
        <v>133</v>
      </c>
      <c r="R423" s="209">
        <f t="shared" si="60"/>
        <v>25</v>
      </c>
      <c r="S423" s="209">
        <f>M423*275*4*2</f>
        <v>2750</v>
      </c>
      <c r="T423" s="209"/>
      <c r="U423" s="209">
        <f t="shared" si="61"/>
        <v>4008</v>
      </c>
      <c r="V423" s="208">
        <v>4228</v>
      </c>
      <c r="W423" s="208"/>
      <c r="X423" s="208"/>
      <c r="Y423" s="208">
        <f t="shared" si="62"/>
        <v>4228</v>
      </c>
      <c r="Z423" s="209">
        <f t="shared" si="63"/>
        <v>-220</v>
      </c>
      <c r="AA423" s="209">
        <f t="shared" si="64"/>
        <v>-220</v>
      </c>
      <c r="AB423" s="167">
        <f t="shared" si="65"/>
        <v>4008</v>
      </c>
    </row>
    <row r="424" spans="1:28" x14ac:dyDescent="0.25">
      <c r="A424" s="220">
        <v>107</v>
      </c>
      <c r="B424" s="223" t="s">
        <v>141</v>
      </c>
      <c r="C424" s="223">
        <v>1</v>
      </c>
      <c r="D424" s="223"/>
      <c r="E424" s="223"/>
      <c r="F424" s="223"/>
      <c r="G424" s="223"/>
      <c r="H424" s="212">
        <v>0</v>
      </c>
      <c r="I424" s="208">
        <v>24</v>
      </c>
      <c r="J424" s="209">
        <f t="shared" si="57"/>
        <v>24</v>
      </c>
      <c r="K424" s="208">
        <v>4</v>
      </c>
      <c r="L424" s="208"/>
      <c r="M424" s="208">
        <f t="shared" si="58"/>
        <v>-1</v>
      </c>
      <c r="N424" s="226"/>
      <c r="O424" s="209"/>
      <c r="P424" s="209">
        <f t="shared" si="66"/>
        <v>1100</v>
      </c>
      <c r="Q424" s="209">
        <f t="shared" si="59"/>
        <v>24</v>
      </c>
      <c r="R424" s="209">
        <f t="shared" si="60"/>
        <v>5</v>
      </c>
      <c r="S424" s="209">
        <v>0</v>
      </c>
      <c r="T424" s="209"/>
      <c r="U424" s="209">
        <f t="shared" si="61"/>
        <v>1129</v>
      </c>
      <c r="V424" s="208">
        <v>0</v>
      </c>
      <c r="W424" s="208"/>
      <c r="X424" s="208"/>
      <c r="Y424" s="208">
        <f t="shared" si="62"/>
        <v>0</v>
      </c>
      <c r="Z424" s="209">
        <f t="shared" si="63"/>
        <v>1129</v>
      </c>
      <c r="AA424" s="209">
        <f t="shared" si="64"/>
        <v>1129</v>
      </c>
      <c r="AB424" s="167">
        <f t="shared" si="65"/>
        <v>1129</v>
      </c>
    </row>
    <row r="425" spans="1:28" x14ac:dyDescent="0.25">
      <c r="A425" s="220">
        <v>108</v>
      </c>
      <c r="B425" s="223" t="s">
        <v>143</v>
      </c>
      <c r="C425" s="223">
        <v>2</v>
      </c>
      <c r="D425" s="223"/>
      <c r="E425" s="223"/>
      <c r="F425" s="223"/>
      <c r="G425" s="223"/>
      <c r="H425" s="212">
        <v>10</v>
      </c>
      <c r="I425" s="208">
        <v>107</v>
      </c>
      <c r="J425" s="209">
        <f t="shared" si="57"/>
        <v>97</v>
      </c>
      <c r="K425" s="208">
        <v>4</v>
      </c>
      <c r="L425" s="208"/>
      <c r="M425" s="208">
        <f t="shared" si="58"/>
        <v>-2</v>
      </c>
      <c r="N425" s="226"/>
      <c r="O425" s="209"/>
      <c r="P425" s="209">
        <f t="shared" si="66"/>
        <v>2200</v>
      </c>
      <c r="Q425" s="209">
        <f t="shared" si="59"/>
        <v>98</v>
      </c>
      <c r="R425" s="209">
        <f t="shared" si="60"/>
        <v>18</v>
      </c>
      <c r="S425" s="209">
        <v>0</v>
      </c>
      <c r="T425" s="209"/>
      <c r="U425" s="209">
        <f t="shared" si="61"/>
        <v>2316</v>
      </c>
      <c r="V425" s="208">
        <v>2350</v>
      </c>
      <c r="W425" s="208"/>
      <c r="X425" s="208"/>
      <c r="Y425" s="208">
        <f t="shared" si="62"/>
        <v>2350</v>
      </c>
      <c r="Z425" s="209">
        <f t="shared" si="63"/>
        <v>-34</v>
      </c>
      <c r="AA425" s="209">
        <f t="shared" si="64"/>
        <v>-34</v>
      </c>
      <c r="AB425" s="167">
        <f t="shared" si="65"/>
        <v>2316</v>
      </c>
    </row>
    <row r="426" spans="1:28" x14ac:dyDescent="0.25">
      <c r="A426" s="220">
        <v>109</v>
      </c>
      <c r="B426" s="223" t="s">
        <v>144</v>
      </c>
      <c r="C426" s="223">
        <v>1</v>
      </c>
      <c r="D426" s="223"/>
      <c r="E426" s="223"/>
      <c r="F426" s="223"/>
      <c r="G426" s="223"/>
      <c r="H426" s="212">
        <v>0</v>
      </c>
      <c r="I426" s="208">
        <v>4</v>
      </c>
      <c r="J426" s="209">
        <f t="shared" si="57"/>
        <v>4</v>
      </c>
      <c r="K426" s="208">
        <v>4</v>
      </c>
      <c r="L426" s="208"/>
      <c r="M426" s="208">
        <f t="shared" si="58"/>
        <v>-1</v>
      </c>
      <c r="N426" s="226"/>
      <c r="O426" s="209"/>
      <c r="P426" s="209">
        <f t="shared" si="66"/>
        <v>1100</v>
      </c>
      <c r="Q426" s="209">
        <f t="shared" si="59"/>
        <v>4</v>
      </c>
      <c r="R426" s="209">
        <f t="shared" si="60"/>
        <v>1</v>
      </c>
      <c r="S426" s="209">
        <v>0</v>
      </c>
      <c r="T426" s="209"/>
      <c r="U426" s="209">
        <f t="shared" si="61"/>
        <v>1105</v>
      </c>
      <c r="V426" s="208">
        <v>0</v>
      </c>
      <c r="W426" s="208"/>
      <c r="X426" s="208"/>
      <c r="Y426" s="208">
        <f t="shared" si="62"/>
        <v>0</v>
      </c>
      <c r="Z426" s="209">
        <f t="shared" si="63"/>
        <v>1105</v>
      </c>
      <c r="AA426" s="209">
        <f t="shared" si="64"/>
        <v>1105</v>
      </c>
      <c r="AB426" s="167">
        <f t="shared" si="65"/>
        <v>1105</v>
      </c>
    </row>
    <row r="427" spans="1:28" x14ac:dyDescent="0.25">
      <c r="A427" s="220">
        <v>110</v>
      </c>
      <c r="B427" s="223" t="s">
        <v>145</v>
      </c>
      <c r="C427" s="223">
        <v>1</v>
      </c>
      <c r="D427" s="223"/>
      <c r="E427" s="223"/>
      <c r="F427" s="223"/>
      <c r="G427" s="223"/>
      <c r="H427" s="212">
        <v>0</v>
      </c>
      <c r="I427" s="208">
        <v>0</v>
      </c>
      <c r="J427" s="209">
        <f t="shared" si="57"/>
        <v>0</v>
      </c>
      <c r="K427" s="208">
        <v>2</v>
      </c>
      <c r="L427" s="208"/>
      <c r="M427" s="208">
        <f t="shared" si="58"/>
        <v>-1</v>
      </c>
      <c r="N427" s="226"/>
      <c r="O427" s="209"/>
      <c r="P427" s="209">
        <f t="shared" si="66"/>
        <v>550</v>
      </c>
      <c r="Q427" s="209">
        <f t="shared" si="59"/>
        <v>0</v>
      </c>
      <c r="R427" s="209">
        <f t="shared" si="60"/>
        <v>0</v>
      </c>
      <c r="S427" s="209">
        <v>0</v>
      </c>
      <c r="T427" s="209"/>
      <c r="U427" s="209">
        <f t="shared" si="61"/>
        <v>550</v>
      </c>
      <c r="V427" s="208">
        <v>0</v>
      </c>
      <c r="W427" s="208"/>
      <c r="X427" s="208"/>
      <c r="Y427" s="208">
        <f t="shared" si="62"/>
        <v>0</v>
      </c>
      <c r="Z427" s="209">
        <f t="shared" si="63"/>
        <v>550</v>
      </c>
      <c r="AA427" s="209">
        <f t="shared" si="64"/>
        <v>550</v>
      </c>
      <c r="AB427" s="167">
        <f t="shared" si="65"/>
        <v>550</v>
      </c>
    </row>
    <row r="428" spans="1:28" x14ac:dyDescent="0.25">
      <c r="A428" s="220">
        <v>111</v>
      </c>
      <c r="B428" s="223" t="s">
        <v>147</v>
      </c>
      <c r="C428" s="223">
        <v>2</v>
      </c>
      <c r="D428" s="223"/>
      <c r="E428" s="223"/>
      <c r="F428" s="223"/>
      <c r="G428" s="223"/>
      <c r="H428" s="212">
        <v>2938</v>
      </c>
      <c r="I428" s="208">
        <v>2938</v>
      </c>
      <c r="J428" s="209">
        <f t="shared" si="57"/>
        <v>0</v>
      </c>
      <c r="K428" s="208">
        <v>2</v>
      </c>
      <c r="L428" s="208"/>
      <c r="M428" s="208">
        <f t="shared" si="58"/>
        <v>-2</v>
      </c>
      <c r="N428" s="226"/>
      <c r="O428" s="209"/>
      <c r="P428" s="209">
        <f t="shared" si="66"/>
        <v>1100</v>
      </c>
      <c r="Q428" s="209">
        <f t="shared" si="59"/>
        <v>0</v>
      </c>
      <c r="R428" s="209">
        <f t="shared" si="60"/>
        <v>0</v>
      </c>
      <c r="S428" s="209">
        <v>0</v>
      </c>
      <c r="T428" s="209"/>
      <c r="U428" s="209">
        <f t="shared" si="61"/>
        <v>1100</v>
      </c>
      <c r="V428" s="208">
        <v>0</v>
      </c>
      <c r="W428" s="208"/>
      <c r="X428" s="208"/>
      <c r="Y428" s="208">
        <f t="shared" si="62"/>
        <v>0</v>
      </c>
      <c r="Z428" s="209">
        <f t="shared" si="63"/>
        <v>1100</v>
      </c>
      <c r="AA428" s="209">
        <f t="shared" si="64"/>
        <v>1100</v>
      </c>
      <c r="AB428" s="167">
        <f t="shared" si="65"/>
        <v>1100</v>
      </c>
    </row>
    <row r="429" spans="1:28" x14ac:dyDescent="0.25">
      <c r="A429" s="220">
        <v>112</v>
      </c>
      <c r="B429" s="223" t="s">
        <v>148</v>
      </c>
      <c r="C429" s="223">
        <v>1</v>
      </c>
      <c r="D429" s="223"/>
      <c r="E429" s="223"/>
      <c r="F429" s="223"/>
      <c r="G429" s="223"/>
      <c r="H429" s="212">
        <v>780</v>
      </c>
      <c r="I429" s="208">
        <v>780</v>
      </c>
      <c r="J429" s="209">
        <f t="shared" si="57"/>
        <v>0</v>
      </c>
      <c r="K429" s="208">
        <v>2</v>
      </c>
      <c r="L429" s="208"/>
      <c r="M429" s="208">
        <f t="shared" si="58"/>
        <v>-1</v>
      </c>
      <c r="N429" s="226"/>
      <c r="O429" s="209"/>
      <c r="P429" s="209">
        <f t="shared" si="66"/>
        <v>550</v>
      </c>
      <c r="Q429" s="209">
        <f t="shared" si="59"/>
        <v>0</v>
      </c>
      <c r="R429" s="209">
        <f t="shared" si="60"/>
        <v>0</v>
      </c>
      <c r="S429" s="209">
        <v>0</v>
      </c>
      <c r="T429" s="209"/>
      <c r="U429" s="209">
        <f t="shared" si="61"/>
        <v>550</v>
      </c>
      <c r="V429" s="208">
        <v>0</v>
      </c>
      <c r="W429" s="208"/>
      <c r="X429" s="208"/>
      <c r="Y429" s="208">
        <f t="shared" si="62"/>
        <v>0</v>
      </c>
      <c r="Z429" s="209">
        <f t="shared" si="63"/>
        <v>550</v>
      </c>
      <c r="AA429" s="209">
        <f t="shared" si="64"/>
        <v>550</v>
      </c>
      <c r="AB429" s="167">
        <f t="shared" si="65"/>
        <v>550</v>
      </c>
    </row>
    <row r="430" spans="1:28" x14ac:dyDescent="0.25">
      <c r="A430" s="220">
        <v>113</v>
      </c>
      <c r="B430" s="211" t="s">
        <v>629</v>
      </c>
      <c r="C430" s="211">
        <v>1</v>
      </c>
      <c r="D430" s="211"/>
      <c r="E430" s="211"/>
      <c r="F430" s="211"/>
      <c r="G430" s="211"/>
      <c r="H430" s="210">
        <v>674</v>
      </c>
      <c r="I430" s="175">
        <v>750</v>
      </c>
      <c r="J430" s="169">
        <f t="shared" si="57"/>
        <v>76</v>
      </c>
      <c r="K430" s="175">
        <v>3</v>
      </c>
      <c r="L430" s="175">
        <v>4.54</v>
      </c>
      <c r="M430" s="175">
        <f t="shared" si="58"/>
        <v>3.54</v>
      </c>
      <c r="N430" s="227"/>
      <c r="O430" s="169"/>
      <c r="P430" s="169">
        <f t="shared" si="66"/>
        <v>825</v>
      </c>
      <c r="Q430" s="169">
        <f t="shared" si="59"/>
        <v>77</v>
      </c>
      <c r="R430" s="169">
        <f t="shared" si="60"/>
        <v>14</v>
      </c>
      <c r="S430" s="169">
        <v>5775</v>
      </c>
      <c r="T430" s="169"/>
      <c r="U430" s="169">
        <f t="shared" si="61"/>
        <v>6691</v>
      </c>
      <c r="V430" s="175">
        <v>0</v>
      </c>
      <c r="W430" s="175"/>
      <c r="X430" s="175"/>
      <c r="Y430" s="175">
        <f t="shared" si="62"/>
        <v>0</v>
      </c>
      <c r="Z430" s="169">
        <f t="shared" si="63"/>
        <v>6691</v>
      </c>
      <c r="AA430" s="169">
        <f t="shared" si="64"/>
        <v>6691</v>
      </c>
      <c r="AB430" s="167">
        <f t="shared" si="65"/>
        <v>6691</v>
      </c>
    </row>
    <row r="431" spans="1:28" x14ac:dyDescent="0.25">
      <c r="A431" s="220">
        <v>114</v>
      </c>
      <c r="B431" s="223" t="s">
        <v>149</v>
      </c>
      <c r="C431" s="223">
        <v>2</v>
      </c>
      <c r="D431" s="223"/>
      <c r="E431" s="223"/>
      <c r="F431" s="223"/>
      <c r="G431" s="223"/>
      <c r="H431" s="212">
        <v>0</v>
      </c>
      <c r="I431" s="208">
        <v>0</v>
      </c>
      <c r="J431" s="209">
        <f t="shared" si="57"/>
        <v>0</v>
      </c>
      <c r="K431" s="208">
        <v>2</v>
      </c>
      <c r="L431" s="208"/>
      <c r="M431" s="208">
        <f t="shared" si="58"/>
        <v>-2</v>
      </c>
      <c r="N431" s="226"/>
      <c r="O431" s="209"/>
      <c r="P431" s="209">
        <f t="shared" si="66"/>
        <v>1100</v>
      </c>
      <c r="Q431" s="209">
        <f t="shared" si="59"/>
        <v>0</v>
      </c>
      <c r="R431" s="209">
        <f t="shared" si="60"/>
        <v>0</v>
      </c>
      <c r="S431" s="209">
        <v>0</v>
      </c>
      <c r="T431" s="209"/>
      <c r="U431" s="209">
        <f t="shared" si="61"/>
        <v>1100</v>
      </c>
      <c r="V431" s="208">
        <v>0</v>
      </c>
      <c r="W431" s="208"/>
      <c r="X431" s="208"/>
      <c r="Y431" s="208">
        <f t="shared" si="62"/>
        <v>0</v>
      </c>
      <c r="Z431" s="209">
        <f t="shared" si="63"/>
        <v>1100</v>
      </c>
      <c r="AA431" s="209">
        <f t="shared" si="64"/>
        <v>1100</v>
      </c>
      <c r="AB431" s="167">
        <f t="shared" si="65"/>
        <v>1100</v>
      </c>
    </row>
    <row r="432" spans="1:28" x14ac:dyDescent="0.25">
      <c r="A432" s="220">
        <v>115</v>
      </c>
      <c r="B432" s="223" t="s">
        <v>150</v>
      </c>
      <c r="C432" s="223">
        <v>1</v>
      </c>
      <c r="D432" s="223"/>
      <c r="E432" s="223"/>
      <c r="F432" s="223"/>
      <c r="G432" s="223"/>
      <c r="H432" s="212">
        <v>0</v>
      </c>
      <c r="I432" s="208">
        <v>0</v>
      </c>
      <c r="J432" s="209">
        <f t="shared" si="57"/>
        <v>0</v>
      </c>
      <c r="K432" s="208">
        <v>2</v>
      </c>
      <c r="L432" s="208"/>
      <c r="M432" s="208">
        <f t="shared" si="58"/>
        <v>-1</v>
      </c>
      <c r="N432" s="226"/>
      <c r="O432" s="209"/>
      <c r="P432" s="209">
        <f t="shared" si="66"/>
        <v>550</v>
      </c>
      <c r="Q432" s="209">
        <f t="shared" si="59"/>
        <v>0</v>
      </c>
      <c r="R432" s="209">
        <f t="shared" si="60"/>
        <v>0</v>
      </c>
      <c r="S432" s="209">
        <v>0</v>
      </c>
      <c r="T432" s="209"/>
      <c r="U432" s="209">
        <f t="shared" si="61"/>
        <v>550</v>
      </c>
      <c r="V432" s="208">
        <v>0</v>
      </c>
      <c r="W432" s="208"/>
      <c r="X432" s="208"/>
      <c r="Y432" s="208">
        <f t="shared" si="62"/>
        <v>0</v>
      </c>
      <c r="Z432" s="209">
        <f t="shared" si="63"/>
        <v>550</v>
      </c>
      <c r="AA432" s="209">
        <f t="shared" si="64"/>
        <v>550</v>
      </c>
      <c r="AB432" s="167">
        <f t="shared" si="65"/>
        <v>550</v>
      </c>
    </row>
    <row r="433" spans="1:28" x14ac:dyDescent="0.25">
      <c r="A433" s="220">
        <v>116</v>
      </c>
      <c r="B433" s="223" t="s">
        <v>151</v>
      </c>
      <c r="C433" s="223">
        <v>1</v>
      </c>
      <c r="D433" s="223"/>
      <c r="E433" s="223"/>
      <c r="F433" s="223"/>
      <c r="G433" s="223"/>
      <c r="H433" s="212">
        <v>0</v>
      </c>
      <c r="I433" s="208">
        <v>0</v>
      </c>
      <c r="J433" s="209">
        <f t="shared" si="57"/>
        <v>0</v>
      </c>
      <c r="K433" s="208">
        <v>2</v>
      </c>
      <c r="L433" s="208"/>
      <c r="M433" s="208">
        <f t="shared" si="58"/>
        <v>-1</v>
      </c>
      <c r="N433" s="226"/>
      <c r="O433" s="209"/>
      <c r="P433" s="209">
        <f t="shared" si="66"/>
        <v>550</v>
      </c>
      <c r="Q433" s="209">
        <f t="shared" si="59"/>
        <v>0</v>
      </c>
      <c r="R433" s="209">
        <f t="shared" si="60"/>
        <v>0</v>
      </c>
      <c r="S433" s="209">
        <v>0</v>
      </c>
      <c r="T433" s="209"/>
      <c r="U433" s="209">
        <f t="shared" si="61"/>
        <v>550</v>
      </c>
      <c r="V433" s="208">
        <v>0</v>
      </c>
      <c r="W433" s="208"/>
      <c r="X433" s="208"/>
      <c r="Y433" s="208">
        <f t="shared" si="62"/>
        <v>0</v>
      </c>
      <c r="Z433" s="209">
        <f t="shared" si="63"/>
        <v>550</v>
      </c>
      <c r="AA433" s="209">
        <f t="shared" si="64"/>
        <v>550</v>
      </c>
      <c r="AB433" s="167">
        <f t="shared" si="65"/>
        <v>550</v>
      </c>
    </row>
    <row r="434" spans="1:28" x14ac:dyDescent="0.25">
      <c r="A434" s="220">
        <v>117</v>
      </c>
      <c r="B434" s="223" t="s">
        <v>152</v>
      </c>
      <c r="C434" s="223">
        <v>2</v>
      </c>
      <c r="D434" s="223"/>
      <c r="E434" s="223"/>
      <c r="F434" s="223"/>
      <c r="G434" s="223"/>
      <c r="H434" s="212">
        <v>0</v>
      </c>
      <c r="I434" s="208">
        <v>0</v>
      </c>
      <c r="J434" s="209">
        <f t="shared" si="57"/>
        <v>0</v>
      </c>
      <c r="K434" s="208">
        <v>2</v>
      </c>
      <c r="L434" s="208"/>
      <c r="M434" s="208">
        <f t="shared" si="58"/>
        <v>-2</v>
      </c>
      <c r="N434" s="226"/>
      <c r="O434" s="209"/>
      <c r="P434" s="209">
        <f t="shared" si="66"/>
        <v>1100</v>
      </c>
      <c r="Q434" s="209">
        <f t="shared" si="59"/>
        <v>0</v>
      </c>
      <c r="R434" s="209">
        <f t="shared" si="60"/>
        <v>0</v>
      </c>
      <c r="S434" s="209">
        <v>0</v>
      </c>
      <c r="T434" s="209"/>
      <c r="U434" s="209">
        <f t="shared" si="61"/>
        <v>1100</v>
      </c>
      <c r="V434" s="208">
        <v>0</v>
      </c>
      <c r="W434" s="208"/>
      <c r="X434" s="208"/>
      <c r="Y434" s="208">
        <f t="shared" si="62"/>
        <v>0</v>
      </c>
      <c r="Z434" s="209">
        <f t="shared" si="63"/>
        <v>1100</v>
      </c>
      <c r="AA434" s="209">
        <f t="shared" si="64"/>
        <v>1100</v>
      </c>
      <c r="AB434" s="167">
        <f t="shared" si="65"/>
        <v>1100</v>
      </c>
    </row>
    <row r="435" spans="1:28" ht="60" x14ac:dyDescent="0.25">
      <c r="A435" s="162">
        <v>602</v>
      </c>
      <c r="B435" s="163" t="s">
        <v>863</v>
      </c>
      <c r="C435" s="162"/>
      <c r="D435" s="164" t="s">
        <v>864</v>
      </c>
      <c r="E435" s="164" t="s">
        <v>2411</v>
      </c>
      <c r="F435" s="164" t="s">
        <v>2993</v>
      </c>
      <c r="G435" s="178"/>
      <c r="H435" s="165"/>
      <c r="I435" s="165"/>
      <c r="J435" s="165"/>
      <c r="K435" s="165"/>
      <c r="L435" s="165"/>
      <c r="M435" s="165"/>
      <c r="N435" s="165"/>
      <c r="O435" s="166">
        <v>-5275</v>
      </c>
      <c r="P435" s="165"/>
      <c r="Q435" s="165"/>
      <c r="R435" s="165"/>
      <c r="S435" s="165"/>
      <c r="T435" s="165"/>
      <c r="U435" s="165"/>
      <c r="V435" s="169"/>
      <c r="W435" s="165"/>
      <c r="X435" s="169"/>
      <c r="Y435" s="165"/>
      <c r="Z435" s="165"/>
      <c r="AA435" s="183">
        <v>0</v>
      </c>
      <c r="AB435">
        <v>0</v>
      </c>
    </row>
    <row r="436" spans="1:28" x14ac:dyDescent="0.25">
      <c r="A436" s="220">
        <v>118</v>
      </c>
      <c r="B436" s="223" t="s">
        <v>154</v>
      </c>
      <c r="C436" s="223">
        <v>2</v>
      </c>
      <c r="D436" s="223"/>
      <c r="E436" s="223"/>
      <c r="F436" s="223"/>
      <c r="G436" s="223"/>
      <c r="H436" s="212">
        <v>0</v>
      </c>
      <c r="I436" s="208">
        <v>0</v>
      </c>
      <c r="J436" s="209">
        <f>I436-H436</f>
        <v>0</v>
      </c>
      <c r="K436" s="208">
        <v>2</v>
      </c>
      <c r="L436" s="208"/>
      <c r="M436" s="208">
        <f>L436-C436</f>
        <v>-2</v>
      </c>
      <c r="N436" s="226"/>
      <c r="O436" s="209"/>
      <c r="P436" s="209">
        <v>1100</v>
      </c>
      <c r="Q436" s="209">
        <f>ROUND((J436)*11.2*9%,)</f>
        <v>0</v>
      </c>
      <c r="R436" s="209">
        <f>ROUND((J436)*0.19*100%,)</f>
        <v>0</v>
      </c>
      <c r="S436" s="209">
        <v>0</v>
      </c>
      <c r="T436" s="209"/>
      <c r="U436" s="209">
        <f>P436+Q436+R436+S436+T436</f>
        <v>1100</v>
      </c>
      <c r="V436" s="208">
        <v>0</v>
      </c>
      <c r="W436" s="208"/>
      <c r="X436" s="208"/>
      <c r="Y436" s="208"/>
      <c r="Z436" s="209">
        <f>+(O436+U436)-Y436</f>
        <v>1100</v>
      </c>
      <c r="AA436" s="209">
        <f>+(N436+O436+U436)-Y436</f>
        <v>1100</v>
      </c>
    </row>
    <row r="437" spans="1:28" ht="45" x14ac:dyDescent="0.25">
      <c r="A437" s="162">
        <v>603</v>
      </c>
      <c r="B437" s="163" t="s">
        <v>865</v>
      </c>
      <c r="C437" s="162"/>
      <c r="D437" s="164" t="s">
        <v>866</v>
      </c>
      <c r="E437" s="164" t="s">
        <v>2488</v>
      </c>
      <c r="F437" s="164" t="s">
        <v>2994</v>
      </c>
      <c r="G437" s="178"/>
      <c r="H437" s="165"/>
      <c r="I437" s="165"/>
      <c r="J437" s="165"/>
      <c r="K437" s="165"/>
      <c r="L437" s="165"/>
      <c r="M437" s="165"/>
      <c r="N437" s="165"/>
      <c r="O437" s="166">
        <v>-1295</v>
      </c>
      <c r="P437" s="165"/>
      <c r="Q437" s="165"/>
      <c r="R437" s="165"/>
      <c r="S437" s="165"/>
      <c r="T437" s="165"/>
      <c r="U437" s="165"/>
      <c r="V437" s="169"/>
      <c r="W437" s="165"/>
      <c r="X437" s="165">
        <v>-1295</v>
      </c>
      <c r="Y437" s="165"/>
      <c r="Z437" s="165"/>
      <c r="AA437" s="170">
        <v>0</v>
      </c>
      <c r="AB437">
        <v>0</v>
      </c>
    </row>
    <row r="438" spans="1:28" x14ac:dyDescent="0.25">
      <c r="A438" s="162">
        <v>604</v>
      </c>
      <c r="B438" s="163" t="s">
        <v>867</v>
      </c>
      <c r="C438" s="162"/>
      <c r="D438" s="164" t="s">
        <v>868</v>
      </c>
      <c r="E438" s="164" t="s">
        <v>2499</v>
      </c>
      <c r="F438" s="164" t="s">
        <v>2995</v>
      </c>
      <c r="G438" s="178"/>
      <c r="H438" s="165"/>
      <c r="I438" s="165"/>
      <c r="J438" s="165"/>
      <c r="K438" s="165"/>
      <c r="L438" s="165"/>
      <c r="M438" s="165"/>
      <c r="N438" s="165"/>
      <c r="O438" s="166">
        <v>-1241</v>
      </c>
      <c r="P438" s="165"/>
      <c r="Q438" s="165"/>
      <c r="R438" s="165"/>
      <c r="S438" s="165"/>
      <c r="T438" s="165"/>
      <c r="U438" s="165"/>
      <c r="V438" s="169"/>
      <c r="W438" s="165"/>
      <c r="X438" s="165">
        <v>-1241</v>
      </c>
      <c r="Y438" s="165"/>
      <c r="Z438" s="165"/>
      <c r="AA438" s="170">
        <v>0</v>
      </c>
      <c r="AB438">
        <v>0</v>
      </c>
    </row>
    <row r="439" spans="1:28" ht="30" x14ac:dyDescent="0.25">
      <c r="A439" s="162">
        <v>605</v>
      </c>
      <c r="B439" s="163" t="s">
        <v>914</v>
      </c>
      <c r="C439" s="162"/>
      <c r="D439" s="171">
        <v>42471</v>
      </c>
      <c r="E439" s="164" t="s">
        <v>2996</v>
      </c>
      <c r="F439" s="164" t="s">
        <v>2997</v>
      </c>
      <c r="G439" s="178"/>
      <c r="H439" s="165"/>
      <c r="I439" s="165"/>
      <c r="J439" s="165"/>
      <c r="K439" s="165"/>
      <c r="L439" s="165"/>
      <c r="M439" s="165"/>
      <c r="N439" s="165"/>
      <c r="O439" s="166">
        <v>-1629</v>
      </c>
      <c r="P439" s="165"/>
      <c r="Q439" s="165"/>
      <c r="R439" s="165"/>
      <c r="S439" s="165"/>
      <c r="T439" s="165"/>
      <c r="U439" s="165"/>
      <c r="V439" s="169"/>
      <c r="W439" s="165"/>
      <c r="X439" s="169"/>
      <c r="Y439" s="165"/>
      <c r="Z439" s="165"/>
      <c r="AA439" s="183">
        <v>0</v>
      </c>
      <c r="AB439">
        <v>0</v>
      </c>
    </row>
    <row r="440" spans="1:28" ht="30" x14ac:dyDescent="0.25">
      <c r="A440" s="162">
        <v>606</v>
      </c>
      <c r="B440" s="163" t="s">
        <v>869</v>
      </c>
      <c r="C440" s="162"/>
      <c r="D440" s="164" t="s">
        <v>870</v>
      </c>
      <c r="E440" s="164" t="s">
        <v>2506</v>
      </c>
      <c r="F440" s="164" t="s">
        <v>2998</v>
      </c>
      <c r="G440" s="178"/>
      <c r="H440" s="165"/>
      <c r="I440" s="165"/>
      <c r="J440" s="165"/>
      <c r="K440" s="165"/>
      <c r="L440" s="165"/>
      <c r="M440" s="165"/>
      <c r="N440" s="165"/>
      <c r="O440" s="166">
        <v>-1367</v>
      </c>
      <c r="P440" s="165"/>
      <c r="Q440" s="165"/>
      <c r="R440" s="165"/>
      <c r="S440" s="165"/>
      <c r="T440" s="165"/>
      <c r="U440" s="165"/>
      <c r="V440" s="169"/>
      <c r="W440" s="165"/>
      <c r="X440" s="169"/>
      <c r="Y440" s="165"/>
      <c r="Z440" s="165"/>
      <c r="AA440" s="183">
        <v>0</v>
      </c>
      <c r="AB440">
        <v>0</v>
      </c>
    </row>
    <row r="441" spans="1:28" x14ac:dyDescent="0.25">
      <c r="A441" s="162">
        <v>591</v>
      </c>
      <c r="B441" s="163" t="s">
        <v>871</v>
      </c>
      <c r="C441" s="162"/>
      <c r="D441" s="164" t="s">
        <v>872</v>
      </c>
      <c r="E441" s="164" t="s">
        <v>2534</v>
      </c>
      <c r="F441" s="164" t="s">
        <v>2978</v>
      </c>
      <c r="G441" s="168" t="s">
        <v>2979</v>
      </c>
      <c r="H441" s="165"/>
      <c r="I441" s="165"/>
      <c r="J441" s="165"/>
      <c r="K441" s="165"/>
      <c r="L441" s="165"/>
      <c r="M441" s="165"/>
      <c r="N441" s="165"/>
      <c r="O441" s="165">
        <v>-2489</v>
      </c>
      <c r="P441" s="165"/>
      <c r="Q441" s="165"/>
      <c r="R441" s="165"/>
      <c r="S441" s="165"/>
      <c r="T441" s="165"/>
      <c r="U441" s="165"/>
      <c r="V441" s="169"/>
      <c r="W441" s="165"/>
      <c r="X441" s="169">
        <v>-2489</v>
      </c>
      <c r="Y441" s="165"/>
      <c r="Z441" s="165"/>
      <c r="AA441" s="184">
        <v>0</v>
      </c>
      <c r="AB441">
        <v>0</v>
      </c>
    </row>
    <row r="442" spans="1:28" ht="30" x14ac:dyDescent="0.25">
      <c r="A442" s="162">
        <v>592</v>
      </c>
      <c r="B442" s="163" t="s">
        <v>873</v>
      </c>
      <c r="C442" s="162"/>
      <c r="D442" s="164" t="s">
        <v>874</v>
      </c>
      <c r="E442" s="164" t="s">
        <v>2557</v>
      </c>
      <c r="F442" s="164" t="s">
        <v>2980</v>
      </c>
      <c r="G442" s="178"/>
      <c r="H442" s="165"/>
      <c r="I442" s="165"/>
      <c r="J442" s="165"/>
      <c r="K442" s="165"/>
      <c r="L442" s="165"/>
      <c r="M442" s="165"/>
      <c r="N442" s="165"/>
      <c r="O442" s="166">
        <v>-1338</v>
      </c>
      <c r="P442" s="165"/>
      <c r="Q442" s="165"/>
      <c r="R442" s="165"/>
      <c r="S442" s="165"/>
      <c r="T442" s="165"/>
      <c r="U442" s="165"/>
      <c r="V442" s="169"/>
      <c r="W442" s="165"/>
      <c r="X442" s="169"/>
      <c r="Y442" s="165"/>
      <c r="Z442" s="165"/>
      <c r="AA442" s="183">
        <v>0</v>
      </c>
      <c r="AB442">
        <v>0</v>
      </c>
    </row>
    <row r="443" spans="1:28" ht="30" x14ac:dyDescent="0.25">
      <c r="A443" s="162">
        <v>593</v>
      </c>
      <c r="B443" s="163" t="s">
        <v>875</v>
      </c>
      <c r="C443" s="162"/>
      <c r="D443" s="164" t="s">
        <v>876</v>
      </c>
      <c r="E443" s="164" t="s">
        <v>2981</v>
      </c>
      <c r="F443" s="164" t="s">
        <v>2982</v>
      </c>
      <c r="G443" s="168"/>
      <c r="H443" s="165"/>
      <c r="I443" s="165"/>
      <c r="J443" s="165"/>
      <c r="K443" s="165"/>
      <c r="L443" s="165"/>
      <c r="M443" s="165"/>
      <c r="N443" s="165"/>
      <c r="O443" s="166">
        <v>-3192</v>
      </c>
      <c r="P443" s="165"/>
      <c r="Q443" s="165"/>
      <c r="R443" s="165"/>
      <c r="S443" s="165"/>
      <c r="T443" s="165"/>
      <c r="U443" s="165"/>
      <c r="V443" s="169"/>
      <c r="W443" s="165"/>
      <c r="X443" s="169"/>
      <c r="Y443" s="165"/>
      <c r="Z443" s="165"/>
      <c r="AA443" s="183">
        <v>0</v>
      </c>
      <c r="AB443">
        <v>0</v>
      </c>
    </row>
    <row r="444" spans="1:28" ht="30" x14ac:dyDescent="0.25">
      <c r="A444" s="162">
        <v>594</v>
      </c>
      <c r="B444" s="163" t="s">
        <v>877</v>
      </c>
      <c r="C444" s="162"/>
      <c r="D444" s="164" t="s">
        <v>878</v>
      </c>
      <c r="E444" s="164" t="s">
        <v>2983</v>
      </c>
      <c r="F444" s="164" t="s">
        <v>2984</v>
      </c>
      <c r="G444" s="178"/>
      <c r="H444" s="165"/>
      <c r="I444" s="165"/>
      <c r="J444" s="165"/>
      <c r="K444" s="165"/>
      <c r="L444" s="165"/>
      <c r="M444" s="165"/>
      <c r="N444" s="165"/>
      <c r="O444" s="166">
        <v>-3136</v>
      </c>
      <c r="P444" s="165"/>
      <c r="Q444" s="165"/>
      <c r="R444" s="165"/>
      <c r="S444" s="165"/>
      <c r="T444" s="165"/>
      <c r="U444" s="165"/>
      <c r="V444" s="169"/>
      <c r="W444" s="165"/>
      <c r="X444" s="165">
        <v>-3136</v>
      </c>
      <c r="Y444" s="165"/>
      <c r="Z444" s="165"/>
      <c r="AA444" s="170">
        <v>0</v>
      </c>
      <c r="AB444">
        <v>0</v>
      </c>
    </row>
    <row r="445" spans="1:28" x14ac:dyDescent="0.25">
      <c r="A445" s="162">
        <v>595</v>
      </c>
      <c r="B445" s="163" t="s">
        <v>879</v>
      </c>
      <c r="C445" s="162"/>
      <c r="D445" s="164" t="s">
        <v>880</v>
      </c>
      <c r="E445" s="164" t="s">
        <v>2985</v>
      </c>
      <c r="F445" s="164" t="s">
        <v>2951</v>
      </c>
      <c r="G445" s="178"/>
      <c r="H445" s="165"/>
      <c r="I445" s="165"/>
      <c r="J445" s="165"/>
      <c r="K445" s="165"/>
      <c r="L445" s="165"/>
      <c r="M445" s="165"/>
      <c r="N445" s="165"/>
      <c r="O445" s="166">
        <v>-1441</v>
      </c>
      <c r="P445" s="165"/>
      <c r="Q445" s="165"/>
      <c r="R445" s="165"/>
      <c r="S445" s="165"/>
      <c r="T445" s="165"/>
      <c r="U445" s="165"/>
      <c r="V445" s="169"/>
      <c r="W445" s="165"/>
      <c r="X445" s="165">
        <v>-1441</v>
      </c>
      <c r="Y445" s="165"/>
      <c r="Z445" s="165"/>
      <c r="AA445" s="170">
        <v>0</v>
      </c>
      <c r="AB445">
        <v>0</v>
      </c>
    </row>
  </sheetData>
  <autoFilter ref="A2:AD2">
    <filterColumn colId="4" showButton="0"/>
    <filterColumn colId="5" showButton="0"/>
    <sortState ref="A3:AD1590">
      <sortCondition ref="B2"/>
    </sortState>
  </autoFilter>
  <mergeCells count="1"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reneval nov</vt:lpstr>
      <vt:lpstr>Sheet2</vt:lpstr>
      <vt:lpstr>DEMAN DCB</vt:lpstr>
      <vt:lpstr>ALL</vt:lpstr>
      <vt:lpstr>Sheet1</vt:lpstr>
      <vt:lpstr>Sheet3</vt:lpstr>
      <vt:lpstr>Sheet4</vt:lpstr>
      <vt:lpstr>Sheet5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2022-11-29T05:50:02Z</cp:lastPrinted>
  <dcterms:created xsi:type="dcterms:W3CDTF">2022-11-14T09:07:54Z</dcterms:created>
  <dcterms:modified xsi:type="dcterms:W3CDTF">2022-12-15T06:01:36Z</dcterms:modified>
</cp:coreProperties>
</file>