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90" windowWidth="19155" windowHeight="7755" activeTab="1"/>
  </bookViews>
  <sheets>
    <sheet name="Sheet1" sheetId="1" r:id="rId1"/>
    <sheet name="town" sheetId="2" r:id="rId2"/>
    <sheet name="Sheet3" sheetId="3" r:id="rId3"/>
    <sheet name="rural" sheetId="4" r:id="rId4"/>
    <sheet name="Sheet2" sheetId="5" r:id="rId5"/>
  </sheets>
  <definedNames>
    <definedName name="_xlnm._FilterDatabase" localSheetId="3" hidden="1">rural!$A$2:$Q$87</definedName>
    <definedName name="_xlnm._FilterDatabase" localSheetId="1" hidden="1">town!$A$1:$X$205</definedName>
  </definedNames>
  <calcPr calcId="144525"/>
</workbook>
</file>

<file path=xl/calcChain.xml><?xml version="1.0" encoding="utf-8"?>
<calcChain xmlns="http://schemas.openxmlformats.org/spreadsheetml/2006/main">
  <c r="O181" i="2" l="1"/>
  <c r="O180" i="2"/>
  <c r="O179" i="2"/>
  <c r="O178" i="2"/>
  <c r="O176" i="2"/>
  <c r="O175" i="2"/>
  <c r="O174" i="2"/>
  <c r="O173" i="2"/>
  <c r="O172" i="2"/>
  <c r="O171" i="2"/>
  <c r="O170" i="2"/>
  <c r="O169" i="2"/>
  <c r="O168" i="2"/>
  <c r="O167" i="2"/>
  <c r="O166" i="2"/>
  <c r="O165" i="2"/>
  <c r="O164" i="2"/>
  <c r="O163" i="2"/>
  <c r="O162" i="2"/>
  <c r="O161" i="2"/>
  <c r="O160" i="2"/>
  <c r="O158" i="2"/>
  <c r="O157" i="2"/>
  <c r="O156" i="2"/>
  <c r="O155" i="2"/>
  <c r="O154" i="2"/>
  <c r="O153" i="2"/>
  <c r="O152" i="2"/>
  <c r="O151" i="2"/>
  <c r="O150" i="2"/>
  <c r="O149" i="2"/>
  <c r="O148" i="2"/>
  <c r="O147" i="2"/>
  <c r="O146" i="2"/>
  <c r="O145" i="2"/>
  <c r="O144" i="2"/>
  <c r="O143" i="2"/>
  <c r="O142" i="2"/>
  <c r="O141" i="2"/>
  <c r="O140" i="2"/>
  <c r="O139" i="2"/>
  <c r="O138" i="2"/>
  <c r="O135" i="2"/>
  <c r="O134" i="2"/>
  <c r="O132" i="2"/>
  <c r="O131" i="2"/>
  <c r="O130" i="2"/>
  <c r="O129" i="2"/>
  <c r="O128" i="2"/>
  <c r="O127" i="2"/>
  <c r="O126" i="2"/>
  <c r="O125" i="2"/>
  <c r="O124" i="2"/>
  <c r="O121" i="2"/>
  <c r="O120" i="2"/>
  <c r="O118" i="2"/>
  <c r="O117" i="2"/>
  <c r="O116" i="2"/>
  <c r="O115" i="2"/>
  <c r="O114" i="2"/>
  <c r="O113" i="2"/>
  <c r="O112" i="2"/>
  <c r="O111" i="2"/>
  <c r="O110" i="2"/>
  <c r="O109" i="2"/>
  <c r="O107" i="2"/>
  <c r="O106" i="2"/>
  <c r="O105" i="2"/>
  <c r="O104" i="2"/>
  <c r="O103" i="2"/>
  <c r="O102" i="2"/>
  <c r="O101" i="2"/>
  <c r="O100" i="2"/>
  <c r="Q4" i="4" l="1"/>
  <c r="Q5" i="4"/>
  <c r="Q6" i="4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Q54" i="4"/>
  <c r="Q55" i="4"/>
  <c r="Q56" i="4"/>
  <c r="Q57" i="4"/>
  <c r="Q58" i="4"/>
  <c r="Q59" i="4"/>
  <c r="Q60" i="4"/>
  <c r="Q61" i="4"/>
  <c r="Q62" i="4"/>
  <c r="Q63" i="4"/>
  <c r="Q64" i="4"/>
  <c r="Q65" i="4"/>
  <c r="Q66" i="4"/>
  <c r="Q67" i="4"/>
  <c r="Q68" i="4"/>
  <c r="Q69" i="4"/>
  <c r="Q70" i="4"/>
  <c r="Q71" i="4"/>
  <c r="Q72" i="4"/>
  <c r="Q73" i="4"/>
  <c r="Q74" i="4"/>
  <c r="Q75" i="4"/>
  <c r="Q76" i="4"/>
  <c r="Q77" i="4"/>
  <c r="Q78" i="4"/>
  <c r="Q79" i="4"/>
  <c r="Q80" i="4"/>
  <c r="Q81" i="4"/>
  <c r="Q82" i="4"/>
  <c r="Q83" i="4"/>
  <c r="Q84" i="4"/>
  <c r="Q85" i="4"/>
  <c r="Q86" i="4"/>
  <c r="Q87" i="4"/>
  <c r="O4" i="4"/>
  <c r="O5" i="4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63" i="4"/>
  <c r="O64" i="4"/>
  <c r="O65" i="4"/>
  <c r="O66" i="4"/>
  <c r="O67" i="4"/>
  <c r="O68" i="4"/>
  <c r="O69" i="4"/>
  <c r="O70" i="4"/>
  <c r="O71" i="4"/>
  <c r="O72" i="4"/>
  <c r="O73" i="4"/>
  <c r="O74" i="4"/>
  <c r="O75" i="4"/>
  <c r="O76" i="4"/>
  <c r="O77" i="4"/>
  <c r="O78" i="4"/>
  <c r="O79" i="4"/>
  <c r="O80" i="4"/>
  <c r="O81" i="4"/>
  <c r="O82" i="4"/>
  <c r="O83" i="4"/>
  <c r="O84" i="4"/>
  <c r="O85" i="4"/>
  <c r="O86" i="4"/>
  <c r="O87" i="4"/>
  <c r="P4" i="4"/>
  <c r="P5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G4" i="4"/>
  <c r="G5" i="4"/>
  <c r="G6" i="4"/>
  <c r="G7" i="4"/>
  <c r="G8" i="4"/>
  <c r="G9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M17" i="4"/>
  <c r="M49" i="4"/>
  <c r="M50" i="4"/>
  <c r="M51" i="4"/>
  <c r="M52" i="4"/>
  <c r="M53" i="4"/>
  <c r="M54" i="4"/>
  <c r="M55" i="4"/>
  <c r="M67" i="4"/>
  <c r="M68" i="4"/>
  <c r="M84" i="4"/>
  <c r="M86" i="4"/>
  <c r="M87" i="4"/>
  <c r="K17" i="4"/>
  <c r="K49" i="4"/>
  <c r="K50" i="4"/>
  <c r="K51" i="4"/>
  <c r="K52" i="4"/>
  <c r="K53" i="4"/>
  <c r="K54" i="4"/>
  <c r="K55" i="4"/>
  <c r="K67" i="4"/>
  <c r="K68" i="4"/>
  <c r="K84" i="4"/>
  <c r="K86" i="4"/>
  <c r="K87" i="4"/>
  <c r="U206" i="2" l="1"/>
  <c r="V206" i="2" s="1"/>
  <c r="W206" i="2" s="1"/>
  <c r="X206" i="2" s="1"/>
  <c r="U207" i="2" l="1"/>
  <c r="V207" i="2" s="1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9" i="2"/>
  <c r="J40" i="2"/>
  <c r="J41" i="2"/>
  <c r="J42" i="2"/>
  <c r="J43" i="2"/>
  <c r="J44" i="2"/>
  <c r="J45" i="2"/>
  <c r="J46" i="2"/>
  <c r="J47" i="2"/>
  <c r="J48" i="2"/>
  <c r="J49" i="2"/>
  <c r="J51" i="2"/>
  <c r="J52" i="2"/>
  <c r="J53" i="2"/>
  <c r="J54" i="2"/>
  <c r="J55" i="2"/>
  <c r="J56" i="2"/>
  <c r="J57" i="2"/>
  <c r="J58" i="2"/>
  <c r="J59" i="2"/>
  <c r="J60" i="2"/>
  <c r="J61" i="2"/>
  <c r="J62" i="2"/>
  <c r="J64" i="2"/>
  <c r="J65" i="2"/>
  <c r="J67" i="2"/>
  <c r="J68" i="2"/>
  <c r="J70" i="2"/>
  <c r="J71" i="2"/>
  <c r="J72" i="2"/>
  <c r="J73" i="2"/>
  <c r="J74" i="2"/>
  <c r="J75" i="2"/>
  <c r="J76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5" i="2"/>
  <c r="J156" i="2"/>
  <c r="J157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U209" i="2" l="1"/>
  <c r="U210" i="2" s="1"/>
  <c r="L167" i="2"/>
  <c r="L132" i="2"/>
  <c r="L80" i="2"/>
  <c r="L54" i="2"/>
  <c r="L29" i="2"/>
  <c r="L181" i="2"/>
  <c r="L135" i="2"/>
  <c r="P3" i="4" l="1"/>
  <c r="Q3" i="4"/>
  <c r="O3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3" i="4"/>
  <c r="E85" i="4"/>
  <c r="H4" i="4"/>
  <c r="H5" i="4"/>
  <c r="L5" i="4" s="1"/>
  <c r="H6" i="4"/>
  <c r="H7" i="4"/>
  <c r="L7" i="4" s="1"/>
  <c r="H8" i="4"/>
  <c r="L8" i="4" s="1"/>
  <c r="H9" i="4"/>
  <c r="H10" i="4"/>
  <c r="H11" i="4"/>
  <c r="L11" i="4" s="1"/>
  <c r="H12" i="4"/>
  <c r="L12" i="4" s="1"/>
  <c r="H13" i="4"/>
  <c r="L13" i="4" s="1"/>
  <c r="H14" i="4"/>
  <c r="L14" i="4" s="1"/>
  <c r="H15" i="4"/>
  <c r="L15" i="4" s="1"/>
  <c r="H16" i="4"/>
  <c r="H17" i="4"/>
  <c r="L17" i="4" s="1"/>
  <c r="N17" i="4" s="1"/>
  <c r="H18" i="4"/>
  <c r="L18" i="4" s="1"/>
  <c r="H19" i="4"/>
  <c r="L19" i="4" s="1"/>
  <c r="H20" i="4"/>
  <c r="L20" i="4" s="1"/>
  <c r="H21" i="4"/>
  <c r="L21" i="4" s="1"/>
  <c r="H22" i="4"/>
  <c r="H23" i="4"/>
  <c r="H24" i="4"/>
  <c r="L24" i="4" s="1"/>
  <c r="H25" i="4"/>
  <c r="L25" i="4" s="1"/>
  <c r="H26" i="4"/>
  <c r="H27" i="4"/>
  <c r="L27" i="4" s="1"/>
  <c r="H28" i="4"/>
  <c r="H29" i="4"/>
  <c r="H30" i="4"/>
  <c r="H31" i="4"/>
  <c r="L31" i="4" s="1"/>
  <c r="H32" i="4"/>
  <c r="L32" i="4" s="1"/>
  <c r="H33" i="4"/>
  <c r="H34" i="4"/>
  <c r="H35" i="4"/>
  <c r="L35" i="4" s="1"/>
  <c r="H36" i="4"/>
  <c r="H37" i="4"/>
  <c r="L37" i="4" s="1"/>
  <c r="H38" i="4"/>
  <c r="H39" i="4"/>
  <c r="L39" i="4" s="1"/>
  <c r="H40" i="4"/>
  <c r="H41" i="4"/>
  <c r="H42" i="4"/>
  <c r="L42" i="4" s="1"/>
  <c r="H43" i="4"/>
  <c r="H44" i="4"/>
  <c r="L44" i="4" s="1"/>
  <c r="H45" i="4"/>
  <c r="H46" i="4"/>
  <c r="H47" i="4"/>
  <c r="H48" i="4"/>
  <c r="L48" i="4" s="1"/>
  <c r="H49" i="4"/>
  <c r="L49" i="4" s="1"/>
  <c r="N49" i="4" s="1"/>
  <c r="H50" i="4"/>
  <c r="L50" i="4" s="1"/>
  <c r="N50" i="4" s="1"/>
  <c r="H51" i="4"/>
  <c r="L51" i="4" s="1"/>
  <c r="N51" i="4" s="1"/>
  <c r="H52" i="4"/>
  <c r="L52" i="4" s="1"/>
  <c r="N52" i="4" s="1"/>
  <c r="H53" i="4"/>
  <c r="L53" i="4" s="1"/>
  <c r="N53" i="4" s="1"/>
  <c r="H54" i="4"/>
  <c r="L54" i="4" s="1"/>
  <c r="N54" i="4" s="1"/>
  <c r="H55" i="4"/>
  <c r="L55" i="4" s="1"/>
  <c r="N55" i="4" s="1"/>
  <c r="H56" i="4"/>
  <c r="H57" i="4"/>
  <c r="L57" i="4" s="1"/>
  <c r="H58" i="4"/>
  <c r="L58" i="4" s="1"/>
  <c r="H59" i="4"/>
  <c r="L59" i="4" s="1"/>
  <c r="H60" i="4"/>
  <c r="H61" i="4"/>
  <c r="L61" i="4" s="1"/>
  <c r="H62" i="4"/>
  <c r="H63" i="4"/>
  <c r="H64" i="4"/>
  <c r="L64" i="4" s="1"/>
  <c r="H65" i="4"/>
  <c r="L65" i="4" s="1"/>
  <c r="H66" i="4"/>
  <c r="H67" i="4"/>
  <c r="L67" i="4" s="1"/>
  <c r="N67" i="4" s="1"/>
  <c r="H68" i="4"/>
  <c r="L68" i="4" s="1"/>
  <c r="N68" i="4" s="1"/>
  <c r="H69" i="4"/>
  <c r="H70" i="4"/>
  <c r="L70" i="4" s="1"/>
  <c r="H71" i="4"/>
  <c r="H72" i="4"/>
  <c r="L72" i="4" s="1"/>
  <c r="H73" i="4"/>
  <c r="L73" i="4" s="1"/>
  <c r="H74" i="4"/>
  <c r="H75" i="4"/>
  <c r="L75" i="4" s="1"/>
  <c r="H76" i="4"/>
  <c r="L76" i="4" s="1"/>
  <c r="H77" i="4"/>
  <c r="H78" i="4"/>
  <c r="L78" i="4" s="1"/>
  <c r="H79" i="4"/>
  <c r="L79" i="4" s="1"/>
  <c r="H80" i="4"/>
  <c r="L80" i="4" s="1"/>
  <c r="H81" i="4"/>
  <c r="L81" i="4" s="1"/>
  <c r="H82" i="4"/>
  <c r="L82" i="4" s="1"/>
  <c r="H83" i="4"/>
  <c r="L83" i="4" s="1"/>
  <c r="H84" i="4"/>
  <c r="L84" i="4" s="1"/>
  <c r="N84" i="4" s="1"/>
  <c r="H85" i="4"/>
  <c r="L85" i="4" s="1"/>
  <c r="H86" i="4"/>
  <c r="L86" i="4" s="1"/>
  <c r="N86" i="4" s="1"/>
  <c r="H87" i="4"/>
  <c r="L87" i="4" s="1"/>
  <c r="N87" i="4" s="1"/>
  <c r="G3" i="4"/>
  <c r="H3" i="4" s="1"/>
  <c r="J71" i="4" l="1"/>
  <c r="L71" i="4"/>
  <c r="J63" i="4"/>
  <c r="L63" i="4"/>
  <c r="J47" i="4"/>
  <c r="L47" i="4"/>
  <c r="J43" i="4"/>
  <c r="L43" i="4"/>
  <c r="J23" i="4"/>
  <c r="L23" i="4"/>
  <c r="J74" i="4"/>
  <c r="L74" i="4"/>
  <c r="J66" i="4"/>
  <c r="L66" i="4"/>
  <c r="J62" i="4"/>
  <c r="L62" i="4"/>
  <c r="J46" i="4"/>
  <c r="L46" i="4"/>
  <c r="J38" i="4"/>
  <c r="L38" i="4"/>
  <c r="J34" i="4"/>
  <c r="L34" i="4"/>
  <c r="J30" i="4"/>
  <c r="L30" i="4"/>
  <c r="J26" i="4"/>
  <c r="L26" i="4"/>
  <c r="J22" i="4"/>
  <c r="L22" i="4"/>
  <c r="J10" i="4"/>
  <c r="L10" i="4"/>
  <c r="J6" i="4"/>
  <c r="L6" i="4"/>
  <c r="J77" i="4"/>
  <c r="L77" i="4"/>
  <c r="J69" i="4"/>
  <c r="L69" i="4"/>
  <c r="J45" i="4"/>
  <c r="L45" i="4"/>
  <c r="J41" i="4"/>
  <c r="L41" i="4"/>
  <c r="J33" i="4"/>
  <c r="L33" i="4"/>
  <c r="J29" i="4"/>
  <c r="L29" i="4"/>
  <c r="J9" i="4"/>
  <c r="L9" i="4"/>
  <c r="J60" i="4"/>
  <c r="L60" i="4"/>
  <c r="J56" i="4"/>
  <c r="L56" i="4"/>
  <c r="J40" i="4"/>
  <c r="L40" i="4"/>
  <c r="J36" i="4"/>
  <c r="L36" i="4"/>
  <c r="J28" i="4"/>
  <c r="L28" i="4"/>
  <c r="J16" i="4"/>
  <c r="L16" i="4"/>
  <c r="J4" i="4"/>
  <c r="L4" i="4"/>
  <c r="J72" i="4"/>
  <c r="J20" i="4"/>
  <c r="J44" i="4"/>
  <c r="J57" i="4"/>
  <c r="J25" i="4"/>
  <c r="J58" i="4"/>
  <c r="J13" i="4"/>
  <c r="J31" i="4"/>
  <c r="J82" i="4"/>
  <c r="J39" i="4"/>
  <c r="J73" i="4"/>
  <c r="J8" i="4"/>
  <c r="J27" i="4"/>
  <c r="J42" i="4"/>
  <c r="J64" i="4"/>
  <c r="J7" i="4"/>
  <c r="J15" i="4"/>
  <c r="J83" i="4"/>
  <c r="J12" i="4"/>
  <c r="J21" i="4"/>
  <c r="J32" i="4"/>
  <c r="J35" i="4"/>
  <c r="J37" i="4"/>
  <c r="J75" i="4"/>
  <c r="J61" i="4"/>
  <c r="J78" i="4"/>
  <c r="J79" i="4"/>
  <c r="J3" i="4"/>
  <c r="K3" i="4" s="1"/>
  <c r="L3" i="4"/>
  <c r="J18" i="4"/>
  <c r="J5" i="4"/>
  <c r="J11" i="4"/>
  <c r="J14" i="4"/>
  <c r="J19" i="4"/>
  <c r="J24" i="4"/>
  <c r="J48" i="4"/>
  <c r="J59" i="4"/>
  <c r="J65" i="4"/>
  <c r="J70" i="4"/>
  <c r="J76" i="4"/>
  <c r="J80" i="4"/>
  <c r="J81" i="4"/>
  <c r="O3" i="2"/>
  <c r="P3" i="2"/>
  <c r="Q3" i="2"/>
  <c r="O4" i="2"/>
  <c r="P4" i="2"/>
  <c r="Q4" i="2"/>
  <c r="O5" i="2"/>
  <c r="P5" i="2"/>
  <c r="Q5" i="2"/>
  <c r="O6" i="2"/>
  <c r="P6" i="2"/>
  <c r="Q6" i="2"/>
  <c r="O7" i="2"/>
  <c r="P7" i="2"/>
  <c r="Q7" i="2"/>
  <c r="O8" i="2"/>
  <c r="P8" i="2"/>
  <c r="Q8" i="2"/>
  <c r="O9" i="2"/>
  <c r="P9" i="2"/>
  <c r="Q9" i="2"/>
  <c r="O10" i="2"/>
  <c r="P10" i="2"/>
  <c r="Q10" i="2"/>
  <c r="O11" i="2"/>
  <c r="P11" i="2"/>
  <c r="Q11" i="2"/>
  <c r="O12" i="2"/>
  <c r="P12" i="2"/>
  <c r="Q12" i="2"/>
  <c r="O13" i="2"/>
  <c r="P13" i="2"/>
  <c r="Q13" i="2"/>
  <c r="O14" i="2"/>
  <c r="P14" i="2"/>
  <c r="Q14" i="2"/>
  <c r="O15" i="2"/>
  <c r="P15" i="2"/>
  <c r="Q15" i="2"/>
  <c r="O16" i="2"/>
  <c r="P16" i="2"/>
  <c r="Q16" i="2"/>
  <c r="O17" i="2"/>
  <c r="P17" i="2"/>
  <c r="Q17" i="2"/>
  <c r="O18" i="2"/>
  <c r="P18" i="2"/>
  <c r="Q18" i="2"/>
  <c r="O19" i="2"/>
  <c r="P19" i="2"/>
  <c r="Q19" i="2"/>
  <c r="O20" i="2"/>
  <c r="P20" i="2"/>
  <c r="Q20" i="2"/>
  <c r="O21" i="2"/>
  <c r="P21" i="2"/>
  <c r="Q21" i="2"/>
  <c r="O22" i="2"/>
  <c r="P22" i="2"/>
  <c r="Q22" i="2"/>
  <c r="O23" i="2"/>
  <c r="P23" i="2"/>
  <c r="Q23" i="2"/>
  <c r="O24" i="2"/>
  <c r="P24" i="2"/>
  <c r="Q24" i="2"/>
  <c r="O25" i="2"/>
  <c r="P25" i="2"/>
  <c r="Q25" i="2"/>
  <c r="O26" i="2"/>
  <c r="P26" i="2"/>
  <c r="Q26" i="2"/>
  <c r="O27" i="2"/>
  <c r="P27" i="2"/>
  <c r="Q27" i="2"/>
  <c r="O28" i="2"/>
  <c r="P28" i="2"/>
  <c r="Q28" i="2"/>
  <c r="O29" i="2"/>
  <c r="P29" i="2"/>
  <c r="Q29" i="2"/>
  <c r="O30" i="2"/>
  <c r="P30" i="2"/>
  <c r="Q30" i="2"/>
  <c r="O31" i="2"/>
  <c r="P31" i="2"/>
  <c r="Q31" i="2"/>
  <c r="O32" i="2"/>
  <c r="P32" i="2"/>
  <c r="Q32" i="2"/>
  <c r="O33" i="2"/>
  <c r="P33" i="2"/>
  <c r="Q33" i="2"/>
  <c r="O34" i="2"/>
  <c r="P34" i="2"/>
  <c r="Q34" i="2"/>
  <c r="O35" i="2"/>
  <c r="P35" i="2"/>
  <c r="Q35" i="2"/>
  <c r="O36" i="2"/>
  <c r="P36" i="2"/>
  <c r="Q36" i="2"/>
  <c r="O37" i="2"/>
  <c r="P37" i="2"/>
  <c r="Q37" i="2"/>
  <c r="O38" i="2"/>
  <c r="P38" i="2"/>
  <c r="Q38" i="2"/>
  <c r="O39" i="2"/>
  <c r="P39" i="2"/>
  <c r="Q39" i="2"/>
  <c r="O40" i="2"/>
  <c r="P40" i="2"/>
  <c r="Q40" i="2"/>
  <c r="O41" i="2"/>
  <c r="P41" i="2"/>
  <c r="Q41" i="2"/>
  <c r="O42" i="2"/>
  <c r="P42" i="2"/>
  <c r="Q42" i="2"/>
  <c r="O43" i="2"/>
  <c r="P43" i="2"/>
  <c r="Q43" i="2"/>
  <c r="O44" i="2"/>
  <c r="P44" i="2"/>
  <c r="Q44" i="2"/>
  <c r="O45" i="2"/>
  <c r="P45" i="2"/>
  <c r="Q45" i="2"/>
  <c r="O46" i="2"/>
  <c r="P46" i="2"/>
  <c r="Q46" i="2"/>
  <c r="O47" i="2"/>
  <c r="P47" i="2"/>
  <c r="Q47" i="2"/>
  <c r="O48" i="2"/>
  <c r="P48" i="2"/>
  <c r="Q48" i="2"/>
  <c r="O49" i="2"/>
  <c r="P49" i="2"/>
  <c r="Q49" i="2"/>
  <c r="O50" i="2"/>
  <c r="P50" i="2"/>
  <c r="Q50" i="2"/>
  <c r="O51" i="2"/>
  <c r="P51" i="2"/>
  <c r="Q51" i="2"/>
  <c r="O52" i="2"/>
  <c r="P52" i="2"/>
  <c r="Q52" i="2"/>
  <c r="O53" i="2"/>
  <c r="P53" i="2"/>
  <c r="Q53" i="2"/>
  <c r="O54" i="2"/>
  <c r="P54" i="2"/>
  <c r="Q54" i="2"/>
  <c r="O55" i="2"/>
  <c r="P55" i="2"/>
  <c r="Q55" i="2"/>
  <c r="O56" i="2"/>
  <c r="P56" i="2"/>
  <c r="Q56" i="2"/>
  <c r="O57" i="2"/>
  <c r="P57" i="2"/>
  <c r="Q57" i="2"/>
  <c r="O58" i="2"/>
  <c r="P58" i="2"/>
  <c r="Q58" i="2"/>
  <c r="O59" i="2"/>
  <c r="P59" i="2"/>
  <c r="Q59" i="2"/>
  <c r="O60" i="2"/>
  <c r="P60" i="2"/>
  <c r="Q60" i="2"/>
  <c r="O61" i="2"/>
  <c r="P61" i="2"/>
  <c r="Q61" i="2"/>
  <c r="O62" i="2"/>
  <c r="P62" i="2"/>
  <c r="Q62" i="2"/>
  <c r="O63" i="2"/>
  <c r="P63" i="2"/>
  <c r="Q63" i="2"/>
  <c r="O64" i="2"/>
  <c r="P64" i="2"/>
  <c r="Q64" i="2"/>
  <c r="O65" i="2"/>
  <c r="P65" i="2"/>
  <c r="Q65" i="2"/>
  <c r="O66" i="2"/>
  <c r="P66" i="2"/>
  <c r="Q66" i="2"/>
  <c r="O67" i="2"/>
  <c r="P67" i="2"/>
  <c r="Q67" i="2"/>
  <c r="O68" i="2"/>
  <c r="P68" i="2"/>
  <c r="Q68" i="2"/>
  <c r="O69" i="2"/>
  <c r="P69" i="2"/>
  <c r="Q69" i="2"/>
  <c r="O70" i="2"/>
  <c r="P70" i="2"/>
  <c r="Q70" i="2"/>
  <c r="O71" i="2"/>
  <c r="P71" i="2"/>
  <c r="Q71" i="2"/>
  <c r="O72" i="2"/>
  <c r="P72" i="2"/>
  <c r="Q72" i="2"/>
  <c r="O73" i="2"/>
  <c r="P73" i="2"/>
  <c r="Q73" i="2"/>
  <c r="O74" i="2"/>
  <c r="P74" i="2"/>
  <c r="Q74" i="2"/>
  <c r="O75" i="2"/>
  <c r="P75" i="2"/>
  <c r="Q75" i="2"/>
  <c r="O76" i="2"/>
  <c r="P76" i="2"/>
  <c r="Q76" i="2"/>
  <c r="O77" i="2"/>
  <c r="P77" i="2"/>
  <c r="Q77" i="2"/>
  <c r="O78" i="2"/>
  <c r="P78" i="2"/>
  <c r="Q78" i="2"/>
  <c r="O79" i="2"/>
  <c r="P79" i="2"/>
  <c r="Q79" i="2"/>
  <c r="O80" i="2"/>
  <c r="P80" i="2"/>
  <c r="Q80" i="2"/>
  <c r="O81" i="2"/>
  <c r="P81" i="2"/>
  <c r="Q81" i="2"/>
  <c r="O82" i="2"/>
  <c r="P82" i="2"/>
  <c r="Q82" i="2"/>
  <c r="O83" i="2"/>
  <c r="P83" i="2"/>
  <c r="Q83" i="2"/>
  <c r="O84" i="2"/>
  <c r="P84" i="2"/>
  <c r="Q84" i="2"/>
  <c r="O85" i="2"/>
  <c r="P85" i="2"/>
  <c r="Q85" i="2"/>
  <c r="O86" i="2"/>
  <c r="P86" i="2"/>
  <c r="Q86" i="2"/>
  <c r="O87" i="2"/>
  <c r="P87" i="2"/>
  <c r="Q87" i="2"/>
  <c r="O88" i="2"/>
  <c r="P88" i="2"/>
  <c r="Q88" i="2"/>
  <c r="O89" i="2"/>
  <c r="P89" i="2"/>
  <c r="Q89" i="2"/>
  <c r="O90" i="2"/>
  <c r="P90" i="2"/>
  <c r="Q90" i="2"/>
  <c r="O91" i="2"/>
  <c r="P91" i="2"/>
  <c r="Q91" i="2"/>
  <c r="O92" i="2"/>
  <c r="P92" i="2"/>
  <c r="Q92" i="2"/>
  <c r="O93" i="2"/>
  <c r="P93" i="2"/>
  <c r="Q93" i="2"/>
  <c r="O94" i="2"/>
  <c r="P94" i="2"/>
  <c r="Q94" i="2"/>
  <c r="O95" i="2"/>
  <c r="P95" i="2"/>
  <c r="Q95" i="2"/>
  <c r="O96" i="2"/>
  <c r="P96" i="2"/>
  <c r="Q96" i="2"/>
  <c r="O97" i="2"/>
  <c r="P97" i="2"/>
  <c r="Q97" i="2"/>
  <c r="O98" i="2"/>
  <c r="P98" i="2"/>
  <c r="Q98" i="2"/>
  <c r="O99" i="2"/>
  <c r="P99" i="2"/>
  <c r="Q99" i="2"/>
  <c r="P100" i="2"/>
  <c r="Q100" i="2"/>
  <c r="P101" i="2"/>
  <c r="Q101" i="2"/>
  <c r="P102" i="2"/>
  <c r="Q102" i="2"/>
  <c r="P103" i="2"/>
  <c r="Q103" i="2"/>
  <c r="P104" i="2"/>
  <c r="Q104" i="2"/>
  <c r="P105" i="2"/>
  <c r="Q105" i="2"/>
  <c r="P106" i="2"/>
  <c r="Q106" i="2"/>
  <c r="P107" i="2"/>
  <c r="Q107" i="2"/>
  <c r="O108" i="2"/>
  <c r="P108" i="2"/>
  <c r="Q108" i="2"/>
  <c r="P109" i="2"/>
  <c r="Q109" i="2"/>
  <c r="P110" i="2"/>
  <c r="Q110" i="2"/>
  <c r="P111" i="2"/>
  <c r="Q111" i="2"/>
  <c r="P112" i="2"/>
  <c r="Q112" i="2"/>
  <c r="P113" i="2"/>
  <c r="Q113" i="2"/>
  <c r="P114" i="2"/>
  <c r="Q114" i="2"/>
  <c r="P115" i="2"/>
  <c r="Q115" i="2"/>
  <c r="P116" i="2"/>
  <c r="Q116" i="2"/>
  <c r="P117" i="2"/>
  <c r="Q117" i="2"/>
  <c r="P118" i="2"/>
  <c r="Q118" i="2"/>
  <c r="O119" i="2"/>
  <c r="P119" i="2"/>
  <c r="Q119" i="2"/>
  <c r="P120" i="2"/>
  <c r="Q120" i="2"/>
  <c r="P121" i="2"/>
  <c r="Q121" i="2"/>
  <c r="O122" i="2"/>
  <c r="P122" i="2"/>
  <c r="Q122" i="2"/>
  <c r="O123" i="2"/>
  <c r="P123" i="2"/>
  <c r="Q123" i="2"/>
  <c r="P124" i="2"/>
  <c r="Q124" i="2"/>
  <c r="P125" i="2"/>
  <c r="Q125" i="2"/>
  <c r="P126" i="2"/>
  <c r="Q126" i="2"/>
  <c r="P127" i="2"/>
  <c r="Q127" i="2"/>
  <c r="P128" i="2"/>
  <c r="Q128" i="2"/>
  <c r="P129" i="2"/>
  <c r="Q129" i="2"/>
  <c r="P130" i="2"/>
  <c r="Q130" i="2"/>
  <c r="P131" i="2"/>
  <c r="Q131" i="2"/>
  <c r="P132" i="2"/>
  <c r="Q132" i="2"/>
  <c r="O133" i="2"/>
  <c r="P133" i="2"/>
  <c r="Q133" i="2"/>
  <c r="P134" i="2"/>
  <c r="Q134" i="2"/>
  <c r="P135" i="2"/>
  <c r="Q135" i="2"/>
  <c r="O136" i="2"/>
  <c r="P136" i="2"/>
  <c r="Q136" i="2"/>
  <c r="O137" i="2"/>
  <c r="P137" i="2"/>
  <c r="Q137" i="2"/>
  <c r="P138" i="2"/>
  <c r="Q138" i="2"/>
  <c r="P139" i="2"/>
  <c r="Q139" i="2"/>
  <c r="P140" i="2"/>
  <c r="Q140" i="2"/>
  <c r="P141" i="2"/>
  <c r="Q141" i="2"/>
  <c r="P142" i="2"/>
  <c r="Q142" i="2"/>
  <c r="P143" i="2"/>
  <c r="Q143" i="2"/>
  <c r="P144" i="2"/>
  <c r="Q144" i="2"/>
  <c r="P145" i="2"/>
  <c r="Q145" i="2"/>
  <c r="P146" i="2"/>
  <c r="Q146" i="2"/>
  <c r="P147" i="2"/>
  <c r="Q147" i="2"/>
  <c r="P148" i="2"/>
  <c r="Q148" i="2"/>
  <c r="P149" i="2"/>
  <c r="Q149" i="2"/>
  <c r="P150" i="2"/>
  <c r="Q150" i="2"/>
  <c r="P151" i="2"/>
  <c r="Q151" i="2"/>
  <c r="P152" i="2"/>
  <c r="Q152" i="2"/>
  <c r="P153" i="2"/>
  <c r="Q153" i="2"/>
  <c r="P154" i="2"/>
  <c r="Q154" i="2"/>
  <c r="P155" i="2"/>
  <c r="Q155" i="2"/>
  <c r="P156" i="2"/>
  <c r="Q156" i="2"/>
  <c r="P157" i="2"/>
  <c r="Q157" i="2"/>
  <c r="P158" i="2"/>
  <c r="Q158" i="2"/>
  <c r="O159" i="2"/>
  <c r="P159" i="2"/>
  <c r="Q159" i="2"/>
  <c r="P160" i="2"/>
  <c r="Q160" i="2"/>
  <c r="P161" i="2"/>
  <c r="Q161" i="2"/>
  <c r="P162" i="2"/>
  <c r="Q162" i="2"/>
  <c r="P163" i="2"/>
  <c r="Q163" i="2"/>
  <c r="P164" i="2"/>
  <c r="Q164" i="2"/>
  <c r="P165" i="2"/>
  <c r="Q165" i="2"/>
  <c r="P166" i="2"/>
  <c r="Q166" i="2"/>
  <c r="P167" i="2"/>
  <c r="Q167" i="2"/>
  <c r="P168" i="2"/>
  <c r="Q168" i="2"/>
  <c r="P169" i="2"/>
  <c r="Q169" i="2"/>
  <c r="O182" i="2"/>
  <c r="P182" i="2"/>
  <c r="Q182" i="2"/>
  <c r="P170" i="2"/>
  <c r="Q170" i="2"/>
  <c r="P171" i="2"/>
  <c r="Q171" i="2"/>
  <c r="P172" i="2"/>
  <c r="Q172" i="2"/>
  <c r="P173" i="2"/>
  <c r="Q173" i="2"/>
  <c r="P174" i="2"/>
  <c r="Q174" i="2"/>
  <c r="P175" i="2"/>
  <c r="Q175" i="2"/>
  <c r="P176" i="2"/>
  <c r="Q176" i="2"/>
  <c r="O177" i="2"/>
  <c r="P177" i="2"/>
  <c r="Q177" i="2"/>
  <c r="P178" i="2"/>
  <c r="Q178" i="2"/>
  <c r="P179" i="2"/>
  <c r="Q179" i="2"/>
  <c r="P180" i="2"/>
  <c r="Q180" i="2"/>
  <c r="P181" i="2"/>
  <c r="Q181" i="2"/>
  <c r="L3" i="2"/>
  <c r="L4" i="2"/>
  <c r="L5" i="2"/>
  <c r="L6" i="2"/>
  <c r="M6" i="2" s="1"/>
  <c r="L7" i="2"/>
  <c r="L8" i="2"/>
  <c r="L9" i="2"/>
  <c r="L11" i="2"/>
  <c r="L12" i="2"/>
  <c r="L13" i="2"/>
  <c r="L15" i="2"/>
  <c r="L16" i="2"/>
  <c r="L17" i="2"/>
  <c r="L19" i="2"/>
  <c r="L20" i="2"/>
  <c r="L21" i="2"/>
  <c r="L22" i="2"/>
  <c r="M22" i="2" s="1"/>
  <c r="L23" i="2"/>
  <c r="L24" i="2"/>
  <c r="L25" i="2"/>
  <c r="L26" i="2"/>
  <c r="M26" i="2" s="1"/>
  <c r="L27" i="2"/>
  <c r="L28" i="2"/>
  <c r="L31" i="2"/>
  <c r="L32" i="2"/>
  <c r="L33" i="2"/>
  <c r="L35" i="2"/>
  <c r="L36" i="2"/>
  <c r="L37" i="2"/>
  <c r="L38" i="2"/>
  <c r="M38" i="2" s="1"/>
  <c r="L39" i="2"/>
  <c r="L40" i="2"/>
  <c r="L41" i="2"/>
  <c r="L43" i="2"/>
  <c r="L44" i="2"/>
  <c r="L45" i="2"/>
  <c r="L47" i="2"/>
  <c r="L48" i="2"/>
  <c r="L49" i="2"/>
  <c r="L50" i="2"/>
  <c r="M50" i="2" s="1"/>
  <c r="L51" i="2"/>
  <c r="L52" i="2"/>
  <c r="L53" i="2"/>
  <c r="M54" i="2"/>
  <c r="L55" i="2"/>
  <c r="L56" i="2"/>
  <c r="L57" i="2"/>
  <c r="L59" i="2"/>
  <c r="L60" i="2"/>
  <c r="L61" i="2"/>
  <c r="L62" i="2"/>
  <c r="M62" i="2" s="1"/>
  <c r="L63" i="2"/>
  <c r="L64" i="2"/>
  <c r="L65" i="2"/>
  <c r="L66" i="2"/>
  <c r="M66" i="2" s="1"/>
  <c r="L67" i="2"/>
  <c r="L68" i="2"/>
  <c r="L69" i="2"/>
  <c r="L71" i="2"/>
  <c r="L72" i="2"/>
  <c r="L73" i="2"/>
  <c r="L74" i="2"/>
  <c r="M74" i="2" s="1"/>
  <c r="L75" i="2"/>
  <c r="L76" i="2"/>
  <c r="L77" i="2"/>
  <c r="L79" i="2"/>
  <c r="L81" i="2"/>
  <c r="L83" i="2"/>
  <c r="L84" i="2"/>
  <c r="L85" i="2"/>
  <c r="L86" i="2"/>
  <c r="M86" i="2" s="1"/>
  <c r="L87" i="2"/>
  <c r="L88" i="2"/>
  <c r="L89" i="2"/>
  <c r="L91" i="2"/>
  <c r="L92" i="2"/>
  <c r="L93" i="2"/>
  <c r="L95" i="2"/>
  <c r="L96" i="2"/>
  <c r="L97" i="2"/>
  <c r="L98" i="2"/>
  <c r="M98" i="2" s="1"/>
  <c r="L99" i="2"/>
  <c r="L100" i="2"/>
  <c r="L101" i="2"/>
  <c r="L103" i="2"/>
  <c r="L104" i="2"/>
  <c r="L105" i="2"/>
  <c r="L107" i="2"/>
  <c r="L108" i="2"/>
  <c r="L109" i="2"/>
  <c r="L111" i="2"/>
  <c r="L112" i="2"/>
  <c r="L113" i="2"/>
  <c r="L115" i="2"/>
  <c r="L116" i="2"/>
  <c r="L117" i="2"/>
  <c r="L118" i="2"/>
  <c r="M118" i="2" s="1"/>
  <c r="L119" i="2"/>
  <c r="L120" i="2"/>
  <c r="L121" i="2"/>
  <c r="L122" i="2"/>
  <c r="M122" i="2" s="1"/>
  <c r="L123" i="2"/>
  <c r="L124" i="2"/>
  <c r="L125" i="2"/>
  <c r="L126" i="2"/>
  <c r="M126" i="2" s="1"/>
  <c r="L127" i="2"/>
  <c r="L128" i="2"/>
  <c r="L129" i="2"/>
  <c r="L131" i="2"/>
  <c r="L133" i="2"/>
  <c r="L134" i="2"/>
  <c r="M134" i="2" s="1"/>
  <c r="L136" i="2"/>
  <c r="L137" i="2"/>
  <c r="L138" i="2"/>
  <c r="M138" i="2" s="1"/>
  <c r="L139" i="2"/>
  <c r="L140" i="2"/>
  <c r="L141" i="2"/>
  <c r="L143" i="2"/>
  <c r="L144" i="2"/>
  <c r="L145" i="2"/>
  <c r="L147" i="2"/>
  <c r="L148" i="2"/>
  <c r="L149" i="2"/>
  <c r="L150" i="2"/>
  <c r="M150" i="2" s="1"/>
  <c r="L151" i="2"/>
  <c r="L152" i="2"/>
  <c r="L153" i="2"/>
  <c r="L154" i="2"/>
  <c r="M154" i="2" s="1"/>
  <c r="L155" i="2"/>
  <c r="L156" i="2"/>
  <c r="L158" i="2"/>
  <c r="L159" i="2"/>
  <c r="L160" i="2"/>
  <c r="L161" i="2"/>
  <c r="L163" i="2"/>
  <c r="L164" i="2"/>
  <c r="L166" i="2"/>
  <c r="L168" i="2"/>
  <c r="L169" i="2"/>
  <c r="L182" i="2"/>
  <c r="M182" i="2" s="1"/>
  <c r="L170" i="2"/>
  <c r="L171" i="2"/>
  <c r="L172" i="2"/>
  <c r="L173" i="2"/>
  <c r="L174" i="2"/>
  <c r="L175" i="2"/>
  <c r="L176" i="2"/>
  <c r="L177" i="2"/>
  <c r="L178" i="2"/>
  <c r="L179" i="2"/>
  <c r="L180" i="2"/>
  <c r="K80" i="4" l="1"/>
  <c r="M80" i="4"/>
  <c r="N80" i="4" s="1"/>
  <c r="K14" i="4"/>
  <c r="M14" i="4"/>
  <c r="K32" i="4"/>
  <c r="M32" i="4"/>
  <c r="N32" i="4" s="1"/>
  <c r="M27" i="4"/>
  <c r="N27" i="4" s="1"/>
  <c r="K27" i="4"/>
  <c r="M82" i="4"/>
  <c r="K82" i="4"/>
  <c r="K72" i="4"/>
  <c r="M72" i="4"/>
  <c r="K36" i="4"/>
  <c r="M36" i="4"/>
  <c r="N36" i="4" s="1"/>
  <c r="K56" i="4"/>
  <c r="M56" i="4"/>
  <c r="M29" i="4"/>
  <c r="K29" i="4"/>
  <c r="K41" i="4"/>
  <c r="M41" i="4"/>
  <c r="K69" i="4"/>
  <c r="M69" i="4"/>
  <c r="N69" i="4" s="1"/>
  <c r="K22" i="4"/>
  <c r="M22" i="4"/>
  <c r="M30" i="4"/>
  <c r="K30" i="4"/>
  <c r="M38" i="4"/>
  <c r="N38" i="4" s="1"/>
  <c r="K38" i="4"/>
  <c r="M74" i="4"/>
  <c r="K74" i="4"/>
  <c r="K76" i="4"/>
  <c r="M76" i="4"/>
  <c r="K48" i="4"/>
  <c r="M48" i="4"/>
  <c r="N48" i="4" s="1"/>
  <c r="M11" i="4"/>
  <c r="K11" i="4"/>
  <c r="K75" i="4"/>
  <c r="M75" i="4"/>
  <c r="N75" i="4" s="1"/>
  <c r="K21" i="4"/>
  <c r="M21" i="4"/>
  <c r="M7" i="4"/>
  <c r="K7" i="4"/>
  <c r="M8" i="4"/>
  <c r="N8" i="4" s="1"/>
  <c r="K8" i="4"/>
  <c r="M31" i="4"/>
  <c r="K31" i="4"/>
  <c r="K57" i="4"/>
  <c r="M57" i="4"/>
  <c r="M23" i="4"/>
  <c r="K23" i="4"/>
  <c r="N23" i="4" s="1"/>
  <c r="M47" i="4"/>
  <c r="N47" i="4" s="1"/>
  <c r="K47" i="4"/>
  <c r="M71" i="4"/>
  <c r="K71" i="4"/>
  <c r="M70" i="4"/>
  <c r="N70" i="4" s="1"/>
  <c r="K70" i="4"/>
  <c r="K24" i="4"/>
  <c r="M24" i="4"/>
  <c r="N24" i="4" s="1"/>
  <c r="M5" i="4"/>
  <c r="N5" i="4" s="1"/>
  <c r="K5" i="4"/>
  <c r="K79" i="4"/>
  <c r="M79" i="4"/>
  <c r="N79" i="4" s="1"/>
  <c r="M37" i="4"/>
  <c r="N37" i="4" s="1"/>
  <c r="K37" i="4"/>
  <c r="K12" i="4"/>
  <c r="M12" i="4"/>
  <c r="N12" i="4" s="1"/>
  <c r="K64" i="4"/>
  <c r="M64" i="4"/>
  <c r="K73" i="4"/>
  <c r="M73" i="4"/>
  <c r="N73" i="4" s="1"/>
  <c r="K13" i="4"/>
  <c r="M13" i="4"/>
  <c r="K44" i="4"/>
  <c r="M44" i="4"/>
  <c r="N44" i="4" s="1"/>
  <c r="K4" i="4"/>
  <c r="M4" i="4"/>
  <c r="K28" i="4"/>
  <c r="M28" i="4"/>
  <c r="N28" i="4" s="1"/>
  <c r="K40" i="4"/>
  <c r="M40" i="4"/>
  <c r="K60" i="4"/>
  <c r="M60" i="4"/>
  <c r="N60" i="4" s="1"/>
  <c r="M33" i="4"/>
  <c r="N33" i="4" s="1"/>
  <c r="K33" i="4"/>
  <c r="M45" i="4"/>
  <c r="K45" i="4"/>
  <c r="M77" i="4"/>
  <c r="N77" i="4" s="1"/>
  <c r="K77" i="4"/>
  <c r="K10" i="4"/>
  <c r="M10" i="4"/>
  <c r="M26" i="4"/>
  <c r="N26" i="4" s="1"/>
  <c r="K26" i="4"/>
  <c r="M34" i="4"/>
  <c r="K34" i="4"/>
  <c r="M46" i="4"/>
  <c r="N46" i="4" s="1"/>
  <c r="K46" i="4"/>
  <c r="M66" i="4"/>
  <c r="K66" i="4"/>
  <c r="K81" i="4"/>
  <c r="M81" i="4"/>
  <c r="M65" i="4"/>
  <c r="K65" i="4"/>
  <c r="M19" i="4"/>
  <c r="N19" i="4" s="1"/>
  <c r="K19" i="4"/>
  <c r="K18" i="4"/>
  <c r="M18" i="4"/>
  <c r="N18" i="4" s="1"/>
  <c r="M78" i="4"/>
  <c r="N78" i="4" s="1"/>
  <c r="K78" i="4"/>
  <c r="M35" i="4"/>
  <c r="K35" i="4"/>
  <c r="K83" i="4"/>
  <c r="M83" i="4"/>
  <c r="M42" i="4"/>
  <c r="K42" i="4"/>
  <c r="M39" i="4"/>
  <c r="N39" i="4" s="1"/>
  <c r="K39" i="4"/>
  <c r="M58" i="4"/>
  <c r="K58" i="4"/>
  <c r="K20" i="4"/>
  <c r="M20" i="4"/>
  <c r="M43" i="4"/>
  <c r="K43" i="4"/>
  <c r="M63" i="4"/>
  <c r="N63" i="4" s="1"/>
  <c r="K63" i="4"/>
  <c r="K59" i="4"/>
  <c r="M59" i="4"/>
  <c r="N59" i="4" s="1"/>
  <c r="K61" i="4"/>
  <c r="M61" i="4"/>
  <c r="M15" i="4"/>
  <c r="K15" i="4"/>
  <c r="K25" i="4"/>
  <c r="M25" i="4"/>
  <c r="K16" i="4"/>
  <c r="M16" i="4"/>
  <c r="N16" i="4" s="1"/>
  <c r="M9" i="4"/>
  <c r="N9" i="4" s="1"/>
  <c r="K9" i="4"/>
  <c r="M6" i="4"/>
  <c r="K6" i="4"/>
  <c r="M62" i="4"/>
  <c r="N62" i="4" s="1"/>
  <c r="K62" i="4"/>
  <c r="L157" i="2"/>
  <c r="N157" i="2" s="1"/>
  <c r="L162" i="2"/>
  <c r="M162" i="2" s="1"/>
  <c r="L146" i="2"/>
  <c r="N146" i="2" s="1"/>
  <c r="L142" i="2"/>
  <c r="M142" i="2" s="1"/>
  <c r="L18" i="2"/>
  <c r="N18" i="2" s="1"/>
  <c r="L14" i="2"/>
  <c r="M14" i="2" s="1"/>
  <c r="L10" i="2"/>
  <c r="N10" i="2" s="1"/>
  <c r="L70" i="2"/>
  <c r="N70" i="2" s="1"/>
  <c r="L58" i="2"/>
  <c r="M58" i="2" s="1"/>
  <c r="L46" i="2"/>
  <c r="M46" i="2" s="1"/>
  <c r="L42" i="2"/>
  <c r="M42" i="2" s="1"/>
  <c r="L34" i="2"/>
  <c r="M34" i="2" s="1"/>
  <c r="L30" i="2"/>
  <c r="M30" i="2" s="1"/>
  <c r="L165" i="2"/>
  <c r="M165" i="2" s="1"/>
  <c r="L78" i="2"/>
  <c r="M78" i="2" s="1"/>
  <c r="L130" i="2"/>
  <c r="M130" i="2" s="1"/>
  <c r="L114" i="2"/>
  <c r="M114" i="2" s="1"/>
  <c r="L110" i="2"/>
  <c r="M110" i="2" s="1"/>
  <c r="L106" i="2"/>
  <c r="N106" i="2" s="1"/>
  <c r="L102" i="2"/>
  <c r="N102" i="2" s="1"/>
  <c r="L94" i="2"/>
  <c r="M94" i="2" s="1"/>
  <c r="L90" i="2"/>
  <c r="N90" i="2" s="1"/>
  <c r="L82" i="2"/>
  <c r="M82" i="2" s="1"/>
  <c r="J85" i="4"/>
  <c r="M3" i="4"/>
  <c r="N182" i="2"/>
  <c r="N154" i="2"/>
  <c r="N122" i="2"/>
  <c r="N58" i="2"/>
  <c r="N26" i="2"/>
  <c r="N50" i="2"/>
  <c r="N138" i="2"/>
  <c r="N74" i="2"/>
  <c r="N98" i="2"/>
  <c r="N66" i="2"/>
  <c r="M178" i="2"/>
  <c r="N178" i="2"/>
  <c r="N167" i="2"/>
  <c r="M167" i="2"/>
  <c r="N155" i="2"/>
  <c r="M155" i="2"/>
  <c r="N143" i="2"/>
  <c r="M143" i="2"/>
  <c r="N127" i="2"/>
  <c r="M127" i="2"/>
  <c r="N115" i="2"/>
  <c r="M115" i="2"/>
  <c r="N103" i="2"/>
  <c r="M103" i="2"/>
  <c r="N95" i="2"/>
  <c r="M95" i="2"/>
  <c r="N83" i="2"/>
  <c r="M83" i="2"/>
  <c r="N67" i="2"/>
  <c r="M67" i="2"/>
  <c r="N59" i="2"/>
  <c r="M59" i="2"/>
  <c r="N43" i="2"/>
  <c r="M43" i="2"/>
  <c r="N31" i="2"/>
  <c r="M31" i="2"/>
  <c r="M3" i="2"/>
  <c r="N3" i="2"/>
  <c r="N170" i="2"/>
  <c r="M170" i="2"/>
  <c r="N163" i="2"/>
  <c r="M163" i="2"/>
  <c r="N151" i="2"/>
  <c r="M151" i="2"/>
  <c r="N135" i="2"/>
  <c r="M135" i="2"/>
  <c r="N123" i="2"/>
  <c r="M123" i="2"/>
  <c r="N111" i="2"/>
  <c r="M111" i="2"/>
  <c r="N91" i="2"/>
  <c r="M91" i="2"/>
  <c r="N75" i="2"/>
  <c r="M75" i="2"/>
  <c r="N55" i="2"/>
  <c r="M55" i="2"/>
  <c r="N7" i="2"/>
  <c r="M7" i="2"/>
  <c r="M174" i="2"/>
  <c r="N174" i="2"/>
  <c r="N159" i="2"/>
  <c r="M159" i="2"/>
  <c r="N147" i="2"/>
  <c r="M147" i="2"/>
  <c r="N139" i="2"/>
  <c r="M139" i="2"/>
  <c r="N131" i="2"/>
  <c r="M131" i="2"/>
  <c r="N119" i="2"/>
  <c r="M119" i="2"/>
  <c r="N107" i="2"/>
  <c r="M107" i="2"/>
  <c r="N99" i="2"/>
  <c r="M99" i="2"/>
  <c r="N87" i="2"/>
  <c r="M87" i="2"/>
  <c r="N79" i="2"/>
  <c r="N71" i="2"/>
  <c r="M71" i="2"/>
  <c r="N63" i="2"/>
  <c r="M63" i="2"/>
  <c r="N51" i="2"/>
  <c r="M51" i="2"/>
  <c r="N47" i="2"/>
  <c r="M47" i="2"/>
  <c r="N39" i="2"/>
  <c r="M39" i="2"/>
  <c r="N35" i="2"/>
  <c r="M35" i="2"/>
  <c r="N27" i="2"/>
  <c r="M27" i="2"/>
  <c r="N23" i="2"/>
  <c r="M23" i="2"/>
  <c r="N19" i="2"/>
  <c r="M19" i="2"/>
  <c r="N15" i="2"/>
  <c r="M15" i="2"/>
  <c r="N11" i="2"/>
  <c r="M11" i="2"/>
  <c r="N179" i="2"/>
  <c r="M179" i="2"/>
  <c r="N175" i="2"/>
  <c r="M175" i="2"/>
  <c r="N171" i="2"/>
  <c r="M171" i="2"/>
  <c r="M168" i="2"/>
  <c r="N168" i="2"/>
  <c r="M164" i="2"/>
  <c r="N164" i="2"/>
  <c r="M160" i="2"/>
  <c r="N160" i="2"/>
  <c r="M156" i="2"/>
  <c r="N156" i="2"/>
  <c r="M152" i="2"/>
  <c r="N152" i="2"/>
  <c r="M148" i="2"/>
  <c r="N148" i="2"/>
  <c r="M144" i="2"/>
  <c r="N144" i="2"/>
  <c r="M140" i="2"/>
  <c r="N140" i="2"/>
  <c r="M136" i="2"/>
  <c r="N136" i="2"/>
  <c r="M132" i="2"/>
  <c r="N132" i="2"/>
  <c r="M128" i="2"/>
  <c r="N128" i="2"/>
  <c r="M124" i="2"/>
  <c r="N124" i="2"/>
  <c r="M120" i="2"/>
  <c r="N120" i="2"/>
  <c r="M116" i="2"/>
  <c r="N116" i="2"/>
  <c r="M112" i="2"/>
  <c r="N112" i="2"/>
  <c r="M108" i="2"/>
  <c r="N108" i="2"/>
  <c r="M104" i="2"/>
  <c r="N104" i="2"/>
  <c r="M100" i="2"/>
  <c r="N100" i="2"/>
  <c r="M96" i="2"/>
  <c r="N96" i="2"/>
  <c r="M92" i="2"/>
  <c r="N92" i="2"/>
  <c r="M88" i="2"/>
  <c r="N88" i="2"/>
  <c r="M84" i="2"/>
  <c r="N84" i="2"/>
  <c r="M80" i="2"/>
  <c r="N80" i="2"/>
  <c r="M76" i="2"/>
  <c r="N76" i="2"/>
  <c r="M72" i="2"/>
  <c r="N72" i="2"/>
  <c r="M68" i="2"/>
  <c r="N68" i="2"/>
  <c r="M64" i="2"/>
  <c r="N64" i="2"/>
  <c r="M60" i="2"/>
  <c r="N60" i="2"/>
  <c r="M56" i="2"/>
  <c r="N56" i="2"/>
  <c r="M52" i="2"/>
  <c r="N52" i="2"/>
  <c r="M48" i="2"/>
  <c r="N48" i="2"/>
  <c r="M44" i="2"/>
  <c r="N44" i="2"/>
  <c r="M40" i="2"/>
  <c r="N40" i="2"/>
  <c r="M36" i="2"/>
  <c r="N36" i="2"/>
  <c r="M32" i="2"/>
  <c r="N32" i="2"/>
  <c r="M28" i="2"/>
  <c r="N28" i="2"/>
  <c r="M24" i="2"/>
  <c r="N24" i="2"/>
  <c r="M20" i="2"/>
  <c r="N20" i="2"/>
  <c r="M16" i="2"/>
  <c r="N16" i="2"/>
  <c r="M12" i="2"/>
  <c r="N12" i="2"/>
  <c r="M8" i="2"/>
  <c r="N8" i="2"/>
  <c r="M4" i="2"/>
  <c r="N4" i="2"/>
  <c r="M177" i="2"/>
  <c r="N177" i="2"/>
  <c r="M173" i="2"/>
  <c r="N173" i="2"/>
  <c r="M166" i="2"/>
  <c r="N166" i="2"/>
  <c r="M158" i="2"/>
  <c r="N158" i="2"/>
  <c r="M181" i="2"/>
  <c r="N181" i="2"/>
  <c r="M180" i="2"/>
  <c r="N180" i="2"/>
  <c r="M176" i="2"/>
  <c r="N176" i="2"/>
  <c r="M172" i="2"/>
  <c r="N172" i="2"/>
  <c r="M169" i="2"/>
  <c r="N169" i="2"/>
  <c r="M161" i="2"/>
  <c r="N161" i="2"/>
  <c r="M153" i="2"/>
  <c r="N153" i="2"/>
  <c r="M149" i="2"/>
  <c r="N149" i="2"/>
  <c r="M145" i="2"/>
  <c r="N145" i="2"/>
  <c r="M141" i="2"/>
  <c r="N141" i="2"/>
  <c r="M137" i="2"/>
  <c r="N137" i="2"/>
  <c r="M133" i="2"/>
  <c r="N133" i="2"/>
  <c r="M129" i="2"/>
  <c r="N129" i="2"/>
  <c r="M125" i="2"/>
  <c r="N125" i="2"/>
  <c r="M121" i="2"/>
  <c r="N121" i="2"/>
  <c r="M117" i="2"/>
  <c r="N117" i="2"/>
  <c r="M113" i="2"/>
  <c r="N113" i="2"/>
  <c r="M109" i="2"/>
  <c r="N109" i="2"/>
  <c r="M105" i="2"/>
  <c r="N105" i="2"/>
  <c r="M101" i="2"/>
  <c r="N101" i="2"/>
  <c r="M97" i="2"/>
  <c r="N97" i="2"/>
  <c r="M93" i="2"/>
  <c r="N93" i="2"/>
  <c r="M89" i="2"/>
  <c r="N89" i="2"/>
  <c r="M85" i="2"/>
  <c r="N85" i="2"/>
  <c r="M81" i="2"/>
  <c r="N81" i="2"/>
  <c r="M77" i="2"/>
  <c r="N77" i="2"/>
  <c r="M73" i="2"/>
  <c r="N73" i="2"/>
  <c r="M69" i="2"/>
  <c r="N69" i="2"/>
  <c r="M65" i="2"/>
  <c r="N65" i="2"/>
  <c r="M61" i="2"/>
  <c r="N61" i="2"/>
  <c r="M57" i="2"/>
  <c r="N57" i="2"/>
  <c r="M53" i="2"/>
  <c r="N53" i="2"/>
  <c r="M49" i="2"/>
  <c r="N49" i="2"/>
  <c r="M45" i="2"/>
  <c r="N45" i="2"/>
  <c r="M41" i="2"/>
  <c r="N41" i="2"/>
  <c r="M37" i="2"/>
  <c r="N37" i="2"/>
  <c r="M33" i="2"/>
  <c r="N33" i="2"/>
  <c r="M29" i="2"/>
  <c r="N29" i="2"/>
  <c r="M25" i="2"/>
  <c r="N25" i="2"/>
  <c r="M21" i="2"/>
  <c r="N21" i="2"/>
  <c r="M17" i="2"/>
  <c r="N17" i="2"/>
  <c r="M13" i="2"/>
  <c r="N13" i="2"/>
  <c r="M9" i="2"/>
  <c r="N9" i="2"/>
  <c r="M5" i="2"/>
  <c r="N5" i="2"/>
  <c r="N150" i="2"/>
  <c r="N134" i="2"/>
  <c r="N126" i="2"/>
  <c r="N118" i="2"/>
  <c r="N86" i="2"/>
  <c r="N62" i="2"/>
  <c r="N54" i="2"/>
  <c r="N38" i="2"/>
  <c r="N22" i="2"/>
  <c r="N6" i="2"/>
  <c r="Q2" i="2"/>
  <c r="P2" i="2"/>
  <c r="O2" i="2"/>
  <c r="J2" i="2"/>
  <c r="N11" i="4" l="1"/>
  <c r="N10" i="4"/>
  <c r="K85" i="4"/>
  <c r="M85" i="4"/>
  <c r="N85" i="4" s="1"/>
  <c r="N6" i="4"/>
  <c r="N15" i="4"/>
  <c r="N43" i="4"/>
  <c r="N58" i="4"/>
  <c r="N42" i="4"/>
  <c r="N65" i="4"/>
  <c r="N66" i="4"/>
  <c r="N34" i="4"/>
  <c r="N45" i="4"/>
  <c r="N71" i="4"/>
  <c r="N31" i="4"/>
  <c r="N7" i="4"/>
  <c r="N74" i="4"/>
  <c r="N30" i="4"/>
  <c r="N29" i="4"/>
  <c r="N82" i="4"/>
  <c r="N25" i="4"/>
  <c r="N61" i="4"/>
  <c r="N20" i="4"/>
  <c r="N83" i="4"/>
  <c r="N81" i="4"/>
  <c r="N40" i="4"/>
  <c r="N4" i="4"/>
  <c r="N13" i="4"/>
  <c r="N64" i="4"/>
  <c r="N57" i="4"/>
  <c r="N21" i="4"/>
  <c r="N76" i="4"/>
  <c r="N22" i="4"/>
  <c r="N41" i="4"/>
  <c r="N56" i="4"/>
  <c r="N72" i="4"/>
  <c r="N14" i="4"/>
  <c r="N35" i="4"/>
  <c r="N14" i="2"/>
  <c r="N78" i="2"/>
  <c r="N46" i="2"/>
  <c r="N94" i="2"/>
  <c r="N30" i="2"/>
  <c r="N110" i="2"/>
  <c r="M157" i="2"/>
  <c r="N114" i="2"/>
  <c r="N142" i="2"/>
  <c r="N82" i="2"/>
  <c r="N130" i="2"/>
  <c r="N34" i="2"/>
  <c r="N42" i="2"/>
  <c r="N162" i="2"/>
  <c r="M90" i="2"/>
  <c r="M102" i="2"/>
  <c r="N165" i="2"/>
  <c r="M70" i="2"/>
  <c r="M106" i="2"/>
  <c r="M10" i="2"/>
  <c r="M18" i="2"/>
  <c r="M146" i="2"/>
  <c r="N3" i="4"/>
  <c r="L2" i="2"/>
  <c r="N2" i="2" s="1"/>
  <c r="M2" i="2" l="1"/>
  <c r="K3" i="2" l="1"/>
  <c r="K5" i="2"/>
  <c r="K6" i="2"/>
  <c r="K8" i="2"/>
  <c r="K9" i="2"/>
  <c r="K13" i="2"/>
  <c r="K14" i="2"/>
  <c r="K16" i="2"/>
  <c r="K22" i="2"/>
  <c r="K23" i="2"/>
  <c r="K24" i="2"/>
  <c r="K26" i="2"/>
  <c r="K27" i="2"/>
  <c r="K28" i="2"/>
  <c r="K31" i="2"/>
  <c r="K33" i="2"/>
  <c r="K37" i="2"/>
  <c r="K39" i="2"/>
  <c r="K40" i="2"/>
  <c r="K41" i="2"/>
  <c r="K42" i="2"/>
  <c r="K43" i="2"/>
  <c r="K45" i="2"/>
  <c r="K47" i="2"/>
  <c r="K48" i="2"/>
  <c r="K49" i="2"/>
  <c r="K50" i="2"/>
  <c r="K51" i="2"/>
  <c r="K52" i="2"/>
  <c r="K53" i="2"/>
  <c r="K56" i="2"/>
  <c r="K57" i="2"/>
  <c r="K58" i="2"/>
  <c r="K63" i="2"/>
  <c r="K67" i="2"/>
  <c r="K68" i="2"/>
  <c r="K70" i="2"/>
  <c r="K72" i="2"/>
  <c r="K73" i="2"/>
  <c r="K74" i="2"/>
  <c r="K75" i="2"/>
  <c r="K77" i="2"/>
  <c r="K78" i="2"/>
  <c r="K81" i="2"/>
  <c r="K86" i="2"/>
  <c r="K87" i="2"/>
  <c r="K88" i="2"/>
  <c r="K91" i="2"/>
  <c r="K94" i="2"/>
  <c r="K96" i="2"/>
  <c r="K97" i="2"/>
  <c r="K100" i="2"/>
  <c r="K102" i="2"/>
  <c r="K104" i="2"/>
  <c r="K107" i="2"/>
  <c r="K108" i="2"/>
  <c r="K109" i="2"/>
  <c r="K110" i="2"/>
  <c r="K116" i="2"/>
  <c r="K119" i="2"/>
  <c r="K122" i="2"/>
  <c r="K123" i="2"/>
  <c r="K124" i="2"/>
  <c r="K125" i="2"/>
  <c r="K129" i="2"/>
  <c r="K133" i="2"/>
  <c r="K134" i="2"/>
  <c r="K136" i="2"/>
  <c r="K137" i="2"/>
  <c r="K138" i="2"/>
  <c r="K139" i="2"/>
  <c r="K140" i="2"/>
  <c r="K144" i="2"/>
  <c r="K146" i="2"/>
  <c r="K147" i="2"/>
  <c r="K150" i="2"/>
  <c r="K151" i="2"/>
  <c r="K154" i="2"/>
  <c r="K157" i="2"/>
  <c r="K158" i="2"/>
  <c r="K159" i="2"/>
  <c r="K160" i="2"/>
  <c r="K169" i="2"/>
  <c r="K182" i="2"/>
  <c r="K170" i="2"/>
  <c r="K171" i="2"/>
  <c r="K174" i="2"/>
  <c r="K176" i="2"/>
  <c r="K177" i="2"/>
  <c r="K179" i="2"/>
  <c r="K180" i="2"/>
  <c r="K2" i="2"/>
</calcChain>
</file>

<file path=xl/sharedStrings.xml><?xml version="1.0" encoding="utf-8"?>
<sst xmlns="http://schemas.openxmlformats.org/spreadsheetml/2006/main" count="1177" uniqueCount="662">
  <si>
    <t>RRNO</t>
  </si>
  <si>
    <t>FR</t>
  </si>
  <si>
    <t>BMD</t>
  </si>
  <si>
    <t>H1TP3579</t>
  </si>
  <si>
    <t>H1TP3622</t>
  </si>
  <si>
    <t>H1TP3631</t>
  </si>
  <si>
    <t>H1TP3640</t>
  </si>
  <si>
    <t>H1TP3646</t>
  </si>
  <si>
    <t>H1TP3675</t>
  </si>
  <si>
    <t>H1TP3680</t>
  </si>
  <si>
    <t>H1TP3681</t>
  </si>
  <si>
    <t>H1TP3712</t>
  </si>
  <si>
    <t>H1TP3722</t>
  </si>
  <si>
    <t>H1TP3736</t>
  </si>
  <si>
    <t>H1TP3742</t>
  </si>
  <si>
    <t>H1TP3743</t>
  </si>
  <si>
    <t>H1TP3751</t>
  </si>
  <si>
    <t>H1TP3758</t>
  </si>
  <si>
    <t>H1TP3759</t>
  </si>
  <si>
    <t>H1TP3768</t>
  </si>
  <si>
    <t>H1TP3775</t>
  </si>
  <si>
    <t>H1TP3780</t>
  </si>
  <si>
    <t>H1TP3784</t>
  </si>
  <si>
    <t>H1TP3787</t>
  </si>
  <si>
    <t>H1TP3788</t>
  </si>
  <si>
    <t>H1TP3796</t>
  </si>
  <si>
    <t>H1TP3797</t>
  </si>
  <si>
    <t>H1TP3800</t>
  </si>
  <si>
    <t>H1TP3803</t>
  </si>
  <si>
    <t>H1TP3810</t>
  </si>
  <si>
    <t>H1TP3819</t>
  </si>
  <si>
    <t>H1TP3828</t>
  </si>
  <si>
    <t>H1TP3832</t>
  </si>
  <si>
    <t>H1TP3834</t>
  </si>
  <si>
    <t>H1TP3836</t>
  </si>
  <si>
    <t>H1TP3837</t>
  </si>
  <si>
    <t>H1TP3850</t>
  </si>
  <si>
    <t>H1TP3854</t>
  </si>
  <si>
    <t>H1TP3862</t>
  </si>
  <si>
    <t>H1TP3867</t>
  </si>
  <si>
    <t>H1TP3876</t>
  </si>
  <si>
    <t>H1TP3878</t>
  </si>
  <si>
    <t>H1TP3879</t>
  </si>
  <si>
    <t>H1TP3885</t>
  </si>
  <si>
    <t>H1TP3889</t>
  </si>
  <si>
    <t>H1TP3892</t>
  </si>
  <si>
    <t>H1TP3901</t>
  </si>
  <si>
    <t>H1TP3902</t>
  </si>
  <si>
    <t>H1TP3906</t>
  </si>
  <si>
    <t>H1TP3907</t>
  </si>
  <si>
    <t>H1TP3910</t>
  </si>
  <si>
    <t>H1TP3916</t>
  </si>
  <si>
    <t>H1TP3918</t>
  </si>
  <si>
    <t>H1TP3920</t>
  </si>
  <si>
    <t>H1TP3921</t>
  </si>
  <si>
    <t>H1TP3924</t>
  </si>
  <si>
    <t>H1TP3929</t>
  </si>
  <si>
    <t>H1TP3932</t>
  </si>
  <si>
    <t>H1TP3937</t>
  </si>
  <si>
    <t>H1TP3938</t>
  </si>
  <si>
    <t>H1TP3940</t>
  </si>
  <si>
    <t>H1TP3942</t>
  </si>
  <si>
    <t>H1TP3946</t>
  </si>
  <si>
    <t>H1TP3950</t>
  </si>
  <si>
    <t>H1TP3957</t>
  </si>
  <si>
    <t>H1TP3962</t>
  </si>
  <si>
    <t>H1TP3965</t>
  </si>
  <si>
    <t>H1TP3966</t>
  </si>
  <si>
    <t>H1TP3970</t>
  </si>
  <si>
    <t>H1TP3974</t>
  </si>
  <si>
    <t>H1TP3975</t>
  </si>
  <si>
    <t>H1TP3977</t>
  </si>
  <si>
    <t>H1TP3978</t>
  </si>
  <si>
    <t>H1TP3982</t>
  </si>
  <si>
    <t>H1TP3985</t>
  </si>
  <si>
    <t>H1TP3988</t>
  </si>
  <si>
    <t>H1TP3991</t>
  </si>
  <si>
    <t>H1TP3992</t>
  </si>
  <si>
    <t>H1TP3994</t>
  </si>
  <si>
    <t>H1TP3999</t>
  </si>
  <si>
    <t>H1TP4000</t>
  </si>
  <si>
    <t>H1TP4001</t>
  </si>
  <si>
    <t>H1TP4002</t>
  </si>
  <si>
    <t>H1TP4004</t>
  </si>
  <si>
    <t>H1TP4005</t>
  </si>
  <si>
    <t>H1TP4008</t>
  </si>
  <si>
    <t>H1TP4015</t>
  </si>
  <si>
    <t>H1TP4018</t>
  </si>
  <si>
    <t>H1TP4020</t>
  </si>
  <si>
    <t>H1TP4022</t>
  </si>
  <si>
    <t>H1TP4023</t>
  </si>
  <si>
    <t>H1TP4029</t>
  </si>
  <si>
    <t>H1TP4030</t>
  </si>
  <si>
    <t>H1TP4040</t>
  </si>
  <si>
    <t>H1TP4041</t>
  </si>
  <si>
    <t>H1TP4042</t>
  </si>
  <si>
    <t>H1TP4043</t>
  </si>
  <si>
    <t>H1TP4044</t>
  </si>
  <si>
    <t>H1TP4045</t>
  </si>
  <si>
    <t>H1TP4046</t>
  </si>
  <si>
    <t>H1TP4049</t>
  </si>
  <si>
    <t>H1TP4050</t>
  </si>
  <si>
    <t>H1TP4051</t>
  </si>
  <si>
    <t>H1TP4052</t>
  </si>
  <si>
    <t>H1TP4053</t>
  </si>
  <si>
    <t>H1TP4054</t>
  </si>
  <si>
    <t>H1TP4057</t>
  </si>
  <si>
    <t>H1TP4058</t>
  </si>
  <si>
    <t>H1TP4060</t>
  </si>
  <si>
    <t>H1TP4061</t>
  </si>
  <si>
    <t>H1TP4062</t>
  </si>
  <si>
    <t>H1TP4064</t>
  </si>
  <si>
    <t>H1TP4065</t>
  </si>
  <si>
    <t>H1TP4066</t>
  </si>
  <si>
    <t>H1TP4067</t>
  </si>
  <si>
    <t>H1TP4068</t>
  </si>
  <si>
    <t>H1TP4071</t>
  </si>
  <si>
    <t>H1TP4075</t>
  </si>
  <si>
    <t>H1TP4078</t>
  </si>
  <si>
    <t>H1TP4081</t>
  </si>
  <si>
    <t>H1TP4082</t>
  </si>
  <si>
    <t>H1TP4084</t>
  </si>
  <si>
    <t>H1TP4085</t>
  </si>
  <si>
    <t>H1TP4086</t>
  </si>
  <si>
    <t>H1TP4087</t>
  </si>
  <si>
    <t>H1TP4088</t>
  </si>
  <si>
    <t>H1TP4089</t>
  </si>
  <si>
    <t>H1TP4096</t>
  </si>
  <si>
    <t>H1TP4097</t>
  </si>
  <si>
    <t>H1TP4098</t>
  </si>
  <si>
    <t>H1TP4099</t>
  </si>
  <si>
    <t>H1TP4100</t>
  </si>
  <si>
    <t>H1TP4101</t>
  </si>
  <si>
    <t>H1TP4103</t>
  </si>
  <si>
    <t>H1TP4106</t>
  </si>
  <si>
    <t>H1TP4107</t>
  </si>
  <si>
    <t>H1TP4108</t>
  </si>
  <si>
    <t>H1TP4109</t>
  </si>
  <si>
    <t>H1TP4110</t>
  </si>
  <si>
    <t>H1TP4113</t>
  </si>
  <si>
    <t>H1TP4117</t>
  </si>
  <si>
    <t>H1TP4118</t>
  </si>
  <si>
    <t>H1TP4120</t>
  </si>
  <si>
    <t>H1TP4121</t>
  </si>
  <si>
    <t>H1TP4122</t>
  </si>
  <si>
    <t>H1TP4123</t>
  </si>
  <si>
    <t>H1TP4124</t>
  </si>
  <si>
    <t>H1TP4127</t>
  </si>
  <si>
    <t>h1tp4128</t>
  </si>
  <si>
    <t>H1TP4130</t>
  </si>
  <si>
    <t>H1TP4131</t>
  </si>
  <si>
    <t>H1TP4132</t>
  </si>
  <si>
    <t>H1TP4134</t>
  </si>
  <si>
    <t>H1TP4135</t>
  </si>
  <si>
    <t>H1TP4136</t>
  </si>
  <si>
    <t>H1TP4137</t>
  </si>
  <si>
    <t>H1TP4138</t>
  </si>
  <si>
    <t>H1TP4139</t>
  </si>
  <si>
    <t>H1TP4140</t>
  </si>
  <si>
    <t>H1TP4142</t>
  </si>
  <si>
    <t>H1TP4143</t>
  </si>
  <si>
    <t>H1TP4144</t>
  </si>
  <si>
    <t>H1TP4148</t>
  </si>
  <si>
    <t>H1TP4149</t>
  </si>
  <si>
    <t>H1TP4150</t>
  </si>
  <si>
    <t>H1TP4152</t>
  </si>
  <si>
    <t>H1TP4153</t>
  </si>
  <si>
    <t>H1TP4154</t>
  </si>
  <si>
    <t>H1TP4155</t>
  </si>
  <si>
    <t>H1TP4157</t>
  </si>
  <si>
    <t>H1TP4158</t>
  </si>
  <si>
    <t>H1TP4160</t>
  </si>
  <si>
    <t>H1TP4164</t>
  </si>
  <si>
    <t>H1TP4166</t>
  </si>
  <si>
    <t>H1TP4167</t>
  </si>
  <si>
    <t>H1TP4168</t>
  </si>
  <si>
    <t>H1TP4169</t>
  </si>
  <si>
    <t>H1TP4170</t>
  </si>
  <si>
    <t>H1TP4171</t>
  </si>
  <si>
    <t>H1TP4172</t>
  </si>
  <si>
    <t>H1TP4173</t>
  </si>
  <si>
    <t>h1tp4174</t>
  </si>
  <si>
    <t>H1TP4175</t>
  </si>
  <si>
    <t>H1TP4176</t>
  </si>
  <si>
    <t>H1TP4177</t>
  </si>
  <si>
    <t>H1TP4178</t>
  </si>
  <si>
    <t>H1TP4179</t>
  </si>
  <si>
    <t>H1TP4180</t>
  </si>
  <si>
    <t>H1TP4181</t>
  </si>
  <si>
    <t>H1TP4182</t>
  </si>
  <si>
    <t>H1TP4183</t>
  </si>
  <si>
    <t>H1TP4184</t>
  </si>
  <si>
    <t>H1TP4185</t>
  </si>
  <si>
    <t>H1TP4186</t>
  </si>
  <si>
    <t>SN</t>
  </si>
  <si>
    <t>ACC ID</t>
  </si>
  <si>
    <t>NAME</t>
  </si>
  <si>
    <t>ADDRESS</t>
  </si>
  <si>
    <t>LOAD</t>
  </si>
  <si>
    <t>DOS</t>
  </si>
  <si>
    <t>UNITS</t>
  </si>
  <si>
    <t>TAX</t>
  </si>
  <si>
    <t>FAC</t>
  </si>
  <si>
    <t>R REVANNA SIDDAPPA S/O B RACHAIAH</t>
  </si>
  <si>
    <t>NEAR COFFE WORKS PETROL BUNK</t>
  </si>
  <si>
    <t>VEERABHADRAIAH S/O LATE BORAIAH</t>
  </si>
  <si>
    <t>N S THITTU</t>
  </si>
  <si>
    <t>NANJAMANI W/O MAHADEVAPPA K P</t>
  </si>
  <si>
    <t>N S BADAVANE</t>
  </si>
  <si>
    <t>MOHAMMED MUZAMIL S/O LATE AMEER JAN</t>
  </si>
  <si>
    <t>NEAR COURT CIRCLE</t>
  </si>
  <si>
    <t>MOHAMMED NAYAZ</t>
  </si>
  <si>
    <t>SITE NO56/56</t>
  </si>
  <si>
    <t>A M YOGESH S/O LATE MAYI GOWDA</t>
  </si>
  <si>
    <t>B M BY PASS ROAD</t>
  </si>
  <si>
    <t>SUSHILATHA W/O CHANDRU</t>
  </si>
  <si>
    <t>BHRAMANA STREET</t>
  </si>
  <si>
    <t>H S SHANTHA LAKSHMI W/O H A NAGARAJA SHETTY</t>
  </si>
  <si>
    <t>SUNANDA W/O SUBBANNA</t>
  </si>
  <si>
    <t>MANJUNATHA BADAVANE</t>
  </si>
  <si>
    <t>KOKILAMMA W/O LATE RATHNA SWAMY PILLAI</t>
  </si>
  <si>
    <t>MDCC BANK CIRCLE</t>
  </si>
  <si>
    <t>MANURAJ B R S/O RAJU B K</t>
  </si>
  <si>
    <t>BHOOMIKA SUKUN BADAVANE</t>
  </si>
  <si>
    <t>HARI PRASAD Y R S/O Y A RAJASHEKAR</t>
  </si>
  <si>
    <t>M D C C BANK CIRCLE</t>
  </si>
  <si>
    <t>K N MAHADEVA S/O LATE NARAYANA</t>
  </si>
  <si>
    <t>B M ROAD</t>
  </si>
  <si>
    <t>VENKATESH S/O DASAPPA</t>
  </si>
  <si>
    <t>IMTIYAZ AHMED S/O FAIROZ AHMED</t>
  </si>
  <si>
    <t>HANUMATHAIAHS/O LATE KIVUDA RAMAIAH</t>
  </si>
  <si>
    <t>RAFI ULLA SHARIFF S/O LATE H M ISMAIL SHARIFF</t>
  </si>
  <si>
    <t>BEHIND BAZAR ROAD</t>
  </si>
  <si>
    <t>SHABIN TAJ W/O LATE MAHAMAD SAFI ULLA</t>
  </si>
  <si>
    <t>R MADHURA W/O HARISHA L</t>
  </si>
  <si>
    <t>VIJAY S S/O SUBRAMANI</t>
  </si>
  <si>
    <t>NARAPATH SINGH S/O DEVI SINGH</t>
  </si>
  <si>
    <t>AYUB KHAN S/O IBRAHIM KHAN</t>
  </si>
  <si>
    <t>ROSHAN ZAMEER S/O LATE MAHAMED GOUSE</t>
  </si>
  <si>
    <t>RAZAK MOHALLA</t>
  </si>
  <si>
    <t>SHRI ARUNA CONSTRUCTIONS PRIVATE LIMITED</t>
  </si>
  <si>
    <t>CHANDRA KUMAR N G S/O GOPALA N A</t>
  </si>
  <si>
    <t>DODDA HUNSUR</t>
  </si>
  <si>
    <t>A R ROOPASHREE D/O RAMANANDAN</t>
  </si>
  <si>
    <t>SAKETHA BADAVANE</t>
  </si>
  <si>
    <t>SHIVA KUMARA S/O SHANTHA RAJAPPA</t>
  </si>
  <si>
    <t>NARASIMHASWAMY BADAVANE</t>
  </si>
  <si>
    <t>ANWAR PASHA M S  S/O M S SABU HUSSAIN</t>
  </si>
  <si>
    <t>R LAKSHMI D/O B RAMACHANDRA</t>
  </si>
  <si>
    <t>CHARITH K M S/O K T MAHESH</t>
  </si>
  <si>
    <t>M D C C CIRCLE</t>
  </si>
  <si>
    <t>GOPAL S K S/O LATE KRISHNA SHETTY</t>
  </si>
  <si>
    <t>MOHAMED BADRUDDIN TAHER S/O MOHAMMED GAYAS</t>
  </si>
  <si>
    <t>T A P C M S ROAD</t>
  </si>
  <si>
    <t>MOHAN KUMAR K S S/O SHIVAKUMAR K E</t>
  </si>
  <si>
    <t>NAYEEM ULLA SHARIFF S/O LATE ISMAIL SHARIFF H M</t>
  </si>
  <si>
    <t>MANI A S/O HARIKRISHNA</t>
  </si>
  <si>
    <t>K M GANESHA S/O MAHADEVA</t>
  </si>
  <si>
    <t>KIRIJAJI ROAD</t>
  </si>
  <si>
    <t>DODDAMADU S/O LATE KALAIAH</t>
  </si>
  <si>
    <t>CHIKKA HUNSUR</t>
  </si>
  <si>
    <t>LAKSHMI W/O LATE MADE GOWDA</t>
  </si>
  <si>
    <t>MARUTHI EXTENSION</t>
  </si>
  <si>
    <t>VIKHAR AHMED S/O ALTAF AHMED</t>
  </si>
  <si>
    <t>MUSLIM BLOCK</t>
  </si>
  <si>
    <t>M N BILAL S/O MOHAMMED GAYAS</t>
  </si>
  <si>
    <t>LALITHA SUNDARA BADAVANE</t>
  </si>
  <si>
    <t>DEEPIKA D W/O K V JAGADEESH</t>
  </si>
  <si>
    <t>NEAR AGRICULTURE OFFICE</t>
  </si>
  <si>
    <t>KRISHNA NAYAKA S/O SIDDA NAYAKA</t>
  </si>
  <si>
    <t>THANURAJ B R S/O B K RAJU</t>
  </si>
  <si>
    <t>ANWAR PASHA S/O SAAB LAL SAB</t>
  </si>
  <si>
    <t>SHABBIR NAGAR</t>
  </si>
  <si>
    <t>BALIKA W/O SHIVANAND</t>
  </si>
  <si>
    <t>VARALAKSHMI W/O GOVIND SHETTY</t>
  </si>
  <si>
    <t>KALKUNIKE</t>
  </si>
  <si>
    <t>JAVEED PASHA S/O ABDUL KAREEM KHAN</t>
  </si>
  <si>
    <t>MANJUNATHA M S/O MADE GOWDA V R</t>
  </si>
  <si>
    <t>ABDUL LATHIF S/O ABDUL RAHAMAN</t>
  </si>
  <si>
    <t>M S MANJULA W/O GOVINDA</t>
  </si>
  <si>
    <t>K H B UPKAR LAYOUT</t>
  </si>
  <si>
    <t>S R HARISH BABU S/O LATE S N RAMACHANDRA SHETTY</t>
  </si>
  <si>
    <t>STORE BEEDI</t>
  </si>
  <si>
    <t>MAHESH NAYAKA K B S/O BASAVARAJA NAYAKA</t>
  </si>
  <si>
    <t>REHANA SULTHANA W/O SYED MUJEEB</t>
  </si>
  <si>
    <t>SUHAS K C S/O CHANNABASAPPA</t>
  </si>
  <si>
    <t>OLD B M ROAD</t>
  </si>
  <si>
    <t>MANJUNATHA K R S/O RAJASHEKHARAIAH C</t>
  </si>
  <si>
    <t>LAKSHMANA THEERTHA LAYOUT</t>
  </si>
  <si>
    <t>LALITHAMMA W/O CHIKKE GOWDA</t>
  </si>
  <si>
    <t>MAHADEVAMMA W/O H S SHIVANNA</t>
  </si>
  <si>
    <t>H D KOTE ROAD</t>
  </si>
  <si>
    <t>MAHESHA K C S/O CHALUVE GOWDA</t>
  </si>
  <si>
    <t>UPKAR LAYOUT</t>
  </si>
  <si>
    <t>KOMALA W/O SHANMUKHA RADHYA</t>
  </si>
  <si>
    <t>NAVEEN KUMAR A C S/O LATE A M CHANGAPPA</t>
  </si>
  <si>
    <t>NEAR SHASTRI SCHOOL</t>
  </si>
  <si>
    <t>SRINIVASA S/O THAMMAIAH</t>
  </si>
  <si>
    <t>MOHAN S/O NANJUNDA SWAMY</t>
  </si>
  <si>
    <t>NAVEEN BASITH W/O NAVEED MOHAMMED</t>
  </si>
  <si>
    <t>LAKSHMAN THIRTHA LAYOUT</t>
  </si>
  <si>
    <t>SHIVE GOWDA S/O NARAGE GOWDA</t>
  </si>
  <si>
    <t>KAVERI EXTENSION</t>
  </si>
  <si>
    <t>PRATHIBHA M N W/O SATHYANARAYANA</t>
  </si>
  <si>
    <t>NEW MARUTHI BADAVANE</t>
  </si>
  <si>
    <t>NIMAI CHANDRA RAY S/O NIRIPADA ROY</t>
  </si>
  <si>
    <t>MARUTHI BADAVANE</t>
  </si>
  <si>
    <t>SURESHA T J S/O LATE JAVARA NAYAKA</t>
  </si>
  <si>
    <t>BOMME GOWDA LAYOUT</t>
  </si>
  <si>
    <t>SAJAN GANNA S S/O SURESH GANNA</t>
  </si>
  <si>
    <t>JAYANTHI R W/O RAVI CHANDRA P</t>
  </si>
  <si>
    <t>TIRUMALA BADAVANE</t>
  </si>
  <si>
    <t>M G SHYLA W/O M H PRASHANTH</t>
  </si>
  <si>
    <t>THIRUMALA BADAVANE</t>
  </si>
  <si>
    <t>RANJITHA H B W/O DR LOHITH P S</t>
  </si>
  <si>
    <t>BY PASS ROAD</t>
  </si>
  <si>
    <t>MAHAMMAD ISSUF MULLA S/O AMIRRA HAMAJA</t>
  </si>
  <si>
    <t>R PRAKASH S/O LATE RANGA SWAMY</t>
  </si>
  <si>
    <t>B N DEVADATHA S/O H D NARASAIAH</t>
  </si>
  <si>
    <t>RANGANATHA BADAVANE</t>
  </si>
  <si>
    <t>SUKANDAMANI W/O K H VEERABHADRAPPA</t>
  </si>
  <si>
    <t>H R SANTHOSH KUMAR S/O LATE H V RAJANNA</t>
  </si>
  <si>
    <t>GOKULA ROAD</t>
  </si>
  <si>
    <t>K S YASHODHA W/O THANDAVA MURTHY</t>
  </si>
  <si>
    <t>A C NANDISH S/O LATE A M CHANGAPPA</t>
  </si>
  <si>
    <t>NEAR SHASTRY SCHOOL</t>
  </si>
  <si>
    <t>RAMESH M N S/O NARASIMHAIAH</t>
  </si>
  <si>
    <t>KARI GOWDA PARK</t>
  </si>
  <si>
    <t>RAMAIAH S/O VARADAIAH</t>
  </si>
  <si>
    <t>MAHADEVA H A S/O ANNAIAH</t>
  </si>
  <si>
    <t>NAZEER AHMED S/O S K ABDUL AZEEZ</t>
  </si>
  <si>
    <t>NEAR SHIVA MEDICAL</t>
  </si>
  <si>
    <t>BALAMURUGAN S/O KANNAYAN</t>
  </si>
  <si>
    <t>RENUKA H A W/O CHANDRESH M K</t>
  </si>
  <si>
    <t>NILVAGILU KAVAL</t>
  </si>
  <si>
    <t>R C JAYACHANDRE GOWDA S/O LATE CHIKKE GOWDA</t>
  </si>
  <si>
    <t>RAMA ANANTHA ACHARYA S/O ANANTHA ACHARYA</t>
  </si>
  <si>
    <t>BHAGYA KUMAR S/O KUMARA SWAMY</t>
  </si>
  <si>
    <t>V SUMA W/O VISHWANATH</t>
  </si>
  <si>
    <t>CHAITHRAVANA BADAVANE</t>
  </si>
  <si>
    <t>EAJAZ AHAMED SHARIFF S/O LATE ANWAR SHARIFF</t>
  </si>
  <si>
    <t>NANDINI LAYOUT</t>
  </si>
  <si>
    <t>SYED SIRAJUDDIN S/O SYED GHAYAZUDDIN</t>
  </si>
  <si>
    <t>ZUBAIR AHMED S/O ROUSHAN ZAMEER</t>
  </si>
  <si>
    <t>R ARUNDATHI W/O SOMASHEKAR H B</t>
  </si>
  <si>
    <t>GOKULA BADAVANE</t>
  </si>
  <si>
    <t>RAVI KUMAR H S S/O SANNA SIDDE GOWDA</t>
  </si>
  <si>
    <t>NEAR COFFE WORKS PETROL BANK</t>
  </si>
  <si>
    <t>K S BEERESH S/O LATE D SHANKRAPPA</t>
  </si>
  <si>
    <t>PADMA W/O HARISHA</t>
  </si>
  <si>
    <t>SUJATHA V C W/O UDAYA RAJU</t>
  </si>
  <si>
    <t>T S LOKANATHAN S/O LATE T V SOMA SUNDARAM PILLAI</t>
  </si>
  <si>
    <t>DINESH G S S/O SIDDAIAH</t>
  </si>
  <si>
    <t>K H B COLONY UPKAR LAYOUT</t>
  </si>
  <si>
    <t>HEMANTHKUMAR S/O HUCHHAIAH H B</t>
  </si>
  <si>
    <t>NEAR COFFE WORKS HUNSUR</t>
  </si>
  <si>
    <t>NAGARAJU S/O LATE MALLIKARJUNA</t>
  </si>
  <si>
    <t>MARIGUDI BEEDI</t>
  </si>
  <si>
    <t>CHANDRA SHEKHARA S/O VENKATESHA</t>
  </si>
  <si>
    <t>SUNITHA BAI S W/O LATE S RAJENDRA</t>
  </si>
  <si>
    <t>NEAR TAILENT SCHOOL</t>
  </si>
  <si>
    <t>C LEELAVATHI D/O LATE CHIKKA SIDDAIAH</t>
  </si>
  <si>
    <t>NEAR K H B UPKAR LAYOUT</t>
  </si>
  <si>
    <t>K N KUMAR S/O LATE NINGA CHARI</t>
  </si>
  <si>
    <t>HEMANTH KUMAR H H S/O HONNE GOWDA</t>
  </si>
  <si>
    <t>TIRUMALA LAYOUT</t>
  </si>
  <si>
    <t>SHAIK TABRAZ ARFATH S/O LATE HANEEF MOHAMMED</t>
  </si>
  <si>
    <t>VENKATESHA GOWDA S/O LATE GIRI GOWDA</t>
  </si>
  <si>
    <t>LALITHA H S W/O GOVINDA H M</t>
  </si>
  <si>
    <t>FAIROZE PASHA S/O LATE ABDUL SATTAR</t>
  </si>
  <si>
    <t>H S DEVARAJU S/O LATE SAJJE GOWDA</t>
  </si>
  <si>
    <t>VASANTH KUMAR L S S/O SOMASHEKHAR L S</t>
  </si>
  <si>
    <t>SWAMY GOWDA S/O ELLEGE GOWDA</t>
  </si>
  <si>
    <t>RENUKARADHYA H P S/O PALAKSHA RADHYA</t>
  </si>
  <si>
    <t>CHAITHRAVANA LAYOUT</t>
  </si>
  <si>
    <t>MAAZ AHMED S/O ZAMEER AHAMED</t>
  </si>
  <si>
    <t>K H MEERAN MOHIYUDDIN S/O LATE K MOHAMED HANIF</t>
  </si>
  <si>
    <t>NIZAM MOHALLA</t>
  </si>
  <si>
    <t>THAYAMMA C/O M SHIVALINGAPPA</t>
  </si>
  <si>
    <t>VENKATESHA NAYAKA S/O LATE SIDDA NAYAKA</t>
  </si>
  <si>
    <t>K R KUMAR S/O RAME GOWDA</t>
  </si>
  <si>
    <t>KARKHANE ROAD HUNSUR</t>
  </si>
  <si>
    <t>H D CHANNARASE GOWDA S/O LATE H K DODDA THAMME GOWDA</t>
  </si>
  <si>
    <t>K M SIDDAPPA S/O LATE MOLLAPPA</t>
  </si>
  <si>
    <t>R SHRIDHARA S/O LATE RAMU</t>
  </si>
  <si>
    <t>T M KUSUMA W/O T S MADAPPA</t>
  </si>
  <si>
    <t>SR LIZY MARIA / SUPERIOR HOLY FAMILY CONVENT</t>
  </si>
  <si>
    <t>NEW DARGA ROAD</t>
  </si>
  <si>
    <t>BASAVANNA S/O LATE  R SIDDA SHETTY</t>
  </si>
  <si>
    <t>V PUSHPALATHA W/O ANNAIAH J</t>
  </si>
  <si>
    <t>SECRETARY T A P C M S</t>
  </si>
  <si>
    <t>SARASWATHI PURAM</t>
  </si>
  <si>
    <t>PUTTARAJU M S/O MADDAIAH</t>
  </si>
  <si>
    <t>VASANTHA W/O K SHIVANNA</t>
  </si>
  <si>
    <t>NARASIMHA SWAMY BADAVANE</t>
  </si>
  <si>
    <t>DAYANANDA  S/O SANNA NINGAIAH</t>
  </si>
  <si>
    <t>K H B LAYOUT</t>
  </si>
  <si>
    <t>PROJECT OFFICER NIRMITHI KENDRA SHRI MAHARSHI VALMIKI BHAVANA</t>
  </si>
  <si>
    <t>VALMIKI SAMUDAYA BHAVANA</t>
  </si>
  <si>
    <t>CHANDRA SHEKHAR G S S/O THIMMAPPA SHETTY H V</t>
  </si>
  <si>
    <t>RAJU H K S/O KEMPA LINGE GOWDA</t>
  </si>
  <si>
    <t>SUSHMA M M C/O N C MAHESH KUMAR</t>
  </si>
  <si>
    <t>NEW MARUTHI EXTENSION</t>
  </si>
  <si>
    <t>K M PRASHANT S/O LATE MAHADEVA</t>
  </si>
  <si>
    <t>RAVI M N S/O LATE NARASAIAH</t>
  </si>
  <si>
    <t>H1TP4128</t>
  </si>
  <si>
    <t>CHETHAN B S/O LATE BABU RAO</t>
  </si>
  <si>
    <t>SHEELA W/O P CHANDRA</t>
  </si>
  <si>
    <t>SANJAY K B S/O BABU K C</t>
  </si>
  <si>
    <t>CHAYA W/O MAHADEVA</t>
  </si>
  <si>
    <t>KARI GOWDARA STREET</t>
  </si>
  <si>
    <t>M N KRISHNA PRASANNA S/O M K NAGARAJA SHETTY</t>
  </si>
  <si>
    <t>ABDUL RAHAMAN S/O MOHAMED</t>
  </si>
  <si>
    <t>MANJUNATHA V S/O VENKATESH</t>
  </si>
  <si>
    <t>RAMESH KUMAR C P S/O LATE PUTTA SWAMY</t>
  </si>
  <si>
    <t>THIRUMALA LAYOUT</t>
  </si>
  <si>
    <t>AMITH KUMAR S/O CHANDRA SENA</t>
  </si>
  <si>
    <t>SHIVA KUMARA S/O GANESHA</t>
  </si>
  <si>
    <t>DARGA ROAD</t>
  </si>
  <si>
    <t>KIRAN KUMARA S P S/O PUTTARAJU</t>
  </si>
  <si>
    <t>CHANDRA SHEKAR H M S/O MAHADEVA H B</t>
  </si>
  <si>
    <t>GEETHA K S W/O GIRISHA</t>
  </si>
  <si>
    <t>JYOTHI NAGARA</t>
  </si>
  <si>
    <t>SYED FAIROZ PASHA S/O LATE SYED AMEER</t>
  </si>
  <si>
    <t>JAYARAME GOWDA K G S/O GANGE GOWDA</t>
  </si>
  <si>
    <t>SHRUTHI W/O PRADEEP K</t>
  </si>
  <si>
    <t>SIDDARAM SHASHIDHAR DASHAGONDA AKHIL INFRA PROJECT PVT LTD</t>
  </si>
  <si>
    <t>SUMAN W/O RAJESH RASHINKAR</t>
  </si>
  <si>
    <t>RADHAKRISHNA S S/O SREEKANTA SHASTRY R</t>
  </si>
  <si>
    <t>SHASTHRI HIGH SCHOOL</t>
  </si>
  <si>
    <t>M/S BALAJI AUTO ENTERPRISES MYSORE PVT LTD</t>
  </si>
  <si>
    <t>INDUS TOWER LTD</t>
  </si>
  <si>
    <t>J L B ROAD</t>
  </si>
  <si>
    <t>KUMARA S/O SWAMI GOWDA</t>
  </si>
  <si>
    <t>K T VENKATESH S/O LATE THIMMAPPA</t>
  </si>
  <si>
    <t>SIDDARAJU T S S/O SANNA SUBBA</t>
  </si>
  <si>
    <t>D LAKSHMI NARAYANA S/O DASA SHETTY</t>
  </si>
  <si>
    <t>RAMESH KUMAR C P S/O LATE C M PUTTA SWAMY</t>
  </si>
  <si>
    <t>SULAIMAN ASAB PILLAI S/O A P ABDUL KHAYAM</t>
  </si>
  <si>
    <t>REHAMATH MOHALLA</t>
  </si>
  <si>
    <t>SECRETARY A P M C</t>
  </si>
  <si>
    <t>A P M C YARD</t>
  </si>
  <si>
    <t>DAVID DMELLO C/O VEERESH</t>
  </si>
  <si>
    <t>NEAR THIRUMALLA BADAVANE</t>
  </si>
  <si>
    <t>R KRISHNA S/O LATE RANGAIAH</t>
  </si>
  <si>
    <t>NEW SAKETHA BADAVANE</t>
  </si>
  <si>
    <t>B SHIVA LINGAIAH S/O BULI HUCCHAIAH</t>
  </si>
  <si>
    <t>DHARANENDRAPPA S N S/O LATE NANJE GOWDA S N</t>
  </si>
  <si>
    <t>MUJEEB UR RAHAMAN S/O KHALEEL UR RAHMAN</t>
  </si>
  <si>
    <t>GIRISH S/O KALAIAH</t>
  </si>
  <si>
    <t>KARI GOWDARA BEEDI</t>
  </si>
  <si>
    <t>VARALAKSHMI W/O H S SUBHASH</t>
  </si>
  <si>
    <t>SHOBHA W/O V C PRASANNA</t>
  </si>
  <si>
    <t>AZEEZ K P S/O HUSSAN N</t>
  </si>
  <si>
    <t>NAGAVENI W/O MANJUNATHA H V</t>
  </si>
  <si>
    <t>H1TP4187</t>
  </si>
  <si>
    <t>H1TP4189</t>
  </si>
  <si>
    <t>HARISH N S/O H S NARAYANA</t>
  </si>
  <si>
    <t>H1TP4190</t>
  </si>
  <si>
    <t>M D SHRIKANTE GOWDA S/O LATE DASAE GOWDA</t>
  </si>
  <si>
    <t>H1TP4192</t>
  </si>
  <si>
    <t>SHASHIREKHA MUDHOL W/O SHASHIKANTH MUDHOL</t>
  </si>
  <si>
    <t>H1TP4193</t>
  </si>
  <si>
    <t>N S CHANDRAPPA S/O SANNAPPA</t>
  </si>
  <si>
    <t>march renewal date</t>
  </si>
  <si>
    <t>AMOUNT</t>
  </si>
  <si>
    <t>RT NO</t>
  </si>
  <si>
    <t>DATE</t>
  </si>
  <si>
    <t>S.No</t>
  </si>
  <si>
    <t>Date</t>
  </si>
  <si>
    <t>RRNo</t>
  </si>
  <si>
    <t>Final Reading(kW)</t>
  </si>
  <si>
    <t>Cesc Receipt No</t>
  </si>
  <si>
    <t>Amount Paid/
Amount loaded in meter</t>
  </si>
  <si>
    <t>Grand Total</t>
  </si>
  <si>
    <t>LT7 RURAL DCB JAN-2023</t>
  </si>
  <si>
    <t>SLOAD</t>
  </si>
  <si>
    <t>OB</t>
  </si>
  <si>
    <t>IR</t>
  </si>
  <si>
    <t>FC</t>
  </si>
  <si>
    <t>EC</t>
  </si>
  <si>
    <t>REV</t>
  </si>
  <si>
    <t>TOTAL</t>
  </si>
  <si>
    <t>COL</t>
  </si>
  <si>
    <t>H2TP3624</t>
  </si>
  <si>
    <t xml:space="preserve">ATC TELECOM INFRASTRUCTURE PVT LTD </t>
  </si>
  <si>
    <t>H2TP3839</t>
  </si>
  <si>
    <t xml:space="preserve">K C PUTTASIDDA SHETTY </t>
  </si>
  <si>
    <t>H2TP3856</t>
  </si>
  <si>
    <t xml:space="preserve">DIRECTOR </t>
  </si>
  <si>
    <t>H2TP3904</t>
  </si>
  <si>
    <t xml:space="preserve">NAGENDRA </t>
  </si>
  <si>
    <t>H2TP3931</t>
  </si>
  <si>
    <t xml:space="preserve">SATHYANARAYANA </t>
  </si>
  <si>
    <t>H2TP3956</t>
  </si>
  <si>
    <t xml:space="preserve">K NITHIN </t>
  </si>
  <si>
    <t>H2TP3983</t>
  </si>
  <si>
    <t>H LALITHAMMA</t>
  </si>
  <si>
    <t>H2TP4010</t>
  </si>
  <si>
    <t>ATC TELECOM INFRASTUCTURE PVT LTD</t>
  </si>
  <si>
    <t>H2TP4063</t>
  </si>
  <si>
    <t>K VENKATARAMANNA REDDY</t>
  </si>
  <si>
    <t>H2TP4072</t>
  </si>
  <si>
    <t>SANTHOSH</t>
  </si>
  <si>
    <t>H2TP4080</t>
  </si>
  <si>
    <t>K VENKATARAMANA REDDY</t>
  </si>
  <si>
    <t>H2TP4083</t>
  </si>
  <si>
    <t>K K POORNAIAH</t>
  </si>
  <si>
    <t>H2TP4091</t>
  </si>
  <si>
    <t>KESHAV PRAKASH C N</t>
  </si>
  <si>
    <t>H2TP4141</t>
  </si>
  <si>
    <t>HARISHANKAR B  S</t>
  </si>
  <si>
    <t>H2TP4196</t>
  </si>
  <si>
    <t>H3TP3708</t>
  </si>
  <si>
    <t>RAFIK S/O GULJAR PASHA</t>
  </si>
  <si>
    <t>H3TP3755</t>
  </si>
  <si>
    <t>SIDDARAMAIAH S/O SIDDAIAH</t>
  </si>
  <si>
    <t>H3TP3801</t>
  </si>
  <si>
    <t>RAMESH H S S/O AMASE BHOVI</t>
  </si>
  <si>
    <t>H3TP3816</t>
  </si>
  <si>
    <t xml:space="preserve">BELLIYAPPA </t>
  </si>
  <si>
    <t>H3TP3919</t>
  </si>
  <si>
    <t xml:space="preserve">PREETHIRAJ C </t>
  </si>
  <si>
    <t>H3TP3953</t>
  </si>
  <si>
    <t xml:space="preserve">SATHYA </t>
  </si>
  <si>
    <t>H3TP4006</t>
  </si>
  <si>
    <t>PRASHANTH</t>
  </si>
  <si>
    <t>H3TP4011</t>
  </si>
  <si>
    <t>SAVITHA</t>
  </si>
  <si>
    <t>H3TP4012</t>
  </si>
  <si>
    <t>KAMALA</t>
  </si>
  <si>
    <t>H3TP4026</t>
  </si>
  <si>
    <t>DEEPESH USMAN</t>
  </si>
  <si>
    <t>H3TP4028</t>
  </si>
  <si>
    <t>UZMA BANU</t>
  </si>
  <si>
    <t>H3TP4032</t>
  </si>
  <si>
    <t>ADMINISTRATOR</t>
  </si>
  <si>
    <t>H3TP4034</t>
  </si>
  <si>
    <t>ADMINISTRATIVE</t>
  </si>
  <si>
    <t>H3TP4038</t>
  </si>
  <si>
    <t>ARAVIND KUMAR R</t>
  </si>
  <si>
    <t>H3TP4073</t>
  </si>
  <si>
    <t>GANESHAN C</t>
  </si>
  <si>
    <t>H3TP4076</t>
  </si>
  <si>
    <t>TENZIN NAMSANG</t>
  </si>
  <si>
    <t>H3TP4102</t>
  </si>
  <si>
    <t>ABHILASHA</t>
  </si>
  <si>
    <t>H3TP4104</t>
  </si>
  <si>
    <t>CHANDRAMUKHI</t>
  </si>
  <si>
    <t>H3TP4105</t>
  </si>
  <si>
    <t>CHANDREGOWDA</t>
  </si>
  <si>
    <t>H3TP4111</t>
  </si>
  <si>
    <t>MARIYAMMA</t>
  </si>
  <si>
    <t>H3TP4115</t>
  </si>
  <si>
    <t>SHASHIDHARANA</t>
  </si>
  <si>
    <t>H3TP4116</t>
  </si>
  <si>
    <t>TASHI PHUNSTOK</t>
  </si>
  <si>
    <t>H3TP4125</t>
  </si>
  <si>
    <t>GEETHA</t>
  </si>
  <si>
    <t>H3TP4145</t>
  </si>
  <si>
    <t>SATHAPPAN N</t>
  </si>
  <si>
    <t>H3TP4146</t>
  </si>
  <si>
    <t>H3TP4151</t>
  </si>
  <si>
    <t>MUTHU</t>
  </si>
  <si>
    <t>H3TP4159</t>
  </si>
  <si>
    <t>SEEMA PARVEEN A J</t>
  </si>
  <si>
    <t>H3TP4161</t>
  </si>
  <si>
    <t>PEMA DHADUL</t>
  </si>
  <si>
    <t>H3TP4162</t>
  </si>
  <si>
    <t>SAJEENA</t>
  </si>
  <si>
    <t>H3TP4163</t>
  </si>
  <si>
    <t>ARUN KUMAR</t>
  </si>
  <si>
    <t>H3TP4165</t>
  </si>
  <si>
    <t>SHANDI</t>
  </si>
  <si>
    <t>H3TP4177</t>
  </si>
  <si>
    <t>H3TP4178</t>
  </si>
  <si>
    <t>H3TP4179</t>
  </si>
  <si>
    <t>H3TP4181</t>
  </si>
  <si>
    <t>H3TP4188</t>
  </si>
  <si>
    <t>H3TP4191</t>
  </si>
  <si>
    <t>H3TP4197</t>
  </si>
  <si>
    <t>H5TP3600</t>
  </si>
  <si>
    <t>ATC TELECOM INFFRFASTRUCTURE PVT LTD ATC TELECOM INFFRFASTRUCTURE PVT LTD</t>
  </si>
  <si>
    <t>H5TP3601</t>
  </si>
  <si>
    <t>H5TP3687</t>
  </si>
  <si>
    <t>H C ARUN CHANDRASHEKARAGUPTHA H N</t>
  </si>
  <si>
    <t>H5TP3732</t>
  </si>
  <si>
    <t>K SANATH KUMAR NA</t>
  </si>
  <si>
    <t>H5TP3814</t>
  </si>
  <si>
    <t xml:space="preserve">YASMEEN </t>
  </si>
  <si>
    <t>H5TP3934</t>
  </si>
  <si>
    <t xml:space="preserve">KANCHANA BAO </t>
  </si>
  <si>
    <t>H5TP4059</t>
  </si>
  <si>
    <t>SURESH RAO PAWAR</t>
  </si>
  <si>
    <t>H5TP4069</t>
  </si>
  <si>
    <t>SOMANAYAKA</t>
  </si>
  <si>
    <t>H5TP4112</t>
  </si>
  <si>
    <t>SYED SADIQ</t>
  </si>
  <si>
    <t>H5TP4126</t>
  </si>
  <si>
    <t>ATC TELECOM INFRASTRUCTURE PVT LTD</t>
  </si>
  <si>
    <t>H5TP4133</t>
  </si>
  <si>
    <t>H5TP4186</t>
  </si>
  <si>
    <t>H5TP4194</t>
  </si>
  <si>
    <t>H6TP3613</t>
  </si>
  <si>
    <t>PALLAVIW/O MADHU</t>
  </si>
  <si>
    <t>H6TP3649</t>
  </si>
  <si>
    <t>N P MANJUNATH CONTRACTOR</t>
  </si>
  <si>
    <t>H6TP3908</t>
  </si>
  <si>
    <t xml:space="preserve">NAZEER PASHA </t>
  </si>
  <si>
    <t>H6TP3960</t>
  </si>
  <si>
    <t xml:space="preserve">PALLAVI </t>
  </si>
  <si>
    <t>H6TP4037</t>
  </si>
  <si>
    <t>K N VENKATESH</t>
  </si>
  <si>
    <t>H6TP4077</t>
  </si>
  <si>
    <t>JAISHANKAR</t>
  </si>
  <si>
    <t>H6TP4114</t>
  </si>
  <si>
    <t>SUDHAMANI</t>
  </si>
  <si>
    <t>H6TP4129</t>
  </si>
  <si>
    <t>CHNADRAKANTH</t>
  </si>
  <si>
    <t>H6TP4147</t>
  </si>
  <si>
    <t>NASEEM PASHA</t>
  </si>
  <si>
    <t>H7TP3760</t>
  </si>
  <si>
    <t>H7TP3843</t>
  </si>
  <si>
    <t xml:space="preserve">HAJIRA H </t>
  </si>
  <si>
    <t>H7TP3933</t>
  </si>
  <si>
    <t>MANJUNATH M S</t>
  </si>
  <si>
    <t>H7TP4013</t>
  </si>
  <si>
    <t>GAYATHRIBAI</t>
  </si>
  <si>
    <t>H7TP4119</t>
  </si>
  <si>
    <t>POTHARAJ M K</t>
  </si>
  <si>
    <t>H7TP4174</t>
  </si>
  <si>
    <t>VIJAYARATHNA</t>
  </si>
  <si>
    <t>H7TP4195</t>
  </si>
  <si>
    <t>rtno</t>
  </si>
  <si>
    <t>date</t>
  </si>
  <si>
    <t>mch</t>
  </si>
  <si>
    <t>H1TP4194</t>
  </si>
  <si>
    <t>H1TP4195</t>
  </si>
  <si>
    <t>H1TP4196</t>
  </si>
  <si>
    <t>H1TP4197</t>
  </si>
  <si>
    <t>H1TP4198</t>
  </si>
  <si>
    <t>H1TP4199</t>
  </si>
  <si>
    <t>H1TP4200</t>
  </si>
  <si>
    <t>H1TP4201</t>
  </si>
  <si>
    <t>H1TP4202</t>
  </si>
  <si>
    <t>H1TP4203</t>
  </si>
  <si>
    <t>H1TP4204</t>
  </si>
  <si>
    <t>H1TP4205</t>
  </si>
  <si>
    <t>H1TP4206</t>
  </si>
  <si>
    <t>H1TP4207</t>
  </si>
  <si>
    <t>H1TP4208</t>
  </si>
  <si>
    <t>H1TP4209</t>
  </si>
  <si>
    <t>H1TP4210</t>
  </si>
  <si>
    <t>H1TP4211</t>
  </si>
  <si>
    <t>H1TP4212</t>
  </si>
  <si>
    <t>H1TP4213</t>
  </si>
  <si>
    <t>H1TP4214</t>
  </si>
  <si>
    <t>H1TP4215</t>
  </si>
  <si>
    <t>H1TP4216</t>
  </si>
  <si>
    <t>H1TP4217</t>
  </si>
  <si>
    <t>H7TP4199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</si>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</sst>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;@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Times New Roman"/>
      <family val="1"/>
    </font>
    <font>
      <sz val="11"/>
      <name val="Calibri"/>
      <family val="2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Border="0"/>
    <xf numFmtId="0" fontId="3" fillId="0" borderId="0"/>
  </cellStyleXfs>
  <cellXfs count="36">
    <xf numFmtId="0" fontId="0" fillId="0" borderId="0" xfId="0"/>
    <xf numFmtId="0" fontId="1" fillId="3" borderId="0" xfId="0" applyFont="1" applyFill="1"/>
    <xf numFmtId="0" fontId="1" fillId="4" borderId="1" xfId="0" applyFont="1" applyFill="1" applyBorder="1"/>
    <xf numFmtId="17" fontId="1" fillId="3" borderId="0" xfId="0" applyNumberFormat="1" applyFont="1" applyFill="1" applyAlignment="1"/>
    <xf numFmtId="0" fontId="1" fillId="3" borderId="0" xfId="0" applyFont="1" applyFill="1" applyAlignment="1"/>
    <xf numFmtId="0" fontId="1" fillId="0" borderId="2" xfId="0" applyFon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14" fontId="0" fillId="0" borderId="1" xfId="0" applyNumberFormat="1" applyBorder="1"/>
    <xf numFmtId="0" fontId="1" fillId="3" borderId="1" xfId="0" applyFont="1" applyFill="1" applyBorder="1"/>
    <xf numFmtId="14" fontId="0" fillId="0" borderId="0" xfId="0" applyNumberFormat="1"/>
    <xf numFmtId="0" fontId="0" fillId="3" borderId="0" xfId="0" applyFill="1"/>
    <xf numFmtId="1" fontId="0" fillId="0" borderId="0" xfId="0" applyNumberFormat="1"/>
    <xf numFmtId="0" fontId="0" fillId="3" borderId="1" xfId="0" applyFill="1" applyBorder="1"/>
    <xf numFmtId="0" fontId="1" fillId="0" borderId="1" xfId="0" applyFont="1" applyFill="1" applyBorder="1"/>
    <xf numFmtId="14" fontId="1" fillId="0" borderId="1" xfId="0" applyNumberFormat="1" applyFont="1" applyFill="1" applyBorder="1"/>
    <xf numFmtId="1" fontId="1" fillId="0" borderId="0" xfId="0" applyNumberFormat="1" applyFont="1" applyFill="1"/>
    <xf numFmtId="0" fontId="1" fillId="2" borderId="1" xfId="0" applyFont="1" applyFill="1" applyBorder="1"/>
    <xf numFmtId="0" fontId="1" fillId="0" borderId="3" xfId="0" applyFont="1" applyFill="1" applyBorder="1" applyAlignment="1"/>
    <xf numFmtId="0" fontId="1" fillId="0" borderId="0" xfId="0" applyFont="1" applyFill="1" applyBorder="1" applyAlignment="1"/>
    <xf numFmtId="1" fontId="1" fillId="0" borderId="0" xfId="0" applyNumberFormat="1" applyFont="1" applyFill="1" applyBorder="1" applyAlignment="1"/>
    <xf numFmtId="164" fontId="1" fillId="0" borderId="0" xfId="0" applyNumberFormat="1" applyFont="1" applyFill="1" applyBorder="1" applyAlignment="1"/>
    <xf numFmtId="164" fontId="0" fillId="0" borderId="0" xfId="0" applyNumberFormat="1"/>
    <xf numFmtId="0" fontId="0" fillId="0" borderId="0" xfId="0" applyFill="1" applyBorder="1" applyAlignment="1">
      <alignment horizontal="left" vertical="top"/>
    </xf>
    <xf numFmtId="0" fontId="4" fillId="3" borderId="1" xfId="1" applyNumberFormat="1" applyFont="1" applyFill="1" applyBorder="1" applyAlignment="1" applyProtection="1"/>
    <xf numFmtId="1" fontId="4" fillId="3" borderId="1" xfId="1" applyNumberFormat="1" applyFont="1" applyFill="1" applyBorder="1" applyAlignment="1" applyProtection="1"/>
    <xf numFmtId="1" fontId="1" fillId="3" borderId="1" xfId="0" applyNumberFormat="1" applyFont="1" applyFill="1" applyBorder="1"/>
    <xf numFmtId="1" fontId="1" fillId="3" borderId="0" xfId="0" applyNumberFormat="1" applyFont="1" applyFill="1"/>
    <xf numFmtId="164" fontId="1" fillId="3" borderId="0" xfId="0" applyNumberFormat="1" applyFont="1" applyFill="1"/>
    <xf numFmtId="0" fontId="1" fillId="5" borderId="1" xfId="0" applyFont="1" applyFill="1" applyBorder="1"/>
    <xf numFmtId="0" fontId="5" fillId="3" borderId="1" xfId="0" applyFont="1" applyFill="1" applyBorder="1"/>
    <xf numFmtId="0" fontId="1" fillId="6" borderId="1" xfId="0" applyFont="1" applyFill="1" applyBorder="1"/>
    <xf numFmtId="14" fontId="0" fillId="0" borderId="0" xfId="0" applyNumberFormat="1" applyFill="1" applyBorder="1" applyAlignment="1">
      <alignment horizontal="left" vertical="top"/>
    </xf>
    <xf numFmtId="0" fontId="1" fillId="3" borderId="4" xfId="0" applyFont="1" applyFill="1" applyBorder="1" applyAlignment="1"/>
    <xf numFmtId="0" fontId="1" fillId="3" borderId="5" xfId="0" applyFont="1" applyFill="1" applyBorder="1" applyAlignment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3"/>
  <sheetViews>
    <sheetView workbookViewId="0">
      <selection sqref="A1:XFD1048576"/>
    </sheetView>
  </sheetViews>
  <sheetFormatPr defaultRowHeight="15" x14ac:dyDescent="0.25"/>
  <cols>
    <col min="1" max="16384" width="9.140625" style="1"/>
  </cols>
  <sheetData>
    <row r="1" spans="1:4" x14ac:dyDescent="0.25">
      <c r="A1" s="1" t="s">
        <v>0</v>
      </c>
      <c r="B1" s="3">
        <v>44986</v>
      </c>
      <c r="C1" s="4"/>
      <c r="D1" s="4"/>
    </row>
    <row r="2" spans="1:4" x14ac:dyDescent="0.25">
      <c r="B2" s="1" t="s">
        <v>1</v>
      </c>
      <c r="C2" s="1" t="s">
        <v>2</v>
      </c>
    </row>
    <row r="3" spans="1:4" x14ac:dyDescent="0.25">
      <c r="A3" s="1" t="s">
        <v>3</v>
      </c>
    </row>
    <row r="4" spans="1:4" x14ac:dyDescent="0.25">
      <c r="A4" s="1" t="s">
        <v>4</v>
      </c>
    </row>
    <row r="5" spans="1:4" x14ac:dyDescent="0.25">
      <c r="A5" s="1" t="s">
        <v>5</v>
      </c>
    </row>
    <row r="6" spans="1:4" x14ac:dyDescent="0.25">
      <c r="A6" s="1" t="s">
        <v>6</v>
      </c>
    </row>
    <row r="7" spans="1:4" x14ac:dyDescent="0.25">
      <c r="A7" s="1" t="s">
        <v>7</v>
      </c>
    </row>
    <row r="8" spans="1:4" x14ac:dyDescent="0.25">
      <c r="A8" s="1" t="s">
        <v>8</v>
      </c>
    </row>
    <row r="9" spans="1:4" x14ac:dyDescent="0.25">
      <c r="A9" s="1" t="s">
        <v>9</v>
      </c>
    </row>
    <row r="10" spans="1:4" x14ac:dyDescent="0.25">
      <c r="A10" s="1" t="s">
        <v>10</v>
      </c>
    </row>
    <row r="11" spans="1:4" x14ac:dyDescent="0.25">
      <c r="A11" s="1" t="s">
        <v>11</v>
      </c>
    </row>
    <row r="12" spans="1:4" x14ac:dyDescent="0.25">
      <c r="A12" s="1" t="s">
        <v>12</v>
      </c>
    </row>
    <row r="13" spans="1:4" x14ac:dyDescent="0.25">
      <c r="A13" s="1" t="s">
        <v>13</v>
      </c>
    </row>
    <row r="14" spans="1:4" x14ac:dyDescent="0.25">
      <c r="A14" s="1" t="s">
        <v>14</v>
      </c>
    </row>
    <row r="15" spans="1:4" x14ac:dyDescent="0.25">
      <c r="A15" s="1" t="s">
        <v>15</v>
      </c>
    </row>
    <row r="16" spans="1:4" x14ac:dyDescent="0.25">
      <c r="A16" s="1" t="s">
        <v>16</v>
      </c>
    </row>
    <row r="17" spans="1:1" x14ac:dyDescent="0.25">
      <c r="A17" s="1" t="s">
        <v>17</v>
      </c>
    </row>
    <row r="18" spans="1:1" x14ac:dyDescent="0.25">
      <c r="A18" s="1" t="s">
        <v>18</v>
      </c>
    </row>
    <row r="19" spans="1:1" x14ac:dyDescent="0.25">
      <c r="A19" s="1" t="s">
        <v>19</v>
      </c>
    </row>
    <row r="20" spans="1:1" x14ac:dyDescent="0.25">
      <c r="A20" s="1" t="s">
        <v>20</v>
      </c>
    </row>
    <row r="21" spans="1:1" x14ac:dyDescent="0.25">
      <c r="A21" s="1" t="s">
        <v>21</v>
      </c>
    </row>
    <row r="22" spans="1:1" x14ac:dyDescent="0.25">
      <c r="A22" s="1" t="s">
        <v>22</v>
      </c>
    </row>
    <row r="23" spans="1:1" x14ac:dyDescent="0.25">
      <c r="A23" s="1" t="s">
        <v>23</v>
      </c>
    </row>
    <row r="24" spans="1:1" x14ac:dyDescent="0.25">
      <c r="A24" s="1" t="s">
        <v>24</v>
      </c>
    </row>
    <row r="25" spans="1:1" x14ac:dyDescent="0.25">
      <c r="A25" s="1" t="s">
        <v>25</v>
      </c>
    </row>
    <row r="26" spans="1:1" x14ac:dyDescent="0.25">
      <c r="A26" s="1" t="s">
        <v>26</v>
      </c>
    </row>
    <row r="27" spans="1:1" x14ac:dyDescent="0.25">
      <c r="A27" s="1" t="s">
        <v>27</v>
      </c>
    </row>
    <row r="28" spans="1:1" x14ac:dyDescent="0.25">
      <c r="A28" s="1" t="s">
        <v>28</v>
      </c>
    </row>
    <row r="29" spans="1:1" x14ac:dyDescent="0.25">
      <c r="A29" s="1" t="s">
        <v>29</v>
      </c>
    </row>
    <row r="30" spans="1:1" x14ac:dyDescent="0.25">
      <c r="A30" s="1" t="s">
        <v>30</v>
      </c>
    </row>
    <row r="31" spans="1:1" x14ac:dyDescent="0.25">
      <c r="A31" s="1" t="s">
        <v>31</v>
      </c>
    </row>
    <row r="32" spans="1:1" x14ac:dyDescent="0.25">
      <c r="A32" s="1" t="s">
        <v>32</v>
      </c>
    </row>
    <row r="33" spans="1:3" x14ac:dyDescent="0.25">
      <c r="A33" s="1" t="s">
        <v>33</v>
      </c>
    </row>
    <row r="34" spans="1:3" x14ac:dyDescent="0.25">
      <c r="A34" s="1" t="s">
        <v>34</v>
      </c>
    </row>
    <row r="35" spans="1:3" x14ac:dyDescent="0.25">
      <c r="A35" s="1" t="s">
        <v>35</v>
      </c>
    </row>
    <row r="36" spans="1:3" x14ac:dyDescent="0.25">
      <c r="A36" s="1" t="s">
        <v>36</v>
      </c>
    </row>
    <row r="37" spans="1:3" x14ac:dyDescent="0.25">
      <c r="A37" s="1" t="s">
        <v>37</v>
      </c>
    </row>
    <row r="38" spans="1:3" x14ac:dyDescent="0.25">
      <c r="A38" s="1" t="s">
        <v>38</v>
      </c>
    </row>
    <row r="39" spans="1:3" x14ac:dyDescent="0.25">
      <c r="A39" s="1" t="s">
        <v>39</v>
      </c>
    </row>
    <row r="40" spans="1:3" x14ac:dyDescent="0.25">
      <c r="A40" s="1" t="s">
        <v>40</v>
      </c>
    </row>
    <row r="41" spans="1:3" x14ac:dyDescent="0.25">
      <c r="A41" s="1" t="s">
        <v>41</v>
      </c>
    </row>
    <row r="42" spans="1:3" x14ac:dyDescent="0.25">
      <c r="A42" s="1" t="s">
        <v>42</v>
      </c>
    </row>
    <row r="43" spans="1:3" x14ac:dyDescent="0.25">
      <c r="A43" s="1" t="s">
        <v>43</v>
      </c>
    </row>
    <row r="44" spans="1:3" x14ac:dyDescent="0.25">
      <c r="A44" s="1" t="s">
        <v>44</v>
      </c>
    </row>
    <row r="45" spans="1:3" x14ac:dyDescent="0.25">
      <c r="A45" s="1" t="s">
        <v>45</v>
      </c>
    </row>
    <row r="46" spans="1:3" x14ac:dyDescent="0.25">
      <c r="A46" s="1" t="s">
        <v>46</v>
      </c>
    </row>
    <row r="47" spans="1:3" x14ac:dyDescent="0.25">
      <c r="A47" s="1" t="s">
        <v>47</v>
      </c>
      <c r="B47" s="1">
        <v>3212</v>
      </c>
      <c r="C47" s="1">
        <v>0.61599999999999999</v>
      </c>
    </row>
    <row r="48" spans="1:3" x14ac:dyDescent="0.25">
      <c r="A48" s="1" t="s">
        <v>48</v>
      </c>
    </row>
    <row r="49" spans="1:3" x14ac:dyDescent="0.25">
      <c r="A49" s="1" t="s">
        <v>49</v>
      </c>
    </row>
    <row r="50" spans="1:3" x14ac:dyDescent="0.25">
      <c r="A50" s="1" t="s">
        <v>50</v>
      </c>
    </row>
    <row r="51" spans="1:3" x14ac:dyDescent="0.25">
      <c r="A51" s="1" t="s">
        <v>51</v>
      </c>
    </row>
    <row r="52" spans="1:3" x14ac:dyDescent="0.25">
      <c r="A52" s="1" t="s">
        <v>52</v>
      </c>
    </row>
    <row r="53" spans="1:3" x14ac:dyDescent="0.25">
      <c r="A53" s="1" t="s">
        <v>53</v>
      </c>
    </row>
    <row r="54" spans="1:3" x14ac:dyDescent="0.25">
      <c r="A54" s="1" t="s">
        <v>54</v>
      </c>
    </row>
    <row r="55" spans="1:3" x14ac:dyDescent="0.25">
      <c r="A55" s="1" t="s">
        <v>55</v>
      </c>
    </row>
    <row r="56" spans="1:3" x14ac:dyDescent="0.25">
      <c r="A56" s="1" t="s">
        <v>56</v>
      </c>
    </row>
    <row r="57" spans="1:3" x14ac:dyDescent="0.25">
      <c r="A57" s="1" t="s">
        <v>57</v>
      </c>
      <c r="B57" s="1">
        <v>737</v>
      </c>
      <c r="C57" s="1">
        <v>0.72</v>
      </c>
    </row>
    <row r="58" spans="1:3" x14ac:dyDescent="0.25">
      <c r="A58" s="1" t="s">
        <v>58</v>
      </c>
    </row>
    <row r="59" spans="1:3" x14ac:dyDescent="0.25">
      <c r="A59" s="1" t="s">
        <v>59</v>
      </c>
    </row>
    <row r="60" spans="1:3" x14ac:dyDescent="0.25">
      <c r="A60" s="1" t="s">
        <v>60</v>
      </c>
    </row>
    <row r="61" spans="1:3" x14ac:dyDescent="0.25">
      <c r="A61" s="1" t="s">
        <v>61</v>
      </c>
    </row>
    <row r="62" spans="1:3" x14ac:dyDescent="0.25">
      <c r="A62" s="1" t="s">
        <v>62</v>
      </c>
    </row>
    <row r="63" spans="1:3" x14ac:dyDescent="0.25">
      <c r="A63" s="1" t="s">
        <v>63</v>
      </c>
    </row>
    <row r="64" spans="1:3" x14ac:dyDescent="0.25">
      <c r="A64" s="1" t="s">
        <v>64</v>
      </c>
    </row>
    <row r="65" spans="1:1" x14ac:dyDescent="0.25">
      <c r="A65" s="1" t="s">
        <v>65</v>
      </c>
    </row>
    <row r="66" spans="1:1" x14ac:dyDescent="0.25">
      <c r="A66" s="1" t="s">
        <v>66</v>
      </c>
    </row>
    <row r="67" spans="1:1" x14ac:dyDescent="0.25">
      <c r="A67" s="1" t="s">
        <v>67</v>
      </c>
    </row>
    <row r="68" spans="1:1" x14ac:dyDescent="0.25">
      <c r="A68" s="1" t="s">
        <v>68</v>
      </c>
    </row>
    <row r="69" spans="1:1" x14ac:dyDescent="0.25">
      <c r="A69" s="1" t="s">
        <v>69</v>
      </c>
    </row>
    <row r="70" spans="1:1" x14ac:dyDescent="0.25">
      <c r="A70" s="1" t="s">
        <v>70</v>
      </c>
    </row>
    <row r="71" spans="1:1" x14ac:dyDescent="0.25">
      <c r="A71" s="1" t="s">
        <v>71</v>
      </c>
    </row>
    <row r="72" spans="1:1" x14ac:dyDescent="0.25">
      <c r="A72" s="1" t="s">
        <v>72</v>
      </c>
    </row>
    <row r="73" spans="1:1" x14ac:dyDescent="0.25">
      <c r="A73" s="1" t="s">
        <v>73</v>
      </c>
    </row>
    <row r="74" spans="1:1" x14ac:dyDescent="0.25">
      <c r="A74" s="1" t="s">
        <v>74</v>
      </c>
    </row>
    <row r="75" spans="1:1" x14ac:dyDescent="0.25">
      <c r="A75" s="1" t="s">
        <v>75</v>
      </c>
    </row>
    <row r="76" spans="1:1" x14ac:dyDescent="0.25">
      <c r="A76" s="1" t="s">
        <v>76</v>
      </c>
    </row>
    <row r="77" spans="1:1" x14ac:dyDescent="0.25">
      <c r="A77" s="1" t="s">
        <v>77</v>
      </c>
    </row>
    <row r="78" spans="1:1" x14ac:dyDescent="0.25">
      <c r="A78" s="1" t="s">
        <v>78</v>
      </c>
    </row>
    <row r="79" spans="1:1" x14ac:dyDescent="0.25">
      <c r="A79" s="1" t="s">
        <v>79</v>
      </c>
    </row>
    <row r="80" spans="1:1" x14ac:dyDescent="0.25">
      <c r="A80" s="1" t="s">
        <v>80</v>
      </c>
    </row>
    <row r="81" spans="1:1" x14ac:dyDescent="0.25">
      <c r="A81" s="1" t="s">
        <v>81</v>
      </c>
    </row>
    <row r="82" spans="1:1" x14ac:dyDescent="0.25">
      <c r="A82" s="1" t="s">
        <v>82</v>
      </c>
    </row>
    <row r="83" spans="1:1" x14ac:dyDescent="0.25">
      <c r="A83" s="1" t="s">
        <v>83</v>
      </c>
    </row>
    <row r="84" spans="1:1" x14ac:dyDescent="0.25">
      <c r="A84" s="1" t="s">
        <v>84</v>
      </c>
    </row>
    <row r="85" spans="1:1" x14ac:dyDescent="0.25">
      <c r="A85" s="1" t="s">
        <v>85</v>
      </c>
    </row>
    <row r="86" spans="1:1" x14ac:dyDescent="0.25">
      <c r="A86" s="1" t="s">
        <v>86</v>
      </c>
    </row>
    <row r="87" spans="1:1" x14ac:dyDescent="0.25">
      <c r="A87" s="1" t="s">
        <v>87</v>
      </c>
    </row>
    <row r="88" spans="1:1" x14ac:dyDescent="0.25">
      <c r="A88" s="1" t="s">
        <v>88</v>
      </c>
    </row>
    <row r="89" spans="1:1" x14ac:dyDescent="0.25">
      <c r="A89" s="1" t="s">
        <v>89</v>
      </c>
    </row>
    <row r="90" spans="1:1" x14ac:dyDescent="0.25">
      <c r="A90" s="1" t="s">
        <v>90</v>
      </c>
    </row>
    <row r="91" spans="1:1" x14ac:dyDescent="0.25">
      <c r="A91" s="1" t="s">
        <v>91</v>
      </c>
    </row>
    <row r="92" spans="1:1" x14ac:dyDescent="0.25">
      <c r="A92" s="1" t="s">
        <v>92</v>
      </c>
    </row>
    <row r="93" spans="1:1" x14ac:dyDescent="0.25">
      <c r="A93" s="1" t="s">
        <v>93</v>
      </c>
    </row>
    <row r="94" spans="1:1" x14ac:dyDescent="0.25">
      <c r="A94" s="1" t="s">
        <v>94</v>
      </c>
    </row>
    <row r="95" spans="1:1" x14ac:dyDescent="0.25">
      <c r="A95" s="1" t="s">
        <v>95</v>
      </c>
    </row>
    <row r="96" spans="1:1" x14ac:dyDescent="0.25">
      <c r="A96" s="1" t="s">
        <v>96</v>
      </c>
    </row>
    <row r="97" spans="1:1" x14ac:dyDescent="0.25">
      <c r="A97" s="1" t="s">
        <v>97</v>
      </c>
    </row>
    <row r="98" spans="1:1" x14ac:dyDescent="0.25">
      <c r="A98" s="1" t="s">
        <v>98</v>
      </c>
    </row>
    <row r="99" spans="1:1" x14ac:dyDescent="0.25">
      <c r="A99" s="1" t="s">
        <v>99</v>
      </c>
    </row>
    <row r="100" spans="1:1" x14ac:dyDescent="0.25">
      <c r="A100" s="1" t="s">
        <v>100</v>
      </c>
    </row>
    <row r="101" spans="1:1" x14ac:dyDescent="0.25">
      <c r="A101" s="1" t="s">
        <v>101</v>
      </c>
    </row>
    <row r="102" spans="1:1" x14ac:dyDescent="0.25">
      <c r="A102" s="1" t="s">
        <v>102</v>
      </c>
    </row>
    <row r="103" spans="1:1" x14ac:dyDescent="0.25">
      <c r="A103" s="1" t="s">
        <v>103</v>
      </c>
    </row>
    <row r="104" spans="1:1" x14ac:dyDescent="0.25">
      <c r="A104" s="1" t="s">
        <v>104</v>
      </c>
    </row>
    <row r="105" spans="1:1" x14ac:dyDescent="0.25">
      <c r="A105" s="1" t="s">
        <v>105</v>
      </c>
    </row>
    <row r="106" spans="1:1" x14ac:dyDescent="0.25">
      <c r="A106" s="1" t="s">
        <v>106</v>
      </c>
    </row>
    <row r="107" spans="1:1" x14ac:dyDescent="0.25">
      <c r="A107" s="1" t="s">
        <v>107</v>
      </c>
    </row>
    <row r="108" spans="1:1" x14ac:dyDescent="0.25">
      <c r="A108" s="1" t="s">
        <v>108</v>
      </c>
    </row>
    <row r="109" spans="1:1" x14ac:dyDescent="0.25">
      <c r="A109" s="1" t="s">
        <v>109</v>
      </c>
    </row>
    <row r="110" spans="1:1" x14ac:dyDescent="0.25">
      <c r="A110" s="1" t="s">
        <v>110</v>
      </c>
    </row>
    <row r="111" spans="1:1" x14ac:dyDescent="0.25">
      <c r="A111" s="1" t="s">
        <v>111</v>
      </c>
    </row>
    <row r="112" spans="1:1" x14ac:dyDescent="0.25">
      <c r="A112" s="1" t="s">
        <v>112</v>
      </c>
    </row>
    <row r="113" spans="1:3" x14ac:dyDescent="0.25">
      <c r="A113" s="1" t="s">
        <v>113</v>
      </c>
    </row>
    <row r="114" spans="1:3" x14ac:dyDescent="0.25">
      <c r="A114" s="1" t="s">
        <v>114</v>
      </c>
    </row>
    <row r="115" spans="1:3" x14ac:dyDescent="0.25">
      <c r="A115" s="1" t="s">
        <v>115</v>
      </c>
    </row>
    <row r="116" spans="1:3" x14ac:dyDescent="0.25">
      <c r="A116" s="1" t="s">
        <v>116</v>
      </c>
    </row>
    <row r="117" spans="1:3" x14ac:dyDescent="0.25">
      <c r="A117" s="1" t="s">
        <v>117</v>
      </c>
    </row>
    <row r="118" spans="1:3" x14ac:dyDescent="0.25">
      <c r="A118" s="1" t="s">
        <v>118</v>
      </c>
    </row>
    <row r="119" spans="1:3" x14ac:dyDescent="0.25">
      <c r="A119" s="1" t="s">
        <v>119</v>
      </c>
    </row>
    <row r="120" spans="1:3" x14ac:dyDescent="0.25">
      <c r="A120" s="1" t="s">
        <v>120</v>
      </c>
    </row>
    <row r="121" spans="1:3" x14ac:dyDescent="0.25">
      <c r="A121" s="1" t="s">
        <v>121</v>
      </c>
    </row>
    <row r="122" spans="1:3" x14ac:dyDescent="0.25">
      <c r="A122" s="1" t="s">
        <v>122</v>
      </c>
    </row>
    <row r="123" spans="1:3" x14ac:dyDescent="0.25">
      <c r="A123" s="1" t="s">
        <v>123</v>
      </c>
    </row>
    <row r="124" spans="1:3" x14ac:dyDescent="0.25">
      <c r="A124" s="1" t="s">
        <v>124</v>
      </c>
      <c r="B124" s="1">
        <v>1792</v>
      </c>
      <c r="C124" s="1">
        <v>0.53</v>
      </c>
    </row>
    <row r="125" spans="1:3" x14ac:dyDescent="0.25">
      <c r="A125" s="1" t="s">
        <v>125</v>
      </c>
    </row>
    <row r="126" spans="1:3" x14ac:dyDescent="0.25">
      <c r="A126" s="1" t="s">
        <v>126</v>
      </c>
    </row>
    <row r="127" spans="1:3" x14ac:dyDescent="0.25">
      <c r="A127" s="1" t="s">
        <v>127</v>
      </c>
    </row>
    <row r="128" spans="1:3" x14ac:dyDescent="0.25">
      <c r="A128" s="1" t="s">
        <v>128</v>
      </c>
    </row>
    <row r="129" spans="1:1" x14ac:dyDescent="0.25">
      <c r="A129" s="1" t="s">
        <v>129</v>
      </c>
    </row>
    <row r="130" spans="1:1" x14ac:dyDescent="0.25">
      <c r="A130" s="1" t="s">
        <v>130</v>
      </c>
    </row>
    <row r="131" spans="1:1" x14ac:dyDescent="0.25">
      <c r="A131" s="1" t="s">
        <v>131</v>
      </c>
    </row>
    <row r="132" spans="1:1" x14ac:dyDescent="0.25">
      <c r="A132" s="1" t="s">
        <v>132</v>
      </c>
    </row>
    <row r="133" spans="1:1" x14ac:dyDescent="0.25">
      <c r="A133" s="1" t="s">
        <v>133</v>
      </c>
    </row>
    <row r="134" spans="1:1" x14ac:dyDescent="0.25">
      <c r="A134" s="1" t="s">
        <v>134</v>
      </c>
    </row>
    <row r="135" spans="1:1" x14ac:dyDescent="0.25">
      <c r="A135" s="1" t="s">
        <v>135</v>
      </c>
    </row>
    <row r="136" spans="1:1" x14ac:dyDescent="0.25">
      <c r="A136" s="1" t="s">
        <v>136</v>
      </c>
    </row>
    <row r="137" spans="1:1" x14ac:dyDescent="0.25">
      <c r="A137" s="1" t="s">
        <v>137</v>
      </c>
    </row>
    <row r="138" spans="1:1" x14ac:dyDescent="0.25">
      <c r="A138" s="1" t="s">
        <v>138</v>
      </c>
    </row>
    <row r="139" spans="1:1" x14ac:dyDescent="0.25">
      <c r="A139" s="1" t="s">
        <v>139</v>
      </c>
    </row>
    <row r="140" spans="1:1" x14ac:dyDescent="0.25">
      <c r="A140" s="1" t="s">
        <v>140</v>
      </c>
    </row>
    <row r="141" spans="1:1" x14ac:dyDescent="0.25">
      <c r="A141" s="1" t="s">
        <v>141</v>
      </c>
    </row>
    <row r="142" spans="1:1" x14ac:dyDescent="0.25">
      <c r="A142" s="1" t="s">
        <v>142</v>
      </c>
    </row>
    <row r="143" spans="1:1" x14ac:dyDescent="0.25">
      <c r="A143" s="1" t="s">
        <v>143</v>
      </c>
    </row>
    <row r="144" spans="1:1" x14ac:dyDescent="0.25">
      <c r="A144" s="1" t="s">
        <v>144</v>
      </c>
    </row>
    <row r="145" spans="1:1" x14ac:dyDescent="0.25">
      <c r="A145" s="1" t="s">
        <v>145</v>
      </c>
    </row>
    <row r="146" spans="1:1" x14ac:dyDescent="0.25">
      <c r="A146" s="1" t="s">
        <v>146</v>
      </c>
    </row>
    <row r="147" spans="1:1" x14ac:dyDescent="0.25">
      <c r="A147" s="1" t="s">
        <v>147</v>
      </c>
    </row>
    <row r="148" spans="1:1" x14ac:dyDescent="0.25">
      <c r="A148" s="1" t="s">
        <v>148</v>
      </c>
    </row>
    <row r="149" spans="1:1" x14ac:dyDescent="0.25">
      <c r="A149" s="1" t="s">
        <v>149</v>
      </c>
    </row>
    <row r="150" spans="1:1" x14ac:dyDescent="0.25">
      <c r="A150" s="1" t="s">
        <v>150</v>
      </c>
    </row>
    <row r="151" spans="1:1" x14ac:dyDescent="0.25">
      <c r="A151" s="1" t="s">
        <v>151</v>
      </c>
    </row>
    <row r="152" spans="1:1" x14ac:dyDescent="0.25">
      <c r="A152" s="1" t="s">
        <v>152</v>
      </c>
    </row>
    <row r="153" spans="1:1" x14ac:dyDescent="0.25">
      <c r="A153" s="1" t="s">
        <v>153</v>
      </c>
    </row>
    <row r="154" spans="1:1" x14ac:dyDescent="0.25">
      <c r="A154" s="1" t="s">
        <v>154</v>
      </c>
    </row>
    <row r="155" spans="1:1" x14ac:dyDescent="0.25">
      <c r="A155" s="1" t="s">
        <v>155</v>
      </c>
    </row>
    <row r="156" spans="1:1" x14ac:dyDescent="0.25">
      <c r="A156" s="1" t="s">
        <v>156</v>
      </c>
    </row>
    <row r="157" spans="1:1" x14ac:dyDescent="0.25">
      <c r="A157" s="1" t="s">
        <v>157</v>
      </c>
    </row>
    <row r="158" spans="1:1" x14ac:dyDescent="0.25">
      <c r="A158" s="1" t="s">
        <v>158</v>
      </c>
    </row>
    <row r="159" spans="1:1" x14ac:dyDescent="0.25">
      <c r="A159" s="1" t="s">
        <v>159</v>
      </c>
    </row>
    <row r="160" spans="1:1" x14ac:dyDescent="0.25">
      <c r="A160" s="1" t="s">
        <v>160</v>
      </c>
    </row>
    <row r="161" spans="1:1" x14ac:dyDescent="0.25">
      <c r="A161" s="1" t="s">
        <v>161</v>
      </c>
    </row>
    <row r="162" spans="1:1" x14ac:dyDescent="0.25">
      <c r="A162" s="1" t="s">
        <v>162</v>
      </c>
    </row>
    <row r="163" spans="1:1" x14ac:dyDescent="0.25">
      <c r="A163" s="1" t="s">
        <v>163</v>
      </c>
    </row>
    <row r="164" spans="1:1" x14ac:dyDescent="0.25">
      <c r="A164" s="1" t="s">
        <v>164</v>
      </c>
    </row>
    <row r="165" spans="1:1" x14ac:dyDescent="0.25">
      <c r="A165" s="1" t="s">
        <v>165</v>
      </c>
    </row>
    <row r="166" spans="1:1" x14ac:dyDescent="0.25">
      <c r="A166" s="1" t="s">
        <v>166</v>
      </c>
    </row>
    <row r="167" spans="1:1" x14ac:dyDescent="0.25">
      <c r="A167" s="1" t="s">
        <v>167</v>
      </c>
    </row>
    <row r="168" spans="1:1" x14ac:dyDescent="0.25">
      <c r="A168" s="1" t="s">
        <v>168</v>
      </c>
    </row>
    <row r="169" spans="1:1" x14ac:dyDescent="0.25">
      <c r="A169" s="1" t="s">
        <v>169</v>
      </c>
    </row>
    <row r="170" spans="1:1" x14ac:dyDescent="0.25">
      <c r="A170" s="1" t="s">
        <v>170</v>
      </c>
    </row>
    <row r="171" spans="1:1" x14ac:dyDescent="0.25">
      <c r="A171" s="1" t="s">
        <v>171</v>
      </c>
    </row>
    <row r="172" spans="1:1" x14ac:dyDescent="0.25">
      <c r="A172" s="1" t="s">
        <v>172</v>
      </c>
    </row>
    <row r="173" spans="1:1" x14ac:dyDescent="0.25">
      <c r="A173" s="1" t="s">
        <v>173</v>
      </c>
    </row>
    <row r="174" spans="1:1" x14ac:dyDescent="0.25">
      <c r="A174" s="1" t="s">
        <v>174</v>
      </c>
    </row>
    <row r="175" spans="1:1" x14ac:dyDescent="0.25">
      <c r="A175" s="1" t="s">
        <v>175</v>
      </c>
    </row>
    <row r="176" spans="1:1" x14ac:dyDescent="0.25">
      <c r="A176" s="1" t="s">
        <v>176</v>
      </c>
    </row>
    <row r="177" spans="1:1" x14ac:dyDescent="0.25">
      <c r="A177" s="1" t="s">
        <v>177</v>
      </c>
    </row>
    <row r="178" spans="1:1" x14ac:dyDescent="0.25">
      <c r="A178" s="1" t="s">
        <v>178</v>
      </c>
    </row>
    <row r="179" spans="1:1" x14ac:dyDescent="0.25">
      <c r="A179" s="1" t="s">
        <v>179</v>
      </c>
    </row>
    <row r="180" spans="1:1" x14ac:dyDescent="0.25">
      <c r="A180" s="1" t="s">
        <v>180</v>
      </c>
    </row>
    <row r="181" spans="1:1" x14ac:dyDescent="0.25">
      <c r="A181" s="1" t="s">
        <v>181</v>
      </c>
    </row>
    <row r="182" spans="1:1" x14ac:dyDescent="0.25">
      <c r="A182" s="1" t="s">
        <v>182</v>
      </c>
    </row>
    <row r="183" spans="1:1" x14ac:dyDescent="0.25">
      <c r="A183" s="1" t="s">
        <v>183</v>
      </c>
    </row>
    <row r="184" spans="1:1" x14ac:dyDescent="0.25">
      <c r="A184" s="1" t="s">
        <v>184</v>
      </c>
    </row>
    <row r="185" spans="1:1" x14ac:dyDescent="0.25">
      <c r="A185" s="1" t="s">
        <v>185</v>
      </c>
    </row>
    <row r="186" spans="1:1" x14ac:dyDescent="0.25">
      <c r="A186" s="1" t="s">
        <v>186</v>
      </c>
    </row>
    <row r="187" spans="1:1" x14ac:dyDescent="0.25">
      <c r="A187" s="1" t="s">
        <v>187</v>
      </c>
    </row>
    <row r="188" spans="1:1" x14ac:dyDescent="0.25">
      <c r="A188" s="1" t="s">
        <v>188</v>
      </c>
    </row>
    <row r="189" spans="1:1" x14ac:dyDescent="0.25">
      <c r="A189" s="1" t="s">
        <v>189</v>
      </c>
    </row>
    <row r="190" spans="1:1" x14ac:dyDescent="0.25">
      <c r="A190" s="1" t="s">
        <v>190</v>
      </c>
    </row>
    <row r="191" spans="1:1" x14ac:dyDescent="0.25">
      <c r="A191" s="1" t="s">
        <v>191</v>
      </c>
    </row>
    <row r="192" spans="1:1" x14ac:dyDescent="0.25">
      <c r="A192" s="1" t="s">
        <v>192</v>
      </c>
    </row>
    <row r="193" spans="1:1" x14ac:dyDescent="0.25">
      <c r="A193" s="1" t="s">
        <v>193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0"/>
  <sheetViews>
    <sheetView tabSelected="1" workbookViewId="0">
      <selection activeCell="B1" sqref="B1:B1048576"/>
    </sheetView>
  </sheetViews>
  <sheetFormatPr defaultRowHeight="15" x14ac:dyDescent="0.25"/>
  <cols>
    <col min="1" max="1" width="5.7109375" bestFit="1" customWidth="1"/>
    <col min="2" max="2" width="9.42578125" style="12" bestFit="1" customWidth="1"/>
    <col min="3" max="3" width="11" hidden="1" customWidth="1"/>
    <col min="4" max="4" width="66.28515625" hidden="1" customWidth="1"/>
    <col min="5" max="5" width="32" hidden="1" customWidth="1"/>
    <col min="6" max="6" width="5.85546875" hidden="1" customWidth="1"/>
    <col min="7" max="7" width="8.42578125" customWidth="1"/>
    <col min="8" max="8" width="6" bestFit="1" customWidth="1"/>
    <col min="9" max="9" width="12.28515625" customWidth="1"/>
    <col min="10" max="10" width="6.7109375" customWidth="1"/>
    <col min="11" max="11" width="7.42578125" bestFit="1" customWidth="1"/>
    <col min="12" max="14" width="7.42578125" style="6" customWidth="1"/>
    <col min="15" max="15" width="9.140625" bestFit="1" customWidth="1"/>
    <col min="16" max="16" width="15.42578125" style="13" customWidth="1"/>
    <col min="17" max="17" width="9.140625" style="23"/>
  </cols>
  <sheetData>
    <row r="1" spans="1:17" x14ac:dyDescent="0.25">
      <c r="A1" s="15" t="s">
        <v>194</v>
      </c>
      <c r="B1" s="10" t="s">
        <v>0</v>
      </c>
      <c r="C1" s="15" t="s">
        <v>195</v>
      </c>
      <c r="D1" s="15" t="s">
        <v>196</v>
      </c>
      <c r="E1" s="15" t="s">
        <v>197</v>
      </c>
      <c r="F1" s="15" t="s">
        <v>198</v>
      </c>
      <c r="G1" s="16" t="s">
        <v>199</v>
      </c>
      <c r="H1" s="15" t="s">
        <v>1</v>
      </c>
      <c r="I1" s="5" t="s">
        <v>464</v>
      </c>
      <c r="J1" s="19" t="s">
        <v>1</v>
      </c>
      <c r="K1" s="20" t="s">
        <v>2</v>
      </c>
      <c r="L1" s="20" t="s">
        <v>200</v>
      </c>
      <c r="M1" s="20" t="s">
        <v>202</v>
      </c>
      <c r="N1" s="20" t="s">
        <v>201</v>
      </c>
      <c r="O1" s="20" t="s">
        <v>465</v>
      </c>
      <c r="P1" s="21" t="s">
        <v>466</v>
      </c>
      <c r="Q1" s="22" t="s">
        <v>467</v>
      </c>
    </row>
    <row r="2" spans="1:17" x14ac:dyDescent="0.25">
      <c r="A2" s="15">
        <v>1</v>
      </c>
      <c r="B2" s="18" t="s">
        <v>3</v>
      </c>
      <c r="C2" s="15">
        <v>2425152608</v>
      </c>
      <c r="D2" s="15" t="s">
        <v>203</v>
      </c>
      <c r="E2" s="15" t="s">
        <v>204</v>
      </c>
      <c r="F2" s="15">
        <v>2</v>
      </c>
      <c r="G2" s="16">
        <v>44139</v>
      </c>
      <c r="H2" s="15">
        <v>815</v>
      </c>
      <c r="I2" s="11">
        <v>45007</v>
      </c>
      <c r="J2">
        <f>VLOOKUP(B2,Sheet3!B:F,2,0)</f>
        <v>895</v>
      </c>
      <c r="K2">
        <f>VLOOKUP(B2,Sheet1!A:C,3,0)</f>
        <v>0</v>
      </c>
      <c r="L2" s="6">
        <f t="shared" ref="L2:L33" si="0">J2-H2</f>
        <v>80</v>
      </c>
      <c r="M2" s="6">
        <f t="shared" ref="M2:M33" si="1">L2*0.53</f>
        <v>42.400000000000006</v>
      </c>
      <c r="N2" s="6">
        <f t="shared" ref="N2:N33" si="2">L2*11.2*9%</f>
        <v>80.64</v>
      </c>
      <c r="O2" s="6">
        <f>VLOOKUP(B2,Sheet3!B:F,3,0)</f>
        <v>2324</v>
      </c>
      <c r="P2" s="6">
        <f>VLOOKUP(B2,Sheet3!B:F,4,0)</f>
        <v>242515216870</v>
      </c>
      <c r="Q2" s="23">
        <f>VLOOKUP(B2,Sheet3!B:F,5,0)</f>
        <v>45008</v>
      </c>
    </row>
    <row r="3" spans="1:17" x14ac:dyDescent="0.25">
      <c r="A3" s="15">
        <v>2</v>
      </c>
      <c r="B3" s="32" t="s">
        <v>4</v>
      </c>
      <c r="C3" s="15">
        <v>3619676228</v>
      </c>
      <c r="D3" s="15" t="s">
        <v>205</v>
      </c>
      <c r="E3" s="15" t="s">
        <v>206</v>
      </c>
      <c r="F3" s="15">
        <v>1</v>
      </c>
      <c r="G3" s="16">
        <v>44176</v>
      </c>
      <c r="H3" s="15">
        <v>1121</v>
      </c>
      <c r="I3" s="11">
        <v>44988</v>
      </c>
      <c r="J3" s="6" t="e">
        <f>VLOOKUP(B3,Sheet3!B:F,2,0)</f>
        <v>#N/A</v>
      </c>
      <c r="K3" s="6">
        <f>VLOOKUP(B3,Sheet1!A:C,3,0)</f>
        <v>0</v>
      </c>
      <c r="L3" s="6" t="e">
        <f t="shared" si="0"/>
        <v>#N/A</v>
      </c>
      <c r="M3" s="6" t="e">
        <f t="shared" si="1"/>
        <v>#N/A</v>
      </c>
      <c r="N3" s="6" t="e">
        <f t="shared" si="2"/>
        <v>#N/A</v>
      </c>
      <c r="O3" s="6" t="e">
        <f>VLOOKUP(B3,Sheet3!B:F,3,0)</f>
        <v>#N/A</v>
      </c>
      <c r="P3" s="6" t="e">
        <f>VLOOKUP(B3,Sheet3!B:F,4,0)</f>
        <v>#N/A</v>
      </c>
      <c r="Q3" s="23" t="e">
        <f>VLOOKUP(B3,Sheet3!B:F,5,0)</f>
        <v>#N/A</v>
      </c>
    </row>
    <row r="4" spans="1:17" x14ac:dyDescent="0.25">
      <c r="A4" s="15">
        <v>3</v>
      </c>
      <c r="B4" s="18" t="s">
        <v>5</v>
      </c>
      <c r="C4" s="15">
        <v>1318705586</v>
      </c>
      <c r="D4" s="15" t="s">
        <v>207</v>
      </c>
      <c r="E4" s="15" t="s">
        <v>208</v>
      </c>
      <c r="F4" s="15">
        <v>2</v>
      </c>
      <c r="G4" s="16">
        <v>44189</v>
      </c>
      <c r="H4" s="15">
        <v>3119</v>
      </c>
      <c r="I4" s="11">
        <v>45001</v>
      </c>
      <c r="J4" s="6">
        <f>VLOOKUP(B4,Sheet3!B:F,2,0)</f>
        <v>3246</v>
      </c>
      <c r="K4" s="6">
        <v>2.4</v>
      </c>
      <c r="L4" s="6">
        <f t="shared" si="0"/>
        <v>127</v>
      </c>
      <c r="M4" s="6">
        <f t="shared" si="1"/>
        <v>67.31</v>
      </c>
      <c r="N4" s="6">
        <f t="shared" si="2"/>
        <v>128.01599999999999</v>
      </c>
      <c r="O4" s="6">
        <f>VLOOKUP(B4,Sheet3!B:F,3,0)</f>
        <v>2396</v>
      </c>
      <c r="P4" s="13">
        <f>VLOOKUP(B4,Sheet3!B:F,4,0)</f>
        <v>131870501406</v>
      </c>
      <c r="Q4" s="23">
        <f>VLOOKUP(B4,Sheet3!B:F,5,0)</f>
        <v>45002</v>
      </c>
    </row>
    <row r="5" spans="1:17" x14ac:dyDescent="0.25">
      <c r="A5" s="15">
        <v>4</v>
      </c>
      <c r="B5" s="18" t="s">
        <v>6</v>
      </c>
      <c r="C5" s="15">
        <v>3624598860</v>
      </c>
      <c r="D5" s="15" t="s">
        <v>209</v>
      </c>
      <c r="E5" s="15" t="s">
        <v>210</v>
      </c>
      <c r="F5" s="15">
        <v>1</v>
      </c>
      <c r="G5" s="16">
        <v>44201</v>
      </c>
      <c r="H5" s="15">
        <v>3508</v>
      </c>
      <c r="I5" s="11">
        <v>45013</v>
      </c>
      <c r="J5" s="6">
        <f>VLOOKUP(B5,Sheet3!B:F,2,0)</f>
        <v>3618</v>
      </c>
      <c r="K5" s="6">
        <f>VLOOKUP(B5,Sheet1!A:C,3,0)</f>
        <v>0</v>
      </c>
      <c r="L5" s="6">
        <f t="shared" si="0"/>
        <v>110</v>
      </c>
      <c r="M5" s="6">
        <f t="shared" si="1"/>
        <v>58.300000000000004</v>
      </c>
      <c r="N5" s="6">
        <f t="shared" si="2"/>
        <v>110.88</v>
      </c>
      <c r="O5" s="6">
        <f>VLOOKUP(B5,Sheet3!B:F,3,0)</f>
        <v>1402</v>
      </c>
      <c r="P5" s="6">
        <f>VLOOKUP(B5,Sheet3!B:F,4,0)</f>
        <v>362459811736</v>
      </c>
      <c r="Q5" s="23">
        <f>VLOOKUP(B5,Sheet3!B:F,5,0)</f>
        <v>45012</v>
      </c>
    </row>
    <row r="6" spans="1:17" x14ac:dyDescent="0.25">
      <c r="A6" s="15">
        <v>5</v>
      </c>
      <c r="B6" s="32" t="s">
        <v>7</v>
      </c>
      <c r="C6" s="15">
        <v>731050125</v>
      </c>
      <c r="D6" s="15" t="s">
        <v>211</v>
      </c>
      <c r="E6" s="15" t="s">
        <v>212</v>
      </c>
      <c r="F6" s="15">
        <v>4</v>
      </c>
      <c r="G6" s="16">
        <v>44203</v>
      </c>
      <c r="H6" s="15">
        <v>14941</v>
      </c>
      <c r="I6" s="11">
        <v>44987</v>
      </c>
      <c r="J6" s="6" t="e">
        <f>VLOOKUP(B6,Sheet3!B:F,2,0)</f>
        <v>#N/A</v>
      </c>
      <c r="K6" s="6">
        <f>VLOOKUP(B6,Sheet1!A:C,3,0)</f>
        <v>0</v>
      </c>
      <c r="L6" s="6" t="e">
        <f t="shared" si="0"/>
        <v>#N/A</v>
      </c>
      <c r="M6" s="6" t="e">
        <f t="shared" si="1"/>
        <v>#N/A</v>
      </c>
      <c r="N6" s="6" t="e">
        <f t="shared" si="2"/>
        <v>#N/A</v>
      </c>
      <c r="O6" s="6" t="e">
        <f>VLOOKUP(B6,Sheet3!B:F,3,0)</f>
        <v>#N/A</v>
      </c>
      <c r="P6" s="6" t="e">
        <f>VLOOKUP(B6,Sheet3!B:F,4,0)</f>
        <v>#N/A</v>
      </c>
      <c r="Q6" s="23" t="e">
        <f>VLOOKUP(B6,Sheet3!B:F,5,0)</f>
        <v>#N/A</v>
      </c>
    </row>
    <row r="7" spans="1:17" x14ac:dyDescent="0.25">
      <c r="A7" s="15">
        <v>6</v>
      </c>
      <c r="B7" s="2" t="s">
        <v>8</v>
      </c>
      <c r="C7" s="15">
        <v>5492458377</v>
      </c>
      <c r="D7" s="15" t="s">
        <v>213</v>
      </c>
      <c r="E7" s="15" t="s">
        <v>214</v>
      </c>
      <c r="F7" s="15">
        <v>3</v>
      </c>
      <c r="G7" s="16">
        <v>44243</v>
      </c>
      <c r="H7" s="15">
        <v>30981</v>
      </c>
      <c r="I7" s="11">
        <v>44999</v>
      </c>
      <c r="J7" s="6">
        <f>VLOOKUP(B7,Sheet3!B:F,2,0)</f>
        <v>31234</v>
      </c>
      <c r="K7" s="6">
        <v>1.61</v>
      </c>
      <c r="L7" s="6">
        <f t="shared" si="0"/>
        <v>253</v>
      </c>
      <c r="M7" s="6">
        <f t="shared" si="1"/>
        <v>134.09</v>
      </c>
      <c r="N7" s="6">
        <f t="shared" si="2"/>
        <v>255.02399999999997</v>
      </c>
      <c r="O7" s="6">
        <f>VLOOKUP(B7,Sheet3!B:F,3,0)</f>
        <v>3690</v>
      </c>
      <c r="P7" s="13">
        <f>VLOOKUP(B7,Sheet3!B:F,4,0)</f>
        <v>549245858587</v>
      </c>
      <c r="Q7" s="23">
        <f>VLOOKUP(B7,Sheet3!B:F,5,0)</f>
        <v>44999</v>
      </c>
    </row>
    <row r="8" spans="1:17" x14ac:dyDescent="0.25">
      <c r="A8" s="15">
        <v>7</v>
      </c>
      <c r="B8" s="18" t="s">
        <v>9</v>
      </c>
      <c r="C8" s="15">
        <v>4813906478</v>
      </c>
      <c r="D8" s="15" t="s">
        <v>215</v>
      </c>
      <c r="E8" s="15" t="s">
        <v>216</v>
      </c>
      <c r="F8" s="15">
        <v>2</v>
      </c>
      <c r="G8" s="16">
        <v>44251</v>
      </c>
      <c r="H8" s="15">
        <v>526</v>
      </c>
      <c r="I8" s="11">
        <v>45007</v>
      </c>
      <c r="J8" s="6">
        <f>VLOOKUP(B8,Sheet3!B:F,2,0)</f>
        <v>617</v>
      </c>
      <c r="K8" s="6">
        <f>VLOOKUP(B8,Sheet1!A:C,3,0)</f>
        <v>0</v>
      </c>
      <c r="L8" s="6">
        <f t="shared" si="0"/>
        <v>91</v>
      </c>
      <c r="M8" s="6">
        <f t="shared" si="1"/>
        <v>48.230000000000004</v>
      </c>
      <c r="N8" s="6">
        <f t="shared" si="2"/>
        <v>91.727999999999994</v>
      </c>
      <c r="O8" s="6">
        <f>VLOOKUP(B8,Sheet3!B:F,3,0)</f>
        <v>2340</v>
      </c>
      <c r="P8" s="6">
        <f>VLOOKUP(B8,Sheet3!B:F,4,0)</f>
        <v>481390610246</v>
      </c>
      <c r="Q8" s="23">
        <f>VLOOKUP(B8,Sheet3!B:F,5,0)</f>
        <v>45008</v>
      </c>
    </row>
    <row r="9" spans="1:17" x14ac:dyDescent="0.25">
      <c r="A9" s="15">
        <v>8</v>
      </c>
      <c r="B9" s="18" t="s">
        <v>10</v>
      </c>
      <c r="C9" s="15">
        <v>7738338823</v>
      </c>
      <c r="D9" s="15" t="s">
        <v>217</v>
      </c>
      <c r="E9" s="15" t="s">
        <v>214</v>
      </c>
      <c r="F9" s="15">
        <v>2</v>
      </c>
      <c r="G9" s="16">
        <v>44251</v>
      </c>
      <c r="H9" s="15">
        <v>2931</v>
      </c>
      <c r="I9" s="11">
        <v>45007</v>
      </c>
      <c r="J9" s="6">
        <f>VLOOKUP(B9,Sheet3!B:F,2,0)</f>
        <v>3039</v>
      </c>
      <c r="K9" s="6">
        <f>VLOOKUP(B9,Sheet1!A:C,3,0)</f>
        <v>0</v>
      </c>
      <c r="L9" s="6">
        <f t="shared" si="0"/>
        <v>108</v>
      </c>
      <c r="M9" s="6">
        <f t="shared" si="1"/>
        <v>57.24</v>
      </c>
      <c r="N9" s="6">
        <f t="shared" si="2"/>
        <v>108.86399999999999</v>
      </c>
      <c r="O9" s="6">
        <f>VLOOKUP(B9,Sheet3!B:F,3,0)</f>
        <v>2367</v>
      </c>
      <c r="P9" s="13">
        <f>VLOOKUP(B9,Sheet3!B:F,4,0)</f>
        <v>773833891285</v>
      </c>
      <c r="Q9" s="23">
        <f>VLOOKUP(B9,Sheet3!B:F,5,0)</f>
        <v>45006</v>
      </c>
    </row>
    <row r="10" spans="1:17" x14ac:dyDescent="0.25">
      <c r="A10" s="15">
        <v>9</v>
      </c>
      <c r="B10" s="18" t="s">
        <v>12</v>
      </c>
      <c r="C10" s="15">
        <v>3380918447</v>
      </c>
      <c r="D10" s="15" t="s">
        <v>218</v>
      </c>
      <c r="E10" s="15" t="s">
        <v>219</v>
      </c>
      <c r="F10" s="15">
        <v>2</v>
      </c>
      <c r="G10" s="16">
        <v>44302</v>
      </c>
      <c r="H10" s="15">
        <v>2905</v>
      </c>
      <c r="I10" s="11">
        <v>45002</v>
      </c>
      <c r="J10" s="6">
        <f>VLOOKUP(B10,Sheet3!B:F,2,0)</f>
        <v>3011</v>
      </c>
      <c r="K10" s="6">
        <v>1.1000000000000001</v>
      </c>
      <c r="L10" s="6">
        <f t="shared" si="0"/>
        <v>106</v>
      </c>
      <c r="M10" s="6">
        <f t="shared" si="1"/>
        <v>56.18</v>
      </c>
      <c r="N10" s="6">
        <f t="shared" si="2"/>
        <v>106.84799999999998</v>
      </c>
      <c r="O10" s="6">
        <f>VLOOKUP(B10,Sheet3!B:F,3,0)</f>
        <v>2364</v>
      </c>
      <c r="P10" s="13">
        <f>VLOOKUP(B10,Sheet3!B:F,4,0)</f>
        <v>34225</v>
      </c>
      <c r="Q10" s="23">
        <f>VLOOKUP(B10,Sheet3!B:F,5,0)</f>
        <v>45001</v>
      </c>
    </row>
    <row r="11" spans="1:17" x14ac:dyDescent="0.25">
      <c r="A11" s="15">
        <v>10</v>
      </c>
      <c r="B11" s="18" t="s">
        <v>14</v>
      </c>
      <c r="C11" s="15">
        <v>5883931745</v>
      </c>
      <c r="D11" s="15" t="s">
        <v>220</v>
      </c>
      <c r="E11" s="15" t="s">
        <v>221</v>
      </c>
      <c r="F11" s="15">
        <v>2</v>
      </c>
      <c r="G11" s="16">
        <v>44354</v>
      </c>
      <c r="H11" s="15">
        <v>4865</v>
      </c>
      <c r="I11" s="11">
        <v>44998</v>
      </c>
      <c r="J11" s="6">
        <f>VLOOKUP(B11,Sheet3!B:F,2,0)</f>
        <v>5078</v>
      </c>
      <c r="K11" s="6">
        <v>1.68</v>
      </c>
      <c r="L11" s="6">
        <f t="shared" si="0"/>
        <v>213</v>
      </c>
      <c r="M11" s="6">
        <f t="shared" si="1"/>
        <v>112.89</v>
      </c>
      <c r="N11" s="6">
        <f t="shared" si="2"/>
        <v>214.70399999999998</v>
      </c>
      <c r="O11" s="6">
        <f>VLOOKUP(B11,Sheet3!B:F,3,0)</f>
        <v>2714</v>
      </c>
      <c r="P11" s="13">
        <f>VLOOKUP(B11,Sheet3!B:F,4,0)</f>
        <v>588393166273</v>
      </c>
      <c r="Q11" s="23">
        <f>VLOOKUP(B11,Sheet3!B:F,5,0)</f>
        <v>44993</v>
      </c>
    </row>
    <row r="12" spans="1:17" x14ac:dyDescent="0.25">
      <c r="A12" s="15">
        <v>11</v>
      </c>
      <c r="B12" s="18" t="s">
        <v>15</v>
      </c>
      <c r="C12" s="15">
        <v>1079427210</v>
      </c>
      <c r="D12" s="15" t="s">
        <v>222</v>
      </c>
      <c r="E12" s="15" t="s">
        <v>223</v>
      </c>
      <c r="F12" s="15">
        <v>3</v>
      </c>
      <c r="G12" s="16">
        <v>44354</v>
      </c>
      <c r="H12" s="15">
        <v>2450</v>
      </c>
      <c r="I12" s="11">
        <v>44998</v>
      </c>
      <c r="J12" s="6">
        <f>VLOOKUP(B12,Sheet3!B:F,2,0)</f>
        <v>2556</v>
      </c>
      <c r="K12" s="6">
        <v>2.71</v>
      </c>
      <c r="L12" s="6">
        <f t="shared" si="0"/>
        <v>106</v>
      </c>
      <c r="M12" s="6">
        <f t="shared" si="1"/>
        <v>56.18</v>
      </c>
      <c r="N12" s="6">
        <f t="shared" si="2"/>
        <v>106.84799999999998</v>
      </c>
      <c r="O12" s="6">
        <f>VLOOKUP(B12,Sheet3!B:F,3,0)</f>
        <v>3464</v>
      </c>
      <c r="P12" s="13">
        <f>VLOOKUP(B12,Sheet3!B:F,4,0)</f>
        <v>107942790802</v>
      </c>
      <c r="Q12" s="23">
        <f>VLOOKUP(B12,Sheet3!B:F,5,0)</f>
        <v>44998</v>
      </c>
    </row>
    <row r="13" spans="1:17" x14ac:dyDescent="0.25">
      <c r="A13" s="15">
        <v>12</v>
      </c>
      <c r="B13" s="30" t="s">
        <v>16</v>
      </c>
      <c r="C13" s="15">
        <v>8141343490</v>
      </c>
      <c r="D13" s="15" t="s">
        <v>224</v>
      </c>
      <c r="E13" s="15" t="s">
        <v>225</v>
      </c>
      <c r="F13" s="15">
        <v>4</v>
      </c>
      <c r="G13" s="16">
        <v>44369</v>
      </c>
      <c r="H13" s="15">
        <v>13604</v>
      </c>
      <c r="I13" s="11">
        <v>45013</v>
      </c>
      <c r="J13" s="6" t="e">
        <f>VLOOKUP(B13,Sheet3!B:F,2,0)</f>
        <v>#N/A</v>
      </c>
      <c r="K13" s="6">
        <f>VLOOKUP(B13,Sheet1!A:C,3,0)</f>
        <v>0</v>
      </c>
      <c r="L13" s="6" t="e">
        <f t="shared" si="0"/>
        <v>#N/A</v>
      </c>
      <c r="M13" s="6" t="e">
        <f t="shared" si="1"/>
        <v>#N/A</v>
      </c>
      <c r="N13" s="6" t="e">
        <f t="shared" si="2"/>
        <v>#N/A</v>
      </c>
      <c r="O13" s="6" t="e">
        <f>VLOOKUP(B13,Sheet3!B:F,3,0)</f>
        <v>#N/A</v>
      </c>
      <c r="P13" s="6" t="e">
        <f>VLOOKUP(B13,Sheet3!B:F,4,0)</f>
        <v>#N/A</v>
      </c>
      <c r="Q13" s="23" t="e">
        <f>VLOOKUP(B13,Sheet3!B:F,5,0)</f>
        <v>#N/A</v>
      </c>
    </row>
    <row r="14" spans="1:17" x14ac:dyDescent="0.25">
      <c r="A14" s="15">
        <v>13</v>
      </c>
      <c r="B14" s="18" t="s">
        <v>17</v>
      </c>
      <c r="C14" s="15">
        <v>1264271020</v>
      </c>
      <c r="D14" s="15" t="s">
        <v>226</v>
      </c>
      <c r="E14" s="15" t="s">
        <v>227</v>
      </c>
      <c r="F14" s="15">
        <v>2</v>
      </c>
      <c r="G14" s="16">
        <v>44380</v>
      </c>
      <c r="H14" s="15">
        <v>3317</v>
      </c>
      <c r="I14" s="11">
        <v>44996</v>
      </c>
      <c r="J14" s="6">
        <f>VLOOKUP(B14,Sheet3!B:F,2,0)</f>
        <v>3473</v>
      </c>
      <c r="K14" s="6">
        <f>VLOOKUP(B14,Sheet1!A:C,3,0)</f>
        <v>0</v>
      </c>
      <c r="L14" s="6">
        <f t="shared" si="0"/>
        <v>156</v>
      </c>
      <c r="M14" s="6">
        <f t="shared" si="1"/>
        <v>82.68</v>
      </c>
      <c r="N14" s="6">
        <f t="shared" si="2"/>
        <v>157.24799999999999</v>
      </c>
      <c r="O14" s="6">
        <f>VLOOKUP(B14,Sheet3!B:F,3,0)</f>
        <v>2440</v>
      </c>
      <c r="P14" s="13">
        <f>VLOOKUP(B14,Sheet3!B:F,4,0)</f>
        <v>126427189578</v>
      </c>
      <c r="Q14" s="23">
        <f>VLOOKUP(B14,Sheet3!B:F,5,0)</f>
        <v>44995</v>
      </c>
    </row>
    <row r="15" spans="1:17" x14ac:dyDescent="0.25">
      <c r="A15" s="15">
        <v>14</v>
      </c>
      <c r="B15" s="18" t="s">
        <v>18</v>
      </c>
      <c r="C15" s="15">
        <v>7309809970</v>
      </c>
      <c r="D15" s="15" t="s">
        <v>228</v>
      </c>
      <c r="E15" s="15" t="s">
        <v>219</v>
      </c>
      <c r="F15" s="15">
        <v>2</v>
      </c>
      <c r="G15" s="16">
        <v>44380</v>
      </c>
      <c r="H15" s="15">
        <v>1790</v>
      </c>
      <c r="I15" s="11">
        <v>44996</v>
      </c>
      <c r="J15" s="6">
        <f>VLOOKUP(B15,Sheet3!B:F,2,0)</f>
        <v>2009</v>
      </c>
      <c r="K15" s="6">
        <v>2.1</v>
      </c>
      <c r="L15" s="6">
        <f t="shared" si="0"/>
        <v>219</v>
      </c>
      <c r="M15" s="6">
        <f t="shared" si="1"/>
        <v>116.07000000000001</v>
      </c>
      <c r="N15" s="6">
        <f t="shared" si="2"/>
        <v>220.75199999999998</v>
      </c>
      <c r="O15" s="6">
        <f>VLOOKUP(B15,Sheet3!B:F,3,0)</f>
        <v>2790</v>
      </c>
      <c r="P15" s="13">
        <f>VLOOKUP(B15,Sheet3!B:F,4,0)</f>
        <v>730980912353</v>
      </c>
      <c r="Q15" s="23">
        <f>VLOOKUP(B15,Sheet3!B:F,5,0)</f>
        <v>44998</v>
      </c>
    </row>
    <row r="16" spans="1:17" x14ac:dyDescent="0.25">
      <c r="A16" s="15">
        <v>15</v>
      </c>
      <c r="B16" s="18" t="s">
        <v>19</v>
      </c>
      <c r="C16" s="15">
        <v>3627157367</v>
      </c>
      <c r="D16" s="15" t="s">
        <v>229</v>
      </c>
      <c r="E16" s="15" t="s">
        <v>214</v>
      </c>
      <c r="F16" s="15">
        <v>3</v>
      </c>
      <c r="G16" s="16">
        <v>44390</v>
      </c>
      <c r="H16" s="15">
        <v>2158</v>
      </c>
      <c r="I16" s="11">
        <v>45006</v>
      </c>
      <c r="J16" s="6">
        <f>VLOOKUP(B16,Sheet3!B:F,2,0)</f>
        <v>2275</v>
      </c>
      <c r="K16" s="6">
        <f>VLOOKUP(B16,Sheet1!A:C,3,0)</f>
        <v>0</v>
      </c>
      <c r="L16" s="6">
        <f t="shared" si="0"/>
        <v>117</v>
      </c>
      <c r="M16" s="6">
        <f t="shared" si="1"/>
        <v>62.010000000000005</v>
      </c>
      <c r="N16" s="6">
        <f t="shared" si="2"/>
        <v>117.93599999999998</v>
      </c>
      <c r="O16" s="6">
        <f>VLOOKUP(B16,Sheet3!B:F,3,0)</f>
        <v>3480</v>
      </c>
      <c r="P16" s="13">
        <f>VLOOKUP(B16,Sheet3!B:F,4,0)</f>
        <v>362715767695</v>
      </c>
      <c r="Q16" s="23">
        <f>VLOOKUP(B16,Sheet3!B:F,5,0)</f>
        <v>45006</v>
      </c>
    </row>
    <row r="17" spans="1:18" x14ac:dyDescent="0.25">
      <c r="A17" s="15">
        <v>16</v>
      </c>
      <c r="B17" s="18" t="s">
        <v>20</v>
      </c>
      <c r="C17" s="15">
        <v>7059889259</v>
      </c>
      <c r="D17" s="15" t="s">
        <v>230</v>
      </c>
      <c r="E17" s="15" t="s">
        <v>227</v>
      </c>
      <c r="F17" s="15">
        <v>2</v>
      </c>
      <c r="G17" s="16">
        <v>44400</v>
      </c>
      <c r="H17" s="15">
        <v>703</v>
      </c>
      <c r="I17" s="11">
        <v>44988</v>
      </c>
      <c r="J17" s="6">
        <f>VLOOKUP(B17,Sheet3!B:F,2,0)</f>
        <v>720</v>
      </c>
      <c r="K17" s="6">
        <v>0.01</v>
      </c>
      <c r="L17" s="6">
        <f t="shared" si="0"/>
        <v>17</v>
      </c>
      <c r="M17" s="6">
        <f t="shared" si="1"/>
        <v>9.01</v>
      </c>
      <c r="N17" s="6">
        <f t="shared" si="2"/>
        <v>17.135999999999996</v>
      </c>
      <c r="O17" s="6">
        <f>VLOOKUP(B17,Sheet3!B:F,3,0)</f>
        <v>2227</v>
      </c>
      <c r="P17" s="13">
        <f>VLOOKUP(B17,Sheet3!B:F,4,0)</f>
        <v>705988929484</v>
      </c>
      <c r="Q17" s="23">
        <f>VLOOKUP(B17,Sheet3!B:F,5,0)</f>
        <v>44987</v>
      </c>
    </row>
    <row r="18" spans="1:18" x14ac:dyDescent="0.25">
      <c r="A18" s="15">
        <v>17</v>
      </c>
      <c r="B18" s="18" t="s">
        <v>21</v>
      </c>
      <c r="C18" s="15">
        <v>738306120</v>
      </c>
      <c r="D18" s="15" t="s">
        <v>231</v>
      </c>
      <c r="E18" s="15" t="s">
        <v>232</v>
      </c>
      <c r="F18" s="15">
        <v>2</v>
      </c>
      <c r="G18" s="16">
        <v>44408</v>
      </c>
      <c r="H18" s="15">
        <v>681</v>
      </c>
      <c r="I18" s="11">
        <v>44996</v>
      </c>
      <c r="J18" s="6">
        <f>VLOOKUP(B18,Sheet3!B:F,2,0)</f>
        <v>681</v>
      </c>
      <c r="K18" s="6">
        <v>0.2</v>
      </c>
      <c r="L18" s="6">
        <f t="shared" si="0"/>
        <v>0</v>
      </c>
      <c r="M18" s="6">
        <f t="shared" si="1"/>
        <v>0</v>
      </c>
      <c r="N18" s="6">
        <f t="shared" si="2"/>
        <v>0</v>
      </c>
      <c r="O18" s="6">
        <f>VLOOKUP(B18,Sheet3!B:F,3,0)</f>
        <v>2200</v>
      </c>
      <c r="P18" s="13">
        <f>VLOOKUP(B18,Sheet3!B:F,4,0)</f>
        <v>73830699052</v>
      </c>
      <c r="Q18" s="23">
        <f>VLOOKUP(B18,Sheet3!B:F,5,0)</f>
        <v>44999</v>
      </c>
    </row>
    <row r="19" spans="1:18" x14ac:dyDescent="0.25">
      <c r="A19" s="15">
        <v>18</v>
      </c>
      <c r="B19" s="18" t="s">
        <v>22</v>
      </c>
      <c r="C19" s="15">
        <v>626710832</v>
      </c>
      <c r="D19" s="15" t="s">
        <v>233</v>
      </c>
      <c r="E19" s="15" t="s">
        <v>214</v>
      </c>
      <c r="F19" s="15">
        <v>2</v>
      </c>
      <c r="G19" s="16">
        <v>44412</v>
      </c>
      <c r="H19" s="18">
        <v>5192</v>
      </c>
      <c r="I19" s="11">
        <v>45000</v>
      </c>
      <c r="J19" s="6">
        <f>VLOOKUP(B19,Sheet3!B:F,2,0)</f>
        <v>5486</v>
      </c>
      <c r="K19" s="6">
        <v>1.5</v>
      </c>
      <c r="L19" s="6">
        <f t="shared" si="0"/>
        <v>294</v>
      </c>
      <c r="M19" s="6">
        <f t="shared" si="1"/>
        <v>155.82000000000002</v>
      </c>
      <c r="N19" s="6">
        <f t="shared" si="2"/>
        <v>296.35199999999998</v>
      </c>
      <c r="O19" s="6">
        <f>VLOOKUP(B19,Sheet3!B:F,3,0)</f>
        <v>3745</v>
      </c>
      <c r="P19" s="13">
        <f>VLOOKUP(B19,Sheet3!B:F,4,0)</f>
        <v>34230</v>
      </c>
      <c r="Q19" s="23">
        <f>VLOOKUP(B19,Sheet3!B:F,5,0)</f>
        <v>45001</v>
      </c>
    </row>
    <row r="20" spans="1:18" x14ac:dyDescent="0.25">
      <c r="A20" s="15">
        <v>19</v>
      </c>
      <c r="B20" s="18" t="s">
        <v>23</v>
      </c>
      <c r="C20" s="15">
        <v>1632600508</v>
      </c>
      <c r="D20" s="15" t="s">
        <v>234</v>
      </c>
      <c r="E20" s="15" t="s">
        <v>206</v>
      </c>
      <c r="F20" s="15">
        <v>2</v>
      </c>
      <c r="G20" s="16">
        <v>44412</v>
      </c>
      <c r="H20" s="15">
        <v>2986</v>
      </c>
      <c r="I20" s="11">
        <v>45000</v>
      </c>
      <c r="J20" s="6">
        <f>VLOOKUP(B20,Sheet3!B:F,2,0)</f>
        <v>3177</v>
      </c>
      <c r="K20" s="6">
        <v>1.56</v>
      </c>
      <c r="L20" s="6">
        <f t="shared" si="0"/>
        <v>191</v>
      </c>
      <c r="M20" s="6">
        <f t="shared" si="1"/>
        <v>101.23</v>
      </c>
      <c r="N20" s="6">
        <f t="shared" si="2"/>
        <v>192.52799999999996</v>
      </c>
      <c r="O20" s="6">
        <f>VLOOKUP(B20,Sheet3!B:F,3,0)</f>
        <v>2494</v>
      </c>
      <c r="P20" s="13">
        <f>VLOOKUP(B20,Sheet3!B:F,4,0)</f>
        <v>163260006340</v>
      </c>
      <c r="Q20" s="23">
        <f>VLOOKUP(B20,Sheet3!B:F,5,0)</f>
        <v>44999</v>
      </c>
    </row>
    <row r="21" spans="1:18" x14ac:dyDescent="0.25">
      <c r="A21" s="15">
        <v>20</v>
      </c>
      <c r="B21" s="18" t="s">
        <v>24</v>
      </c>
      <c r="C21" s="15">
        <v>4566934811</v>
      </c>
      <c r="D21" s="15" t="s">
        <v>235</v>
      </c>
      <c r="E21" s="15" t="s">
        <v>214</v>
      </c>
      <c r="F21" s="15">
        <v>1</v>
      </c>
      <c r="G21" s="16">
        <v>44412</v>
      </c>
      <c r="H21" s="15">
        <v>438</v>
      </c>
      <c r="I21" s="11">
        <v>45000</v>
      </c>
      <c r="J21" s="6">
        <f>VLOOKUP(B21,Sheet3!B:F,2,0)</f>
        <v>448</v>
      </c>
      <c r="K21" s="6">
        <v>0.18</v>
      </c>
      <c r="L21" s="6">
        <f t="shared" si="0"/>
        <v>10</v>
      </c>
      <c r="M21" s="6">
        <f t="shared" si="1"/>
        <v>5.3000000000000007</v>
      </c>
      <c r="N21" s="6">
        <f t="shared" si="2"/>
        <v>10.08</v>
      </c>
      <c r="O21" s="6">
        <f>VLOOKUP(B21,Sheet3!B:F,3,0)</f>
        <v>1116</v>
      </c>
      <c r="P21" s="13">
        <f>VLOOKUP(B21,Sheet3!B:F,4,0)</f>
        <v>456693409695</v>
      </c>
      <c r="Q21" s="23">
        <f>VLOOKUP(B21,Sheet3!B:F,5,0)</f>
        <v>44995</v>
      </c>
    </row>
    <row r="22" spans="1:18" x14ac:dyDescent="0.25">
      <c r="A22" s="15">
        <v>21</v>
      </c>
      <c r="B22" s="18" t="s">
        <v>25</v>
      </c>
      <c r="C22" s="15">
        <v>3898989450</v>
      </c>
      <c r="D22" s="15" t="s">
        <v>236</v>
      </c>
      <c r="E22" s="15" t="s">
        <v>214</v>
      </c>
      <c r="F22" s="15">
        <v>2</v>
      </c>
      <c r="G22" s="16">
        <v>44419</v>
      </c>
      <c r="H22" s="15">
        <v>1853</v>
      </c>
      <c r="I22" s="11">
        <v>45007</v>
      </c>
      <c r="J22" s="6">
        <f>VLOOKUP(B22,Sheet3!B:F,2,0)</f>
        <v>1900</v>
      </c>
      <c r="K22" s="6">
        <f>VLOOKUP(B22,Sheet1!A:C,3,0)</f>
        <v>0</v>
      </c>
      <c r="L22" s="6">
        <f t="shared" si="0"/>
        <v>47</v>
      </c>
      <c r="M22" s="6">
        <f t="shared" si="1"/>
        <v>24.91</v>
      </c>
      <c r="N22" s="6">
        <f t="shared" si="2"/>
        <v>47.375999999999998</v>
      </c>
      <c r="O22" s="6">
        <f>VLOOKUP(B22,Sheet3!B:F,3,0)</f>
        <v>2273</v>
      </c>
      <c r="P22" s="6">
        <f>VLOOKUP(B22,Sheet3!B:F,4,0)</f>
        <v>389898911732</v>
      </c>
      <c r="Q22" s="23">
        <f>VLOOKUP(B22,Sheet3!B:F,5,0)</f>
        <v>45008</v>
      </c>
    </row>
    <row r="23" spans="1:18" x14ac:dyDescent="0.25">
      <c r="A23" s="15">
        <v>22</v>
      </c>
      <c r="B23" s="18" t="s">
        <v>26</v>
      </c>
      <c r="C23" s="15">
        <v>4019997165</v>
      </c>
      <c r="D23" s="15" t="s">
        <v>237</v>
      </c>
      <c r="E23" s="15" t="s">
        <v>214</v>
      </c>
      <c r="F23" s="15">
        <v>5</v>
      </c>
      <c r="G23" s="16">
        <v>44424</v>
      </c>
      <c r="H23" s="15">
        <v>15367</v>
      </c>
      <c r="I23" s="11">
        <v>45012</v>
      </c>
      <c r="J23" s="6">
        <f>VLOOKUP(B23,Sheet3!B:F,2,0)</f>
        <v>16147</v>
      </c>
      <c r="K23" s="6">
        <f>VLOOKUP(B23,Sheet1!A:C,3,0)</f>
        <v>0</v>
      </c>
      <c r="L23" s="6">
        <f t="shared" si="0"/>
        <v>780</v>
      </c>
      <c r="M23" s="6">
        <f t="shared" si="1"/>
        <v>413.40000000000003</v>
      </c>
      <c r="N23" s="6">
        <f t="shared" si="2"/>
        <v>786.24</v>
      </c>
      <c r="O23" s="6">
        <f>VLOOKUP(B23,Sheet3!B:F,3,0)</f>
        <v>9936</v>
      </c>
      <c r="P23" s="6">
        <f>VLOOKUP(B23,Sheet3!B:F,4,0)</f>
        <v>401999704320</v>
      </c>
      <c r="Q23" s="23">
        <f>VLOOKUP(B23,Sheet3!B:F,5,0)</f>
        <v>45009</v>
      </c>
    </row>
    <row r="24" spans="1:18" x14ac:dyDescent="0.25">
      <c r="A24" s="15">
        <v>23</v>
      </c>
      <c r="B24" s="18" t="s">
        <v>27</v>
      </c>
      <c r="C24" s="15">
        <v>3272189486</v>
      </c>
      <c r="D24" s="15" t="s">
        <v>238</v>
      </c>
      <c r="E24" s="15" t="s">
        <v>239</v>
      </c>
      <c r="F24" s="15">
        <v>1</v>
      </c>
      <c r="G24" s="16">
        <v>44427</v>
      </c>
      <c r="H24" s="15">
        <v>1899</v>
      </c>
      <c r="I24" s="11">
        <v>44987</v>
      </c>
      <c r="J24" s="6">
        <f>VLOOKUP(B24,Sheet3!B:F,2,0)</f>
        <v>1976</v>
      </c>
      <c r="K24" s="6">
        <f>VLOOKUP(B24,Sheet1!A:C,3,0)</f>
        <v>0</v>
      </c>
      <c r="L24" s="6">
        <f t="shared" si="0"/>
        <v>77</v>
      </c>
      <c r="M24" s="6">
        <f t="shared" si="1"/>
        <v>40.81</v>
      </c>
      <c r="N24" s="6">
        <f t="shared" si="2"/>
        <v>77.616</v>
      </c>
      <c r="O24" s="6">
        <f>VLOOKUP(B24,Sheet3!B:F,3,0)</f>
        <v>1219</v>
      </c>
      <c r="P24" s="13">
        <f>VLOOKUP(B24,Sheet3!B:F,4,0)</f>
        <v>327218904132</v>
      </c>
      <c r="Q24" s="23">
        <f>VLOOKUP(B24,Sheet3!B:F,5,0)</f>
        <v>44987</v>
      </c>
    </row>
    <row r="25" spans="1:18" x14ac:dyDescent="0.25">
      <c r="A25" s="15">
        <v>24</v>
      </c>
      <c r="B25" s="18" t="s">
        <v>28</v>
      </c>
      <c r="C25" s="15">
        <v>2769216001</v>
      </c>
      <c r="D25" s="15" t="s">
        <v>240</v>
      </c>
      <c r="E25" s="15" t="s">
        <v>214</v>
      </c>
      <c r="F25" s="15">
        <v>17</v>
      </c>
      <c r="G25" s="16">
        <v>44433</v>
      </c>
      <c r="H25" s="15">
        <v>81900</v>
      </c>
      <c r="I25" s="11">
        <v>44993</v>
      </c>
      <c r="J25" s="6">
        <f>VLOOKUP(B25,Sheet3!B:F,2,0)</f>
        <v>83666</v>
      </c>
      <c r="K25" s="6">
        <v>5.95</v>
      </c>
      <c r="L25" s="6">
        <f t="shared" si="0"/>
        <v>1766</v>
      </c>
      <c r="M25" s="6">
        <f t="shared" si="1"/>
        <v>935.98</v>
      </c>
      <c r="N25" s="6">
        <f t="shared" si="2"/>
        <v>1780.1279999999997</v>
      </c>
      <c r="O25" s="6">
        <f>VLOOKUP(B25,Sheet3!B:F,3,0)</f>
        <v>22496</v>
      </c>
      <c r="P25" s="13">
        <f>VLOOKUP(B25,Sheet3!B:F,4,0)</f>
        <v>276921653776</v>
      </c>
      <c r="Q25" s="23">
        <f>VLOOKUP(B25,Sheet3!B:F,5,0)</f>
        <v>44991</v>
      </c>
    </row>
    <row r="26" spans="1:18" x14ac:dyDescent="0.25">
      <c r="A26" s="15">
        <v>25</v>
      </c>
      <c r="B26" s="30" t="s">
        <v>29</v>
      </c>
      <c r="C26" s="15">
        <v>4664931290</v>
      </c>
      <c r="D26" s="15" t="s">
        <v>241</v>
      </c>
      <c r="E26" s="15" t="s">
        <v>242</v>
      </c>
      <c r="F26" s="15">
        <v>2</v>
      </c>
      <c r="G26" s="16">
        <v>44445</v>
      </c>
      <c r="H26" s="15">
        <v>753</v>
      </c>
      <c r="I26" s="11">
        <v>45005</v>
      </c>
      <c r="J26" s="6" t="e">
        <f>VLOOKUP(B26,Sheet3!B:F,2,0)</f>
        <v>#N/A</v>
      </c>
      <c r="K26" s="6">
        <f>VLOOKUP(B26,Sheet1!A:C,3,0)</f>
        <v>0</v>
      </c>
      <c r="L26" s="6" t="e">
        <f t="shared" si="0"/>
        <v>#N/A</v>
      </c>
      <c r="M26" s="6" t="e">
        <f t="shared" si="1"/>
        <v>#N/A</v>
      </c>
      <c r="N26" s="6" t="e">
        <f t="shared" si="2"/>
        <v>#N/A</v>
      </c>
      <c r="O26" s="6" t="e">
        <f>VLOOKUP(B26,Sheet3!B:F,3,0)</f>
        <v>#N/A</v>
      </c>
      <c r="P26" s="6" t="e">
        <f>VLOOKUP(B26,Sheet3!B:F,4,0)</f>
        <v>#N/A</v>
      </c>
      <c r="Q26" s="23" t="e">
        <f>VLOOKUP(B26,Sheet3!B:F,5,0)</f>
        <v>#N/A</v>
      </c>
    </row>
    <row r="27" spans="1:18" x14ac:dyDescent="0.25">
      <c r="A27" s="15">
        <v>26</v>
      </c>
      <c r="B27" s="10" t="s">
        <v>30</v>
      </c>
      <c r="C27" s="15">
        <v>7741689792</v>
      </c>
      <c r="D27" s="15" t="s">
        <v>243</v>
      </c>
      <c r="E27" s="15" t="s">
        <v>244</v>
      </c>
      <c r="F27" s="15">
        <v>2</v>
      </c>
      <c r="G27" s="16">
        <v>44455</v>
      </c>
      <c r="H27" s="15">
        <v>905</v>
      </c>
      <c r="I27" s="11">
        <v>44987</v>
      </c>
      <c r="J27" s="6">
        <f>VLOOKUP(B27,Sheet3!B:F,2,0)</f>
        <v>925</v>
      </c>
      <c r="K27" s="6">
        <f>VLOOKUP(B27,Sheet1!A:C,3,0)</f>
        <v>0</v>
      </c>
      <c r="L27" s="6">
        <f t="shared" si="0"/>
        <v>20</v>
      </c>
      <c r="M27" s="6">
        <f t="shared" si="1"/>
        <v>10.600000000000001</v>
      </c>
      <c r="N27" s="6">
        <f t="shared" si="2"/>
        <v>20.16</v>
      </c>
      <c r="O27" s="6">
        <f>VLOOKUP(B27,Sheet3!B:F,3,0)</f>
        <v>2231</v>
      </c>
      <c r="P27" s="6">
        <f>VLOOKUP(B27,Sheet3!B:F,4,0)</f>
        <v>774168937842</v>
      </c>
      <c r="Q27" s="23">
        <f>VLOOKUP(B27,Sheet3!B:F,5,0)</f>
        <v>45013</v>
      </c>
    </row>
    <row r="28" spans="1:18" x14ac:dyDescent="0.25">
      <c r="A28" s="15">
        <v>27</v>
      </c>
      <c r="B28" s="18" t="s">
        <v>31</v>
      </c>
      <c r="C28" s="15">
        <v>8787105129</v>
      </c>
      <c r="D28" s="15" t="s">
        <v>245</v>
      </c>
      <c r="E28" s="15" t="s">
        <v>246</v>
      </c>
      <c r="F28" s="15">
        <v>2</v>
      </c>
      <c r="G28" s="16">
        <v>44462</v>
      </c>
      <c r="H28" s="15">
        <v>1587</v>
      </c>
      <c r="I28" s="11">
        <v>44994</v>
      </c>
      <c r="J28" s="6">
        <f>VLOOKUP(B28,Sheet3!B:F,2,0)</f>
        <v>1868</v>
      </c>
      <c r="K28" s="6">
        <f>VLOOKUP(B28,Sheet1!A:C,3,0)</f>
        <v>0</v>
      </c>
      <c r="L28" s="6">
        <f t="shared" si="0"/>
        <v>281</v>
      </c>
      <c r="M28" s="6">
        <f t="shared" si="1"/>
        <v>148.93</v>
      </c>
      <c r="N28" s="6">
        <f t="shared" si="2"/>
        <v>283.24799999999999</v>
      </c>
      <c r="O28" s="6">
        <f>VLOOKUP(B28,Sheet3!B:F,3,0)</f>
        <v>3580</v>
      </c>
      <c r="P28" s="13">
        <f>VLOOKUP(B28,Sheet3!B:F,4,0)</f>
        <v>878710511083</v>
      </c>
      <c r="Q28" s="23">
        <f>VLOOKUP(B28,Sheet3!B:F,5,0)</f>
        <v>44993</v>
      </c>
    </row>
    <row r="29" spans="1:18" x14ac:dyDescent="0.25">
      <c r="A29" s="15">
        <v>28</v>
      </c>
      <c r="B29" s="2" t="s">
        <v>32</v>
      </c>
      <c r="C29" s="15">
        <v>399304065</v>
      </c>
      <c r="D29" s="15" t="s">
        <v>247</v>
      </c>
      <c r="E29" s="15" t="s">
        <v>214</v>
      </c>
      <c r="F29" s="15">
        <v>2</v>
      </c>
      <c r="G29" s="16">
        <v>44466</v>
      </c>
      <c r="H29" s="15">
        <v>3907</v>
      </c>
      <c r="I29" s="11">
        <v>44998</v>
      </c>
      <c r="J29" s="6">
        <f>VLOOKUP(B29,Sheet3!B:F,2,0)</f>
        <v>4158</v>
      </c>
      <c r="K29" s="6">
        <v>1.9279999999999999</v>
      </c>
      <c r="L29" s="6">
        <f t="shared" si="0"/>
        <v>251</v>
      </c>
      <c r="M29" s="6">
        <f t="shared" si="1"/>
        <v>133.03</v>
      </c>
      <c r="N29" s="6">
        <f t="shared" si="2"/>
        <v>253.00799999999998</v>
      </c>
      <c r="O29" s="6">
        <f>VLOOKUP(B29,Sheet3!B:F,3,0)</f>
        <v>3198</v>
      </c>
      <c r="P29" s="13">
        <f>VLOOKUP(B29,Sheet3!B:F,4,0)</f>
        <v>39930420869</v>
      </c>
      <c r="Q29" s="23">
        <f>VLOOKUP(B29,Sheet3!B:F,5,0)</f>
        <v>44998</v>
      </c>
      <c r="R29" t="s">
        <v>635</v>
      </c>
    </row>
    <row r="30" spans="1:18" x14ac:dyDescent="0.25">
      <c r="A30" s="15">
        <v>29</v>
      </c>
      <c r="B30" s="18" t="s">
        <v>33</v>
      </c>
      <c r="C30" s="15">
        <v>3003325297</v>
      </c>
      <c r="D30" s="15" t="s">
        <v>248</v>
      </c>
      <c r="E30" s="15" t="s">
        <v>219</v>
      </c>
      <c r="F30" s="15">
        <v>2</v>
      </c>
      <c r="G30" s="16">
        <v>44468</v>
      </c>
      <c r="H30" s="15">
        <v>1796</v>
      </c>
      <c r="I30" s="11">
        <v>45000</v>
      </c>
      <c r="J30" s="6">
        <f>VLOOKUP(B30,Sheet3!B:F,2,0)</f>
        <v>1887</v>
      </c>
      <c r="K30" s="6">
        <v>1.4</v>
      </c>
      <c r="L30" s="6">
        <f t="shared" si="0"/>
        <v>91</v>
      </c>
      <c r="M30" s="6">
        <f t="shared" si="1"/>
        <v>48.230000000000004</v>
      </c>
      <c r="N30" s="6">
        <f t="shared" si="2"/>
        <v>91.727999999999994</v>
      </c>
      <c r="O30" s="6">
        <f>VLOOKUP(B30,Sheet3!B:F,3,0)</f>
        <v>2340</v>
      </c>
      <c r="P30" s="13">
        <f>VLOOKUP(B30,Sheet3!B:F,4,0)</f>
        <v>300332585643</v>
      </c>
      <c r="Q30" s="23">
        <f>VLOOKUP(B30,Sheet3!B:F,5,0)</f>
        <v>44998</v>
      </c>
    </row>
    <row r="31" spans="1:18" x14ac:dyDescent="0.25">
      <c r="A31" s="15">
        <v>30</v>
      </c>
      <c r="B31" s="32" t="s">
        <v>34</v>
      </c>
      <c r="C31" s="15">
        <v>5230142563</v>
      </c>
      <c r="D31" s="15" t="s">
        <v>249</v>
      </c>
      <c r="E31" s="15" t="s">
        <v>244</v>
      </c>
      <c r="F31" s="15">
        <v>2</v>
      </c>
      <c r="G31" s="16">
        <v>44469</v>
      </c>
      <c r="H31" s="15">
        <v>1715</v>
      </c>
      <c r="I31" s="11">
        <v>45001</v>
      </c>
      <c r="J31" s="6" t="e">
        <f>VLOOKUP(B31,Sheet3!B:F,2,0)</f>
        <v>#N/A</v>
      </c>
      <c r="K31" s="6">
        <f>VLOOKUP(B31,Sheet1!A:C,3,0)</f>
        <v>0</v>
      </c>
      <c r="L31" s="6" t="e">
        <f t="shared" si="0"/>
        <v>#N/A</v>
      </c>
      <c r="M31" s="6" t="e">
        <f t="shared" si="1"/>
        <v>#N/A</v>
      </c>
      <c r="N31" s="6" t="e">
        <f t="shared" si="2"/>
        <v>#N/A</v>
      </c>
      <c r="O31" s="6" t="e">
        <f>VLOOKUP(B31,Sheet3!B:F,3,0)</f>
        <v>#N/A</v>
      </c>
      <c r="P31" s="6" t="e">
        <f>VLOOKUP(B31,Sheet3!B:F,4,0)</f>
        <v>#N/A</v>
      </c>
      <c r="Q31" s="23" t="e">
        <f>VLOOKUP(B31,Sheet3!B:F,5,0)</f>
        <v>#N/A</v>
      </c>
    </row>
    <row r="32" spans="1:18" x14ac:dyDescent="0.25">
      <c r="A32" s="15">
        <v>31</v>
      </c>
      <c r="B32" s="18" t="s">
        <v>35</v>
      </c>
      <c r="C32" s="15">
        <v>1214690512</v>
      </c>
      <c r="D32" s="15" t="s">
        <v>220</v>
      </c>
      <c r="E32" s="15" t="s">
        <v>250</v>
      </c>
      <c r="F32" s="15">
        <v>1</v>
      </c>
      <c r="G32" s="16">
        <v>44502</v>
      </c>
      <c r="H32" s="15">
        <v>877</v>
      </c>
      <c r="I32" s="11">
        <v>45006</v>
      </c>
      <c r="J32" s="6">
        <f>VLOOKUP(B32,Sheet3!B:F,2,0)</f>
        <v>914</v>
      </c>
      <c r="K32" s="6">
        <v>0</v>
      </c>
      <c r="L32" s="6">
        <f t="shared" si="0"/>
        <v>37</v>
      </c>
      <c r="M32" s="6">
        <f t="shared" si="1"/>
        <v>19.61</v>
      </c>
      <c r="N32" s="6">
        <f t="shared" si="2"/>
        <v>37.295999999999999</v>
      </c>
      <c r="O32" s="6">
        <f>VLOOKUP(B32,Sheet3!B:F,3,0)</f>
        <v>1157</v>
      </c>
      <c r="P32" s="13">
        <f>VLOOKUP(B32,Sheet3!B:F,4,0)</f>
        <v>121469063436</v>
      </c>
      <c r="Q32" s="23">
        <f>VLOOKUP(B32,Sheet3!B:F,5,0)</f>
        <v>45006</v>
      </c>
    </row>
    <row r="33" spans="1:17" x14ac:dyDescent="0.25">
      <c r="A33" s="15">
        <v>32</v>
      </c>
      <c r="B33" s="10" t="s">
        <v>36</v>
      </c>
      <c r="C33" s="15">
        <v>2582690603</v>
      </c>
      <c r="D33" s="15" t="s">
        <v>251</v>
      </c>
      <c r="E33" s="15" t="s">
        <v>219</v>
      </c>
      <c r="F33" s="15">
        <v>3</v>
      </c>
      <c r="G33" s="16">
        <v>44511</v>
      </c>
      <c r="H33" s="15">
        <v>641</v>
      </c>
      <c r="I33" s="11">
        <v>44987</v>
      </c>
      <c r="J33" s="6" t="e">
        <f>VLOOKUP(B33,Sheet3!B:F,2,0)</f>
        <v>#N/A</v>
      </c>
      <c r="K33" s="6">
        <f>VLOOKUP(B33,Sheet1!A:C,3,0)</f>
        <v>0</v>
      </c>
      <c r="L33" s="6" t="e">
        <f t="shared" si="0"/>
        <v>#N/A</v>
      </c>
      <c r="M33" s="6" t="e">
        <f t="shared" si="1"/>
        <v>#N/A</v>
      </c>
      <c r="N33" s="6" t="e">
        <f t="shared" si="2"/>
        <v>#N/A</v>
      </c>
      <c r="O33" s="6" t="e">
        <f>VLOOKUP(B33,Sheet3!B:F,3,0)</f>
        <v>#N/A</v>
      </c>
      <c r="P33" s="6" t="e">
        <f>VLOOKUP(B33,Sheet3!B:F,4,0)</f>
        <v>#N/A</v>
      </c>
      <c r="Q33" s="23" t="e">
        <f>VLOOKUP(B33,Sheet3!B:F,5,0)</f>
        <v>#N/A</v>
      </c>
    </row>
    <row r="34" spans="1:17" x14ac:dyDescent="0.25">
      <c r="A34" s="15">
        <v>33</v>
      </c>
      <c r="B34" s="18" t="s">
        <v>37</v>
      </c>
      <c r="C34" s="15">
        <v>7249529728</v>
      </c>
      <c r="D34" s="15" t="s">
        <v>252</v>
      </c>
      <c r="E34" s="15" t="s">
        <v>253</v>
      </c>
      <c r="F34" s="15">
        <v>2</v>
      </c>
      <c r="G34" s="16">
        <v>44511</v>
      </c>
      <c r="H34" s="15">
        <v>2673</v>
      </c>
      <c r="I34" s="11">
        <v>44987</v>
      </c>
      <c r="J34" s="6">
        <f>VLOOKUP(B34,Sheet3!B:F,2,0)</f>
        <v>2824</v>
      </c>
      <c r="K34" s="6">
        <v>0.8</v>
      </c>
      <c r="L34" s="6">
        <f t="shared" ref="L34:L65" si="3">J34-H34</f>
        <v>151</v>
      </c>
      <c r="M34" s="6">
        <f t="shared" ref="M34:M65" si="4">L34*0.53</f>
        <v>80.03</v>
      </c>
      <c r="N34" s="6">
        <f t="shared" ref="N34:N65" si="5">L34*11.2*9%</f>
        <v>152.20799999999997</v>
      </c>
      <c r="O34" s="6">
        <f>VLOOKUP(B34,Sheet3!B:F,3,0)</f>
        <v>2433</v>
      </c>
      <c r="P34" s="13">
        <f>VLOOKUP(B34,Sheet3!B:F,4,0)</f>
        <v>724952970989</v>
      </c>
      <c r="Q34" s="23">
        <f>VLOOKUP(B34,Sheet3!B:F,5,0)</f>
        <v>44988</v>
      </c>
    </row>
    <row r="35" spans="1:17" x14ac:dyDescent="0.25">
      <c r="A35" s="15">
        <v>34</v>
      </c>
      <c r="B35" s="18" t="s">
        <v>38</v>
      </c>
      <c r="C35" s="15">
        <v>8406216679</v>
      </c>
      <c r="D35" s="15" t="s">
        <v>254</v>
      </c>
      <c r="E35" s="15" t="s">
        <v>250</v>
      </c>
      <c r="F35" s="15">
        <v>2</v>
      </c>
      <c r="G35" s="16">
        <v>44520</v>
      </c>
      <c r="H35" s="15">
        <v>3650</v>
      </c>
      <c r="I35" s="11">
        <v>44996</v>
      </c>
      <c r="J35" s="6">
        <f>VLOOKUP(B35,Sheet3!B:F,2,0)</f>
        <v>3940</v>
      </c>
      <c r="K35" s="6">
        <v>1.31</v>
      </c>
      <c r="L35" s="6">
        <f t="shared" si="3"/>
        <v>290</v>
      </c>
      <c r="M35" s="6">
        <f t="shared" si="4"/>
        <v>153.70000000000002</v>
      </c>
      <c r="N35" s="6">
        <f t="shared" si="5"/>
        <v>292.32</v>
      </c>
      <c r="O35" s="6">
        <f>VLOOKUP(B35,Sheet3!B:F,3,0)</f>
        <v>3695</v>
      </c>
      <c r="P35" s="13">
        <f>VLOOKUP(B35,Sheet3!B:F,4,0)</f>
        <v>840621611301</v>
      </c>
      <c r="Q35" s="23">
        <f>VLOOKUP(B35,Sheet3!B:F,5,0)</f>
        <v>44993</v>
      </c>
    </row>
    <row r="36" spans="1:17" x14ac:dyDescent="0.25">
      <c r="A36" s="15">
        <v>35</v>
      </c>
      <c r="B36" s="18" t="s">
        <v>39</v>
      </c>
      <c r="C36" s="15">
        <v>375215146</v>
      </c>
      <c r="D36" s="15" t="s">
        <v>255</v>
      </c>
      <c r="E36" s="15" t="s">
        <v>210</v>
      </c>
      <c r="F36" s="15">
        <v>1</v>
      </c>
      <c r="G36" s="16">
        <v>44525</v>
      </c>
      <c r="H36" s="15">
        <v>2286</v>
      </c>
      <c r="I36" s="11">
        <v>45001</v>
      </c>
      <c r="J36" s="6">
        <f>VLOOKUP(B36,Sheet3!B:F,2,0)</f>
        <v>2341</v>
      </c>
      <c r="K36" s="6">
        <v>0.6</v>
      </c>
      <c r="L36" s="6">
        <f t="shared" si="3"/>
        <v>55</v>
      </c>
      <c r="M36" s="6">
        <f t="shared" si="4"/>
        <v>29.150000000000002</v>
      </c>
      <c r="N36" s="6">
        <f t="shared" si="5"/>
        <v>55.44</v>
      </c>
      <c r="O36" s="6">
        <f>VLOOKUP(B36,Sheet3!B:F,3,0)</f>
        <v>1185</v>
      </c>
      <c r="P36" s="13">
        <f>VLOOKUP(B36,Sheet3!B:F,4,0)</f>
        <v>37521528113</v>
      </c>
      <c r="Q36" s="23">
        <f>VLOOKUP(B36,Sheet3!B:F,5,0)</f>
        <v>44999</v>
      </c>
    </row>
    <row r="37" spans="1:17" x14ac:dyDescent="0.25">
      <c r="A37" s="15">
        <v>36</v>
      </c>
      <c r="B37" s="32" t="s">
        <v>40</v>
      </c>
      <c r="C37" s="15">
        <v>8616389800</v>
      </c>
      <c r="D37" s="15" t="s">
        <v>256</v>
      </c>
      <c r="E37" s="15" t="s">
        <v>244</v>
      </c>
      <c r="F37" s="15">
        <v>2</v>
      </c>
      <c r="G37" s="16">
        <v>44537</v>
      </c>
      <c r="H37" s="15">
        <v>1922</v>
      </c>
      <c r="I37" s="11">
        <v>45013</v>
      </c>
      <c r="J37" s="6" t="e">
        <f>VLOOKUP(B37,Sheet3!B:F,2,0)</f>
        <v>#N/A</v>
      </c>
      <c r="K37" s="6">
        <f>VLOOKUP(B37,Sheet1!A:C,3,0)</f>
        <v>0</v>
      </c>
      <c r="L37" s="6" t="e">
        <f t="shared" si="3"/>
        <v>#N/A</v>
      </c>
      <c r="M37" s="6" t="e">
        <f t="shared" si="4"/>
        <v>#N/A</v>
      </c>
      <c r="N37" s="6" t="e">
        <f t="shared" si="5"/>
        <v>#N/A</v>
      </c>
      <c r="O37" s="6" t="e">
        <f>VLOOKUP(B37,Sheet3!B:F,3,0)</f>
        <v>#N/A</v>
      </c>
      <c r="P37" s="6" t="e">
        <f>VLOOKUP(B37,Sheet3!B:F,4,0)</f>
        <v>#N/A</v>
      </c>
      <c r="Q37" s="23" t="e">
        <f>VLOOKUP(B37,Sheet3!B:F,5,0)</f>
        <v>#N/A</v>
      </c>
    </row>
    <row r="38" spans="1:17" x14ac:dyDescent="0.25">
      <c r="A38" s="15">
        <v>37</v>
      </c>
      <c r="B38" s="30" t="s">
        <v>41</v>
      </c>
      <c r="C38" s="15">
        <v>9780477379</v>
      </c>
      <c r="D38" s="15" t="s">
        <v>257</v>
      </c>
      <c r="E38" s="15" t="s">
        <v>258</v>
      </c>
      <c r="F38" s="15">
        <v>2</v>
      </c>
      <c r="G38" s="16">
        <v>44537</v>
      </c>
      <c r="H38" s="15">
        <v>590</v>
      </c>
      <c r="I38" s="11">
        <v>45013</v>
      </c>
      <c r="J38" s="6">
        <v>611</v>
      </c>
      <c r="K38" s="6">
        <v>2.5</v>
      </c>
      <c r="L38" s="6">
        <f t="shared" si="3"/>
        <v>21</v>
      </c>
      <c r="M38" s="6">
        <f t="shared" si="4"/>
        <v>11.13</v>
      </c>
      <c r="N38" s="6">
        <f t="shared" si="5"/>
        <v>21.167999999999999</v>
      </c>
      <c r="O38" s="6" t="e">
        <f>VLOOKUP(B38,Sheet3!B:F,3,0)</f>
        <v>#N/A</v>
      </c>
      <c r="P38" s="6" t="e">
        <f>VLOOKUP(B38,Sheet3!B:F,4,0)</f>
        <v>#N/A</v>
      </c>
      <c r="Q38" s="23" t="e">
        <f>VLOOKUP(B38,Sheet3!B:F,5,0)</f>
        <v>#N/A</v>
      </c>
    </row>
    <row r="39" spans="1:17" x14ac:dyDescent="0.25">
      <c r="A39" s="15">
        <v>38</v>
      </c>
      <c r="B39" s="32" t="s">
        <v>42</v>
      </c>
      <c r="C39" s="15">
        <v>8117717413</v>
      </c>
      <c r="D39" s="15" t="s">
        <v>259</v>
      </c>
      <c r="E39" s="15" t="s">
        <v>260</v>
      </c>
      <c r="F39" s="15">
        <v>1</v>
      </c>
      <c r="G39" s="16">
        <v>44537</v>
      </c>
      <c r="H39" s="15">
        <v>1355</v>
      </c>
      <c r="I39" s="11">
        <v>45013</v>
      </c>
      <c r="J39" s="6" t="e">
        <f>VLOOKUP(B39,Sheet3!B:F,2,0)</f>
        <v>#N/A</v>
      </c>
      <c r="K39" s="6">
        <f>VLOOKUP(B39,Sheet1!A:C,3,0)</f>
        <v>0</v>
      </c>
      <c r="L39" s="6" t="e">
        <f t="shared" si="3"/>
        <v>#N/A</v>
      </c>
      <c r="M39" s="6" t="e">
        <f t="shared" si="4"/>
        <v>#N/A</v>
      </c>
      <c r="N39" s="6" t="e">
        <f t="shared" si="5"/>
        <v>#N/A</v>
      </c>
      <c r="O39" s="6" t="e">
        <f>VLOOKUP(B39,Sheet3!B:F,3,0)</f>
        <v>#N/A</v>
      </c>
      <c r="P39" s="6" t="e">
        <f>VLOOKUP(B39,Sheet3!B:F,4,0)</f>
        <v>#N/A</v>
      </c>
      <c r="Q39" s="23" t="e">
        <f>VLOOKUP(B39,Sheet3!B:F,5,0)</f>
        <v>#N/A</v>
      </c>
    </row>
    <row r="40" spans="1:17" x14ac:dyDescent="0.25">
      <c r="A40" s="15">
        <v>39</v>
      </c>
      <c r="B40" s="30" t="s">
        <v>43</v>
      </c>
      <c r="C40" s="15">
        <v>563598498</v>
      </c>
      <c r="D40" s="15" t="s">
        <v>261</v>
      </c>
      <c r="E40" s="15" t="s">
        <v>262</v>
      </c>
      <c r="F40" s="15">
        <v>2</v>
      </c>
      <c r="G40" s="16">
        <v>44544</v>
      </c>
      <c r="H40" s="15">
        <v>797</v>
      </c>
      <c r="I40" s="11">
        <v>44992</v>
      </c>
      <c r="J40" s="6" t="e">
        <f>VLOOKUP(B40,Sheet3!B:F,2,0)</f>
        <v>#N/A</v>
      </c>
      <c r="K40" s="6">
        <f>VLOOKUP(B40,Sheet1!A:C,3,0)</f>
        <v>0</v>
      </c>
      <c r="L40" s="6" t="e">
        <f t="shared" si="3"/>
        <v>#N/A</v>
      </c>
      <c r="M40" s="6" t="e">
        <f t="shared" si="4"/>
        <v>#N/A</v>
      </c>
      <c r="N40" s="6" t="e">
        <f t="shared" si="5"/>
        <v>#N/A</v>
      </c>
      <c r="O40" s="6" t="e">
        <f>VLOOKUP(B40,Sheet3!B:F,3,0)</f>
        <v>#N/A</v>
      </c>
      <c r="P40" s="6" t="e">
        <f>VLOOKUP(B40,Sheet3!B:F,4,0)</f>
        <v>#N/A</v>
      </c>
      <c r="Q40" s="23" t="e">
        <f>VLOOKUP(B40,Sheet3!B:F,5,0)</f>
        <v>#N/A</v>
      </c>
    </row>
    <row r="41" spans="1:17" x14ac:dyDescent="0.25">
      <c r="A41" s="15">
        <v>40</v>
      </c>
      <c r="B41" s="18" t="s">
        <v>45</v>
      </c>
      <c r="C41" s="15">
        <v>7934814676</v>
      </c>
      <c r="D41" s="15" t="s">
        <v>263</v>
      </c>
      <c r="E41" s="15" t="s">
        <v>264</v>
      </c>
      <c r="F41" s="15">
        <v>2</v>
      </c>
      <c r="G41" s="16">
        <v>44554</v>
      </c>
      <c r="H41" s="15">
        <v>298</v>
      </c>
      <c r="I41" s="11">
        <v>45002</v>
      </c>
      <c r="J41" s="6">
        <f>VLOOKUP(B41,Sheet3!B:F,2,0)</f>
        <v>294</v>
      </c>
      <c r="K41" s="6">
        <f>VLOOKUP(B41,Sheet1!A:C,3,0)</f>
        <v>0</v>
      </c>
      <c r="L41" s="6">
        <f t="shared" si="3"/>
        <v>-4</v>
      </c>
      <c r="M41" s="6">
        <f t="shared" si="4"/>
        <v>-2.12</v>
      </c>
      <c r="N41" s="6">
        <f t="shared" si="5"/>
        <v>-4.032</v>
      </c>
      <c r="O41" s="6">
        <f>VLOOKUP(B41,Sheet3!B:F,3,0)</f>
        <v>2200</v>
      </c>
      <c r="P41" s="13">
        <f>VLOOKUP(B41,Sheet3!B:F,4,0)</f>
        <v>793481498842</v>
      </c>
      <c r="Q41" s="23">
        <f>VLOOKUP(B41,Sheet3!B:F,5,0)</f>
        <v>45002</v>
      </c>
    </row>
    <row r="42" spans="1:17" x14ac:dyDescent="0.25">
      <c r="A42" s="15">
        <v>41</v>
      </c>
      <c r="B42" s="18" t="s">
        <v>46</v>
      </c>
      <c r="C42" s="15">
        <v>5216039327</v>
      </c>
      <c r="D42" s="15" t="s">
        <v>265</v>
      </c>
      <c r="E42" s="15" t="s">
        <v>266</v>
      </c>
      <c r="F42" s="15">
        <v>1</v>
      </c>
      <c r="G42" s="16">
        <v>44571</v>
      </c>
      <c r="H42" s="15">
        <v>410</v>
      </c>
      <c r="I42" s="11">
        <v>44991</v>
      </c>
      <c r="J42" s="6">
        <f>VLOOKUP(B42,Sheet3!B:F,2,0)</f>
        <v>414</v>
      </c>
      <c r="K42" s="6">
        <f>VLOOKUP(B42,Sheet1!A:C,3,0)</f>
        <v>0</v>
      </c>
      <c r="L42" s="6">
        <f t="shared" si="3"/>
        <v>4</v>
      </c>
      <c r="M42" s="6">
        <f t="shared" si="4"/>
        <v>2.12</v>
      </c>
      <c r="N42" s="6">
        <f t="shared" si="5"/>
        <v>4.032</v>
      </c>
      <c r="O42" s="6">
        <f>VLOOKUP(B42,Sheet3!B:F,3,0)</f>
        <v>1107</v>
      </c>
      <c r="P42" s="13">
        <f>VLOOKUP(B42,Sheet3!B:F,4,0)</f>
        <v>521603912358</v>
      </c>
      <c r="Q42" s="23">
        <f>VLOOKUP(B42,Sheet3!B:F,5,0)</f>
        <v>44991</v>
      </c>
    </row>
    <row r="43" spans="1:17" x14ac:dyDescent="0.25">
      <c r="A43" s="15">
        <v>42</v>
      </c>
      <c r="B43" s="18" t="s">
        <v>47</v>
      </c>
      <c r="C43" s="15">
        <v>8771346635</v>
      </c>
      <c r="D43" s="15" t="s">
        <v>267</v>
      </c>
      <c r="E43" s="15" t="s">
        <v>268</v>
      </c>
      <c r="F43" s="15">
        <v>3</v>
      </c>
      <c r="G43" s="16">
        <v>44571</v>
      </c>
      <c r="H43" s="15">
        <v>2998</v>
      </c>
      <c r="I43" s="11">
        <v>44991</v>
      </c>
      <c r="J43" s="6">
        <f>VLOOKUP(B43,Sheet3!B:F,2,0)</f>
        <v>3212</v>
      </c>
      <c r="K43" s="6">
        <f>VLOOKUP(B43,Sheet1!A:C,3,0)</f>
        <v>0.61599999999999999</v>
      </c>
      <c r="L43" s="6">
        <f t="shared" si="3"/>
        <v>214</v>
      </c>
      <c r="M43" s="6">
        <f t="shared" si="4"/>
        <v>113.42</v>
      </c>
      <c r="N43" s="6">
        <f t="shared" si="5"/>
        <v>215.71199999999996</v>
      </c>
      <c r="O43" s="6">
        <f>VLOOKUP(B43,Sheet3!B:F,3,0)</f>
        <v>3630</v>
      </c>
      <c r="P43" s="13">
        <f>VLOOKUP(B43,Sheet3!B:F,4,0)</f>
        <v>877134606760</v>
      </c>
      <c r="Q43" s="23">
        <f>VLOOKUP(B43,Sheet3!B:F,5,0)</f>
        <v>44987</v>
      </c>
    </row>
    <row r="44" spans="1:17" x14ac:dyDescent="0.25">
      <c r="A44" s="15">
        <v>43</v>
      </c>
      <c r="B44" s="18" t="s">
        <v>48</v>
      </c>
      <c r="C44" s="15">
        <v>3345036326</v>
      </c>
      <c r="D44" s="15" t="s">
        <v>269</v>
      </c>
      <c r="E44" s="15" t="s">
        <v>244</v>
      </c>
      <c r="F44" s="15">
        <v>2</v>
      </c>
      <c r="G44" s="16">
        <v>44579</v>
      </c>
      <c r="H44" s="15">
        <v>1137</v>
      </c>
      <c r="I44" s="11">
        <v>44999</v>
      </c>
      <c r="J44" s="6">
        <f>VLOOKUP(B44,Sheet3!B:F,2,0)</f>
        <v>1138</v>
      </c>
      <c r="K44" s="6">
        <v>0.27</v>
      </c>
      <c r="L44" s="6">
        <f t="shared" si="3"/>
        <v>1</v>
      </c>
      <c r="M44" s="6">
        <f t="shared" si="4"/>
        <v>0.53</v>
      </c>
      <c r="N44" s="6">
        <f t="shared" si="5"/>
        <v>1.008</v>
      </c>
      <c r="O44" s="6">
        <f>VLOOKUP(B44,Sheet3!B:F,3,0)</f>
        <v>2202</v>
      </c>
      <c r="P44" s="13">
        <f>VLOOKUP(B44,Sheet3!B:F,4,0)</f>
        <v>334503643068</v>
      </c>
      <c r="Q44" s="23">
        <f>VLOOKUP(B44,Sheet3!B:F,5,0)</f>
        <v>44998</v>
      </c>
    </row>
    <row r="45" spans="1:17" x14ac:dyDescent="0.25">
      <c r="A45" s="15">
        <v>44</v>
      </c>
      <c r="B45" s="32" t="s">
        <v>49</v>
      </c>
      <c r="C45" s="15">
        <v>8878253048</v>
      </c>
      <c r="D45" s="15" t="s">
        <v>270</v>
      </c>
      <c r="E45" s="15" t="s">
        <v>214</v>
      </c>
      <c r="F45" s="15">
        <v>1</v>
      </c>
      <c r="G45" s="16">
        <v>44579</v>
      </c>
      <c r="H45" s="15">
        <v>1741</v>
      </c>
      <c r="I45" s="11">
        <v>44999</v>
      </c>
      <c r="J45" s="6" t="e">
        <f>VLOOKUP(B45,Sheet3!B:F,2,0)</f>
        <v>#N/A</v>
      </c>
      <c r="K45" s="6">
        <f>VLOOKUP(B45,Sheet1!A:C,3,0)</f>
        <v>0</v>
      </c>
      <c r="L45" s="6" t="e">
        <f t="shared" si="3"/>
        <v>#N/A</v>
      </c>
      <c r="M45" s="6" t="e">
        <f t="shared" si="4"/>
        <v>#N/A</v>
      </c>
      <c r="N45" s="6" t="e">
        <f t="shared" si="5"/>
        <v>#N/A</v>
      </c>
      <c r="O45" s="6" t="e">
        <f>VLOOKUP(B45,Sheet3!B:F,3,0)</f>
        <v>#N/A</v>
      </c>
      <c r="P45" s="6" t="e">
        <f>VLOOKUP(B45,Sheet3!B:F,4,0)</f>
        <v>#N/A</v>
      </c>
      <c r="Q45" s="23" t="e">
        <f>VLOOKUP(B45,Sheet3!B:F,5,0)</f>
        <v>#N/A</v>
      </c>
    </row>
    <row r="46" spans="1:17" x14ac:dyDescent="0.25">
      <c r="A46" s="15">
        <v>45</v>
      </c>
      <c r="B46" s="18" t="s">
        <v>50</v>
      </c>
      <c r="C46" s="15">
        <v>8645726206</v>
      </c>
      <c r="D46" s="15" t="s">
        <v>271</v>
      </c>
      <c r="E46" s="15" t="s">
        <v>272</v>
      </c>
      <c r="F46" s="15">
        <v>2</v>
      </c>
      <c r="G46" s="16">
        <v>44580</v>
      </c>
      <c r="H46" s="15">
        <v>581</v>
      </c>
      <c r="I46" s="11">
        <v>45000</v>
      </c>
      <c r="J46" s="6">
        <f>VLOOKUP(B46,Sheet3!B:F,2,0)</f>
        <v>595</v>
      </c>
      <c r="K46" s="6">
        <v>0.98</v>
      </c>
      <c r="L46" s="6">
        <f t="shared" si="3"/>
        <v>14</v>
      </c>
      <c r="M46" s="6">
        <f t="shared" si="4"/>
        <v>7.42</v>
      </c>
      <c r="N46" s="6">
        <f t="shared" si="5"/>
        <v>14.111999999999998</v>
      </c>
      <c r="O46" s="6">
        <f>VLOOKUP(B46,Sheet3!B:F,3,0)</f>
        <v>2222</v>
      </c>
      <c r="P46" s="13">
        <f>VLOOKUP(B46,Sheet3!B:F,4,0)</f>
        <v>864572683037</v>
      </c>
      <c r="Q46" s="23">
        <f>VLOOKUP(B46,Sheet3!B:F,5,0)</f>
        <v>44999</v>
      </c>
    </row>
    <row r="47" spans="1:17" x14ac:dyDescent="0.25">
      <c r="A47" s="15">
        <v>46</v>
      </c>
      <c r="B47" s="18" t="s">
        <v>51</v>
      </c>
      <c r="C47" s="15">
        <v>1853687082</v>
      </c>
      <c r="D47" s="15" t="s">
        <v>273</v>
      </c>
      <c r="E47" s="15" t="s">
        <v>227</v>
      </c>
      <c r="F47" s="15">
        <v>2</v>
      </c>
      <c r="G47" s="16">
        <v>44586</v>
      </c>
      <c r="H47" s="15">
        <v>533</v>
      </c>
      <c r="I47" s="11">
        <v>45006</v>
      </c>
      <c r="J47" s="6">
        <f>VLOOKUP(B47,Sheet3!B:F,2,0)</f>
        <v>562</v>
      </c>
      <c r="K47" s="6">
        <f>VLOOKUP(B47,Sheet1!A:C,3,0)</f>
        <v>0</v>
      </c>
      <c r="L47" s="6">
        <f t="shared" si="3"/>
        <v>29</v>
      </c>
      <c r="M47" s="6">
        <f t="shared" si="4"/>
        <v>15.370000000000001</v>
      </c>
      <c r="N47" s="6">
        <f t="shared" si="5"/>
        <v>29.231999999999996</v>
      </c>
      <c r="O47" s="6">
        <f>VLOOKUP(B47,Sheet3!B:F,3,0)</f>
        <v>2245</v>
      </c>
      <c r="P47" s="13">
        <f>VLOOKUP(B47,Sheet3!B:F,4,0)</f>
        <v>185368705121</v>
      </c>
      <c r="Q47" s="23">
        <f>VLOOKUP(B47,Sheet3!B:F,5,0)</f>
        <v>45005</v>
      </c>
    </row>
    <row r="48" spans="1:17" x14ac:dyDescent="0.25">
      <c r="A48" s="15">
        <v>47</v>
      </c>
      <c r="B48" s="18" t="s">
        <v>52</v>
      </c>
      <c r="C48" s="15">
        <v>2515754437</v>
      </c>
      <c r="D48" s="15" t="s">
        <v>274</v>
      </c>
      <c r="E48" s="15" t="s">
        <v>275</v>
      </c>
      <c r="F48" s="15">
        <v>2</v>
      </c>
      <c r="G48" s="16">
        <v>44588</v>
      </c>
      <c r="H48" s="15">
        <v>694</v>
      </c>
      <c r="I48" s="11">
        <v>45008</v>
      </c>
      <c r="J48" s="6">
        <f>VLOOKUP(B48,Sheet3!B:F,2,0)</f>
        <v>727</v>
      </c>
      <c r="K48" s="6">
        <f>VLOOKUP(B48,Sheet1!A:C,3,0)</f>
        <v>0</v>
      </c>
      <c r="L48" s="6">
        <f t="shared" si="3"/>
        <v>33</v>
      </c>
      <c r="M48" s="6">
        <f t="shared" si="4"/>
        <v>17.490000000000002</v>
      </c>
      <c r="N48" s="6">
        <f t="shared" si="5"/>
        <v>33.263999999999996</v>
      </c>
      <c r="O48" s="6">
        <f>VLOOKUP(B48,Sheet3!B:F,3,0)</f>
        <v>2251</v>
      </c>
      <c r="P48" s="13">
        <f>VLOOKUP(B48,Sheet3!B:F,4,0)</f>
        <v>251575444100</v>
      </c>
      <c r="Q48" s="23">
        <f>VLOOKUP(B48,Sheet3!B:F,5,0)</f>
        <v>45005</v>
      </c>
    </row>
    <row r="49" spans="1:17" x14ac:dyDescent="0.25">
      <c r="A49" s="15">
        <v>48</v>
      </c>
      <c r="B49" s="32" t="s">
        <v>53</v>
      </c>
      <c r="C49" s="15">
        <v>8174254964</v>
      </c>
      <c r="D49" s="15" t="s">
        <v>276</v>
      </c>
      <c r="E49" s="15" t="s">
        <v>272</v>
      </c>
      <c r="F49" s="15">
        <v>1</v>
      </c>
      <c r="G49" s="16">
        <v>44589</v>
      </c>
      <c r="H49" s="15">
        <v>770</v>
      </c>
      <c r="I49" s="11">
        <v>45009</v>
      </c>
      <c r="J49" s="6" t="e">
        <f>VLOOKUP(B49,Sheet3!B:F,2,0)</f>
        <v>#N/A</v>
      </c>
      <c r="K49" s="6">
        <f>VLOOKUP(B49,Sheet1!A:C,3,0)</f>
        <v>0</v>
      </c>
      <c r="L49" s="6" t="e">
        <f t="shared" si="3"/>
        <v>#N/A</v>
      </c>
      <c r="M49" s="6" t="e">
        <f t="shared" si="4"/>
        <v>#N/A</v>
      </c>
      <c r="N49" s="6" t="e">
        <f t="shared" si="5"/>
        <v>#N/A</v>
      </c>
      <c r="O49" s="6" t="e">
        <f>VLOOKUP(B49,Sheet3!B:F,3,0)</f>
        <v>#N/A</v>
      </c>
      <c r="P49" s="6" t="e">
        <f>VLOOKUP(B49,Sheet3!B:F,4,0)</f>
        <v>#N/A</v>
      </c>
      <c r="Q49" s="23" t="e">
        <f>VLOOKUP(B49,Sheet3!B:F,5,0)</f>
        <v>#N/A</v>
      </c>
    </row>
    <row r="50" spans="1:17" x14ac:dyDescent="0.25">
      <c r="A50" s="15">
        <v>49</v>
      </c>
      <c r="B50" s="18" t="s">
        <v>54</v>
      </c>
      <c r="C50" s="15">
        <v>6973475453</v>
      </c>
      <c r="D50" s="15" t="s">
        <v>277</v>
      </c>
      <c r="E50" s="15" t="s">
        <v>260</v>
      </c>
      <c r="F50" s="15">
        <v>2</v>
      </c>
      <c r="G50" s="16">
        <v>44594</v>
      </c>
      <c r="H50" s="15">
        <v>810</v>
      </c>
      <c r="I50" s="11">
        <v>44986</v>
      </c>
      <c r="J50" s="6">
        <v>843</v>
      </c>
      <c r="K50" s="6">
        <f>VLOOKUP(B50,Sheet1!A:C,3,0)</f>
        <v>0</v>
      </c>
      <c r="L50" s="6">
        <f t="shared" si="3"/>
        <v>33</v>
      </c>
      <c r="M50" s="6">
        <f t="shared" si="4"/>
        <v>17.490000000000002</v>
      </c>
      <c r="N50" s="6">
        <f t="shared" si="5"/>
        <v>33.263999999999996</v>
      </c>
      <c r="O50" s="6" t="e">
        <f>VLOOKUP(B50,Sheet3!B:F,3,0)</f>
        <v>#N/A</v>
      </c>
      <c r="P50" s="6" t="e">
        <f>VLOOKUP(B50,Sheet3!B:F,4,0)</f>
        <v>#N/A</v>
      </c>
      <c r="Q50" s="23" t="e">
        <f>VLOOKUP(B50,Sheet3!B:F,5,0)</f>
        <v>#N/A</v>
      </c>
    </row>
    <row r="51" spans="1:17" x14ac:dyDescent="0.25">
      <c r="A51" s="15">
        <v>50</v>
      </c>
      <c r="B51" s="32" t="s">
        <v>55</v>
      </c>
      <c r="C51" s="15">
        <v>1694460553</v>
      </c>
      <c r="D51" s="15" t="s">
        <v>278</v>
      </c>
      <c r="E51" s="15" t="s">
        <v>244</v>
      </c>
      <c r="F51" s="15">
        <v>3</v>
      </c>
      <c r="G51" s="16">
        <v>44594</v>
      </c>
      <c r="H51" s="15">
        <v>689</v>
      </c>
      <c r="I51" s="11">
        <v>44986</v>
      </c>
      <c r="J51" s="6" t="e">
        <f>VLOOKUP(B51,Sheet3!B:F,2,0)</f>
        <v>#N/A</v>
      </c>
      <c r="K51" s="6">
        <f>VLOOKUP(B51,Sheet1!A:C,3,0)</f>
        <v>0</v>
      </c>
      <c r="L51" s="6" t="e">
        <f t="shared" si="3"/>
        <v>#N/A</v>
      </c>
      <c r="M51" s="6" t="e">
        <f t="shared" si="4"/>
        <v>#N/A</v>
      </c>
      <c r="N51" s="6" t="e">
        <f t="shared" si="5"/>
        <v>#N/A</v>
      </c>
      <c r="O51" s="6" t="e">
        <f>VLOOKUP(B51,Sheet3!B:F,3,0)</f>
        <v>#N/A</v>
      </c>
      <c r="P51" s="6" t="e">
        <f>VLOOKUP(B51,Sheet3!B:F,4,0)</f>
        <v>#N/A</v>
      </c>
      <c r="Q51" s="23" t="e">
        <f>VLOOKUP(B51,Sheet3!B:F,5,0)</f>
        <v>#N/A</v>
      </c>
    </row>
    <row r="52" spans="1:17" x14ac:dyDescent="0.25">
      <c r="A52" s="15">
        <v>51</v>
      </c>
      <c r="B52" s="2" t="s">
        <v>57</v>
      </c>
      <c r="C52" s="15">
        <v>8346849569</v>
      </c>
      <c r="D52" s="15" t="s">
        <v>279</v>
      </c>
      <c r="E52" s="15" t="s">
        <v>280</v>
      </c>
      <c r="F52" s="15">
        <v>3</v>
      </c>
      <c r="G52" s="16">
        <v>44600</v>
      </c>
      <c r="H52" s="15">
        <v>725</v>
      </c>
      <c r="I52" s="11">
        <v>44992</v>
      </c>
      <c r="J52" s="6">
        <f>VLOOKUP(B52,Sheet3!B:F,2,0)</f>
        <v>737</v>
      </c>
      <c r="K52" s="6">
        <f>VLOOKUP(B52,Sheet1!A:C,3,0)</f>
        <v>0.72</v>
      </c>
      <c r="L52" s="6">
        <f t="shared" si="3"/>
        <v>12</v>
      </c>
      <c r="M52" s="6">
        <f t="shared" si="4"/>
        <v>6.36</v>
      </c>
      <c r="N52" s="6">
        <f t="shared" si="5"/>
        <v>12.095999999999998</v>
      </c>
      <c r="O52" s="6">
        <f>VLOOKUP(B52,Sheet3!B:F,3,0)</f>
        <v>3319</v>
      </c>
      <c r="P52" s="13">
        <f>VLOOKUP(B52,Sheet3!B:F,4,0)</f>
        <v>834684906753</v>
      </c>
      <c r="Q52" s="23">
        <f>VLOOKUP(B52,Sheet3!B:F,5,0)</f>
        <v>44991</v>
      </c>
    </row>
    <row r="53" spans="1:17" x14ac:dyDescent="0.25">
      <c r="A53" s="15">
        <v>52</v>
      </c>
      <c r="B53" s="10" t="s">
        <v>58</v>
      </c>
      <c r="C53" s="15">
        <v>1783677823</v>
      </c>
      <c r="D53" s="15" t="s">
        <v>281</v>
      </c>
      <c r="E53" s="15" t="s">
        <v>282</v>
      </c>
      <c r="F53" s="15">
        <v>1</v>
      </c>
      <c r="G53" s="16">
        <v>44606</v>
      </c>
      <c r="H53" s="15">
        <v>505</v>
      </c>
      <c r="I53" s="11">
        <v>44998</v>
      </c>
      <c r="J53" s="6" t="e">
        <f>VLOOKUP(B53,Sheet3!B:F,2,0)</f>
        <v>#N/A</v>
      </c>
      <c r="K53" s="6">
        <f>VLOOKUP(B53,Sheet1!A:C,3,0)</f>
        <v>0</v>
      </c>
      <c r="L53" s="6" t="e">
        <f t="shared" si="3"/>
        <v>#N/A</v>
      </c>
      <c r="M53" s="6" t="e">
        <f t="shared" si="4"/>
        <v>#N/A</v>
      </c>
      <c r="N53" s="6" t="e">
        <f t="shared" si="5"/>
        <v>#N/A</v>
      </c>
      <c r="O53" s="6" t="e">
        <f>VLOOKUP(B53,Sheet3!B:F,3,0)</f>
        <v>#N/A</v>
      </c>
      <c r="P53" s="6" t="e">
        <f>VLOOKUP(B53,Sheet3!B:F,4,0)</f>
        <v>#N/A</v>
      </c>
      <c r="Q53" s="23" t="e">
        <f>VLOOKUP(B53,Sheet3!B:F,5,0)</f>
        <v>#N/A</v>
      </c>
    </row>
    <row r="54" spans="1:17" x14ac:dyDescent="0.25">
      <c r="A54" s="15">
        <v>53</v>
      </c>
      <c r="B54" s="18" t="s">
        <v>59</v>
      </c>
      <c r="C54" s="15">
        <v>5636741060</v>
      </c>
      <c r="D54" s="15" t="s">
        <v>283</v>
      </c>
      <c r="E54" s="15" t="s">
        <v>208</v>
      </c>
      <c r="F54" s="15">
        <v>2</v>
      </c>
      <c r="G54" s="16">
        <v>44607</v>
      </c>
      <c r="H54" s="15">
        <v>2024</v>
      </c>
      <c r="I54" s="11">
        <v>44999</v>
      </c>
      <c r="J54" s="6">
        <f>VLOOKUP(B54,Sheet3!B:F,2,0)</f>
        <v>2091</v>
      </c>
      <c r="K54" s="6">
        <v>2.37</v>
      </c>
      <c r="L54" s="6">
        <f t="shared" si="3"/>
        <v>67</v>
      </c>
      <c r="M54" s="6">
        <f t="shared" si="4"/>
        <v>35.510000000000005</v>
      </c>
      <c r="N54" s="6">
        <f t="shared" si="5"/>
        <v>67.536000000000001</v>
      </c>
      <c r="O54" s="6">
        <f>VLOOKUP(B54,Sheet3!B:F,3,0)</f>
        <v>2304</v>
      </c>
      <c r="P54" s="13">
        <f>VLOOKUP(B54,Sheet3!B:F,4,0)</f>
        <v>563674188476</v>
      </c>
      <c r="Q54" s="23">
        <f>VLOOKUP(B54,Sheet3!B:F,5,0)</f>
        <v>44998</v>
      </c>
    </row>
    <row r="55" spans="1:17" x14ac:dyDescent="0.25">
      <c r="A55" s="15">
        <v>54</v>
      </c>
      <c r="B55" s="18" t="s">
        <v>60</v>
      </c>
      <c r="C55" s="15">
        <v>5977181320</v>
      </c>
      <c r="D55" s="15" t="s">
        <v>284</v>
      </c>
      <c r="E55" s="15" t="s">
        <v>272</v>
      </c>
      <c r="F55" s="15">
        <v>2</v>
      </c>
      <c r="G55" s="16">
        <v>44611</v>
      </c>
      <c r="H55" s="15">
        <v>1530</v>
      </c>
      <c r="I55" s="11">
        <v>45003</v>
      </c>
      <c r="J55" s="6">
        <f>VLOOKUP(B55,Sheet3!B:F,2,0)</f>
        <v>1675</v>
      </c>
      <c r="K55" s="6">
        <v>2.2999999999999998</v>
      </c>
      <c r="L55" s="6">
        <f t="shared" si="3"/>
        <v>145</v>
      </c>
      <c r="M55" s="6">
        <f t="shared" si="4"/>
        <v>76.850000000000009</v>
      </c>
      <c r="N55" s="6">
        <f t="shared" si="5"/>
        <v>146.16</v>
      </c>
      <c r="O55" s="6">
        <f>VLOOKUP(B55,Sheet3!B:F,3,0)</f>
        <v>2424</v>
      </c>
      <c r="P55" s="13">
        <f>VLOOKUP(B55,Sheet3!B:F,4,0)</f>
        <v>597718142633</v>
      </c>
      <c r="Q55" s="23">
        <f>VLOOKUP(B55,Sheet3!B:F,5,0)</f>
        <v>45002</v>
      </c>
    </row>
    <row r="56" spans="1:17" x14ac:dyDescent="0.25">
      <c r="A56" s="15">
        <v>55</v>
      </c>
      <c r="B56" s="18" t="s">
        <v>61</v>
      </c>
      <c r="C56" s="15">
        <v>4775648464</v>
      </c>
      <c r="D56" s="15" t="s">
        <v>285</v>
      </c>
      <c r="E56" s="15" t="s">
        <v>286</v>
      </c>
      <c r="F56" s="15">
        <v>1</v>
      </c>
      <c r="G56" s="16">
        <v>44611</v>
      </c>
      <c r="H56" s="15">
        <v>717</v>
      </c>
      <c r="I56" s="11">
        <v>45003</v>
      </c>
      <c r="J56" s="6">
        <f>VLOOKUP(B56,Sheet3!B:F,2,0)</f>
        <v>717</v>
      </c>
      <c r="K56" s="6">
        <f>VLOOKUP(B56,Sheet1!A:C,3,0)</f>
        <v>0</v>
      </c>
      <c r="L56" s="6">
        <f t="shared" si="3"/>
        <v>0</v>
      </c>
      <c r="M56" s="6">
        <f t="shared" si="4"/>
        <v>0</v>
      </c>
      <c r="N56" s="6">
        <f t="shared" si="5"/>
        <v>0</v>
      </c>
      <c r="O56" s="6">
        <f>VLOOKUP(B56,Sheet3!B:F,3,0)</f>
        <v>1100</v>
      </c>
      <c r="P56" s="13">
        <f>VLOOKUP(B56,Sheet3!B:F,4,0)</f>
        <v>477564854672</v>
      </c>
      <c r="Q56" s="23">
        <f>VLOOKUP(B56,Sheet3!B:F,5,0)</f>
        <v>45006</v>
      </c>
    </row>
    <row r="57" spans="1:17" x14ac:dyDescent="0.25">
      <c r="A57" s="15">
        <v>56</v>
      </c>
      <c r="B57" s="18" t="s">
        <v>63</v>
      </c>
      <c r="C57" s="15">
        <v>1477378484</v>
      </c>
      <c r="D57" s="15" t="s">
        <v>287</v>
      </c>
      <c r="E57" s="15" t="s">
        <v>288</v>
      </c>
      <c r="F57" s="15">
        <v>2</v>
      </c>
      <c r="G57" s="16">
        <v>44617</v>
      </c>
      <c r="H57" s="15">
        <v>723</v>
      </c>
      <c r="I57" s="11">
        <v>45009</v>
      </c>
      <c r="J57" s="6">
        <f>VLOOKUP(B57,Sheet3!B:F,2,0)</f>
        <v>739</v>
      </c>
      <c r="K57" s="6">
        <f>VLOOKUP(B57,Sheet1!A:C,3,0)</f>
        <v>0</v>
      </c>
      <c r="L57" s="6">
        <f t="shared" si="3"/>
        <v>16</v>
      </c>
      <c r="M57" s="6">
        <f t="shared" si="4"/>
        <v>8.48</v>
      </c>
      <c r="N57" s="6">
        <f t="shared" si="5"/>
        <v>16.128</v>
      </c>
      <c r="O57" s="6">
        <f>VLOOKUP(B57,Sheet3!B:F,3,0)</f>
        <v>2225</v>
      </c>
      <c r="P57" s="6">
        <f>VLOOKUP(B57,Sheet3!B:F,4,0)</f>
        <v>147737873853</v>
      </c>
      <c r="Q57" s="23">
        <f>VLOOKUP(B57,Sheet3!B:F,5,0)</f>
        <v>45008</v>
      </c>
    </row>
    <row r="58" spans="1:17" x14ac:dyDescent="0.25">
      <c r="A58" s="15">
        <v>57</v>
      </c>
      <c r="B58" s="18" t="s">
        <v>64</v>
      </c>
      <c r="C58" s="15">
        <v>294443732</v>
      </c>
      <c r="D58" s="15" t="s">
        <v>289</v>
      </c>
      <c r="E58" s="15" t="s">
        <v>208</v>
      </c>
      <c r="F58" s="15">
        <v>2</v>
      </c>
      <c r="G58" s="16">
        <v>44625</v>
      </c>
      <c r="H58" s="15">
        <v>511</v>
      </c>
      <c r="I58" s="11">
        <v>44989</v>
      </c>
      <c r="J58" s="6">
        <f>VLOOKUP(B58,Sheet3!B:F,2,0)</f>
        <v>512</v>
      </c>
      <c r="K58" s="6">
        <f>VLOOKUP(B58,Sheet1!A:C,3,0)</f>
        <v>0</v>
      </c>
      <c r="L58" s="6">
        <f t="shared" si="3"/>
        <v>1</v>
      </c>
      <c r="M58" s="6">
        <f t="shared" si="4"/>
        <v>0.53</v>
      </c>
      <c r="N58" s="6">
        <f t="shared" si="5"/>
        <v>1.008</v>
      </c>
      <c r="O58" s="6">
        <f>VLOOKUP(B58,Sheet3!B:F,3,0)</f>
        <v>2202</v>
      </c>
      <c r="P58" s="13">
        <f>VLOOKUP(B58,Sheet3!B:F,4,0)</f>
        <v>29444382195</v>
      </c>
      <c r="Q58" s="23">
        <f>VLOOKUP(B58,Sheet3!B:F,5,0)</f>
        <v>44989</v>
      </c>
    </row>
    <row r="59" spans="1:17" x14ac:dyDescent="0.25">
      <c r="A59" s="15">
        <v>58</v>
      </c>
      <c r="B59" s="18" t="s">
        <v>65</v>
      </c>
      <c r="C59" s="15">
        <v>3945521916</v>
      </c>
      <c r="D59" s="15" t="s">
        <v>290</v>
      </c>
      <c r="E59" s="15" t="s">
        <v>291</v>
      </c>
      <c r="F59" s="15">
        <v>1</v>
      </c>
      <c r="G59" s="16">
        <v>44634</v>
      </c>
      <c r="H59" s="15">
        <v>402</v>
      </c>
      <c r="I59" s="11">
        <v>44998</v>
      </c>
      <c r="J59" s="6">
        <f>VLOOKUP(B59,Sheet3!B:F,2,0)</f>
        <v>403</v>
      </c>
      <c r="K59" s="6">
        <v>0.31</v>
      </c>
      <c r="L59" s="6">
        <f t="shared" si="3"/>
        <v>1</v>
      </c>
      <c r="M59" s="6">
        <f t="shared" si="4"/>
        <v>0.53</v>
      </c>
      <c r="N59" s="6">
        <f t="shared" si="5"/>
        <v>1.008</v>
      </c>
      <c r="O59" s="6">
        <f>VLOOKUP(B59,Sheet3!B:F,3,0)</f>
        <v>1102</v>
      </c>
      <c r="P59" s="13">
        <f>VLOOKUP(B59,Sheet3!B:F,4,0)</f>
        <v>394552124161</v>
      </c>
      <c r="Q59" s="23">
        <f>VLOOKUP(B59,Sheet3!B:F,5,0)</f>
        <v>44995</v>
      </c>
    </row>
    <row r="60" spans="1:17" x14ac:dyDescent="0.25">
      <c r="A60" s="15">
        <v>59</v>
      </c>
      <c r="B60" s="18" t="s">
        <v>66</v>
      </c>
      <c r="C60" s="15">
        <v>2762713020</v>
      </c>
      <c r="D60" s="15" t="s">
        <v>292</v>
      </c>
      <c r="E60" s="15" t="s">
        <v>293</v>
      </c>
      <c r="F60" s="15">
        <v>2</v>
      </c>
      <c r="G60" s="16">
        <v>44636</v>
      </c>
      <c r="H60" s="15">
        <v>521</v>
      </c>
      <c r="I60" s="11">
        <v>45000</v>
      </c>
      <c r="J60" s="6">
        <f>VLOOKUP(B60,Sheet3!B:F,2,0)</f>
        <v>564</v>
      </c>
      <c r="K60" s="6">
        <v>1.65</v>
      </c>
      <c r="L60" s="6">
        <f t="shared" si="3"/>
        <v>43</v>
      </c>
      <c r="M60" s="6">
        <f t="shared" si="4"/>
        <v>22.790000000000003</v>
      </c>
      <c r="N60" s="6">
        <f t="shared" si="5"/>
        <v>43.343999999999994</v>
      </c>
      <c r="O60" s="6">
        <f>VLOOKUP(B60,Sheet3!B:F,3,0)</f>
        <v>2267</v>
      </c>
      <c r="P60" s="13">
        <f>VLOOKUP(B60,Sheet3!B:F,4,0)</f>
        <v>276271395442</v>
      </c>
      <c r="Q60" s="23">
        <f>VLOOKUP(B60,Sheet3!B:F,5,0)</f>
        <v>44995</v>
      </c>
    </row>
    <row r="61" spans="1:17" x14ac:dyDescent="0.25">
      <c r="A61" s="15">
        <v>60</v>
      </c>
      <c r="B61" s="18" t="s">
        <v>67</v>
      </c>
      <c r="C61" s="15">
        <v>7270548749</v>
      </c>
      <c r="D61" s="15" t="s">
        <v>294</v>
      </c>
      <c r="E61" s="15" t="s">
        <v>280</v>
      </c>
      <c r="F61" s="15">
        <v>2</v>
      </c>
      <c r="G61" s="16">
        <v>44636</v>
      </c>
      <c r="H61" s="15">
        <v>1945</v>
      </c>
      <c r="I61" s="11">
        <v>45000</v>
      </c>
      <c r="J61" s="6">
        <f>VLOOKUP(B61,Sheet3!B:F,2,0)</f>
        <v>1992</v>
      </c>
      <c r="K61" s="6">
        <v>1.9</v>
      </c>
      <c r="L61" s="6">
        <f t="shared" si="3"/>
        <v>47</v>
      </c>
      <c r="M61" s="6">
        <f t="shared" si="4"/>
        <v>24.91</v>
      </c>
      <c r="N61" s="6">
        <f t="shared" si="5"/>
        <v>47.375999999999998</v>
      </c>
      <c r="O61" s="6">
        <f>VLOOKUP(B61,Sheet3!B:F,3,0)</f>
        <v>2273</v>
      </c>
      <c r="P61" s="13">
        <f>VLOOKUP(B61,Sheet3!B:F,4,0)</f>
        <v>727054840411</v>
      </c>
      <c r="Q61" s="23">
        <f>VLOOKUP(B61,Sheet3!B:F,5,0)</f>
        <v>44998</v>
      </c>
    </row>
    <row r="62" spans="1:17" x14ac:dyDescent="0.25">
      <c r="A62" s="15">
        <v>61</v>
      </c>
      <c r="B62" s="18" t="s">
        <v>68</v>
      </c>
      <c r="C62" s="15">
        <v>2973761542</v>
      </c>
      <c r="D62" s="15" t="s">
        <v>295</v>
      </c>
      <c r="E62" s="15" t="s">
        <v>296</v>
      </c>
      <c r="F62" s="15">
        <v>3</v>
      </c>
      <c r="G62" s="16">
        <v>44644</v>
      </c>
      <c r="H62" s="15">
        <v>5043</v>
      </c>
      <c r="I62" s="11">
        <v>45008</v>
      </c>
      <c r="J62" s="6">
        <f>VLOOKUP(B62,Sheet3!B:F,2,0)</f>
        <v>5543</v>
      </c>
      <c r="K62" s="6">
        <v>3.6440000000000001</v>
      </c>
      <c r="L62" s="6">
        <f t="shared" si="3"/>
        <v>500</v>
      </c>
      <c r="M62" s="6">
        <f t="shared" si="4"/>
        <v>265</v>
      </c>
      <c r="N62" s="6">
        <f t="shared" si="5"/>
        <v>504</v>
      </c>
      <c r="O62" s="6">
        <f>VLOOKUP(B62,Sheet3!B:F,3,0)</f>
        <v>6369</v>
      </c>
      <c r="P62" s="13">
        <f>VLOOKUP(B62,Sheet3!B:F,4,0)</f>
        <v>297376112534</v>
      </c>
      <c r="Q62" s="23">
        <f>VLOOKUP(B62,Sheet3!B:F,5,0)</f>
        <v>45006</v>
      </c>
    </row>
    <row r="63" spans="1:17" x14ac:dyDescent="0.25">
      <c r="A63" s="15">
        <v>62</v>
      </c>
      <c r="B63" s="18" t="s">
        <v>69</v>
      </c>
      <c r="C63" s="15">
        <v>8872936258</v>
      </c>
      <c r="D63" s="15" t="s">
        <v>297</v>
      </c>
      <c r="E63" s="15" t="s">
        <v>214</v>
      </c>
      <c r="F63" s="15">
        <v>2</v>
      </c>
      <c r="G63" s="16">
        <v>44655</v>
      </c>
      <c r="H63" s="15">
        <v>2485</v>
      </c>
      <c r="I63" s="11">
        <v>44991</v>
      </c>
      <c r="J63" s="6">
        <v>2499</v>
      </c>
      <c r="K63" s="6">
        <f>VLOOKUP(B63,Sheet1!A:C,3,0)</f>
        <v>0</v>
      </c>
      <c r="L63" s="6">
        <f t="shared" si="3"/>
        <v>14</v>
      </c>
      <c r="M63" s="6">
        <f t="shared" si="4"/>
        <v>7.42</v>
      </c>
      <c r="N63" s="6">
        <f t="shared" si="5"/>
        <v>14.111999999999998</v>
      </c>
      <c r="O63" s="6" t="e">
        <f>VLOOKUP(B63,Sheet3!B:F,3,0)</f>
        <v>#N/A</v>
      </c>
      <c r="P63" s="6" t="e">
        <f>VLOOKUP(B63,Sheet3!B:F,4,0)</f>
        <v>#N/A</v>
      </c>
      <c r="Q63" s="23" t="e">
        <f>VLOOKUP(B63,Sheet3!B:F,5,0)</f>
        <v>#N/A</v>
      </c>
    </row>
    <row r="64" spans="1:17" x14ac:dyDescent="0.25">
      <c r="A64" s="15">
        <v>63</v>
      </c>
      <c r="B64" s="18" t="s">
        <v>70</v>
      </c>
      <c r="C64" s="15">
        <v>3076795893</v>
      </c>
      <c r="D64" s="15" t="s">
        <v>298</v>
      </c>
      <c r="E64" s="15" t="s">
        <v>214</v>
      </c>
      <c r="F64" s="15">
        <v>2</v>
      </c>
      <c r="G64" s="16">
        <v>44655</v>
      </c>
      <c r="H64" s="15">
        <v>1975</v>
      </c>
      <c r="I64" s="11">
        <v>44991</v>
      </c>
      <c r="J64" s="6">
        <f>VLOOKUP(B64,Sheet3!B:F,2,0)</f>
        <v>2140</v>
      </c>
      <c r="K64" s="6">
        <v>1.5</v>
      </c>
      <c r="L64" s="6">
        <f t="shared" si="3"/>
        <v>165</v>
      </c>
      <c r="M64" s="6">
        <f t="shared" si="4"/>
        <v>87.45</v>
      </c>
      <c r="N64" s="6">
        <f t="shared" si="5"/>
        <v>166.31999999999996</v>
      </c>
      <c r="O64" s="6">
        <f>VLOOKUP(B64,Sheet3!B:F,3,0)</f>
        <v>2454</v>
      </c>
      <c r="P64" s="13">
        <f>VLOOKUP(B64,Sheet3!B:F,4,0)</f>
        <v>307679550407</v>
      </c>
      <c r="Q64" s="23">
        <f>VLOOKUP(B64,Sheet3!B:F,5,0)</f>
        <v>44991</v>
      </c>
    </row>
    <row r="65" spans="1:17" x14ac:dyDescent="0.25">
      <c r="A65" s="15">
        <v>64</v>
      </c>
      <c r="B65" s="18" t="s">
        <v>71</v>
      </c>
      <c r="C65" s="15">
        <v>5922351841</v>
      </c>
      <c r="D65" s="15" t="s">
        <v>299</v>
      </c>
      <c r="E65" s="15" t="s">
        <v>300</v>
      </c>
      <c r="F65" s="15">
        <v>2</v>
      </c>
      <c r="G65" s="16">
        <v>44656</v>
      </c>
      <c r="H65" s="15">
        <v>490</v>
      </c>
      <c r="I65" s="11">
        <v>44992</v>
      </c>
      <c r="J65" s="6">
        <f>VLOOKUP(B65,Sheet3!B:F,2,0)</f>
        <v>524</v>
      </c>
      <c r="K65" s="6">
        <v>0.3</v>
      </c>
      <c r="L65" s="6">
        <f t="shared" si="3"/>
        <v>34</v>
      </c>
      <c r="M65" s="6">
        <f t="shared" si="4"/>
        <v>18.02</v>
      </c>
      <c r="N65" s="6">
        <f t="shared" si="5"/>
        <v>34.271999999999991</v>
      </c>
      <c r="O65" s="6">
        <f>VLOOKUP(B65,Sheet3!B:F,3,0)</f>
        <v>2253</v>
      </c>
      <c r="P65" s="13">
        <f>VLOOKUP(B65,Sheet3!B:F,4,0)</f>
        <v>592235165712</v>
      </c>
      <c r="Q65" s="23">
        <f>VLOOKUP(B65,Sheet3!B:F,5,0)</f>
        <v>44988</v>
      </c>
    </row>
    <row r="66" spans="1:17" x14ac:dyDescent="0.25">
      <c r="A66" s="15">
        <v>65</v>
      </c>
      <c r="B66" s="30" t="s">
        <v>72</v>
      </c>
      <c r="C66" s="15">
        <v>8446715387</v>
      </c>
      <c r="D66" s="15" t="s">
        <v>301</v>
      </c>
      <c r="E66" s="15" t="s">
        <v>302</v>
      </c>
      <c r="F66" s="15">
        <v>2</v>
      </c>
      <c r="G66" s="16">
        <v>44657</v>
      </c>
      <c r="H66" s="15">
        <v>246</v>
      </c>
      <c r="I66" s="11">
        <v>44993</v>
      </c>
      <c r="J66" s="6">
        <v>278</v>
      </c>
      <c r="K66" s="6">
        <v>0.9</v>
      </c>
      <c r="L66" s="6">
        <f t="shared" ref="L66:L97" si="6">J66-H66</f>
        <v>32</v>
      </c>
      <c r="M66" s="6">
        <f t="shared" ref="M66:M78" si="7">L66*0.53</f>
        <v>16.96</v>
      </c>
      <c r="N66" s="6">
        <f t="shared" ref="N66:N97" si="8">L66*11.2*9%</f>
        <v>32.256</v>
      </c>
      <c r="O66" s="6" t="e">
        <f>VLOOKUP(B66,Sheet3!B:F,3,0)</f>
        <v>#N/A</v>
      </c>
      <c r="P66" s="6" t="e">
        <f>VLOOKUP(B66,Sheet3!B:F,4,0)</f>
        <v>#N/A</v>
      </c>
      <c r="Q66" s="23" t="e">
        <f>VLOOKUP(B66,Sheet3!B:F,5,0)</f>
        <v>#N/A</v>
      </c>
    </row>
    <row r="67" spans="1:17" x14ac:dyDescent="0.25">
      <c r="A67" s="15">
        <v>66</v>
      </c>
      <c r="B67" s="2" t="s">
        <v>73</v>
      </c>
      <c r="C67" s="15">
        <v>1574192419</v>
      </c>
      <c r="D67" s="15" t="s">
        <v>303</v>
      </c>
      <c r="E67" s="15" t="s">
        <v>304</v>
      </c>
      <c r="F67" s="15">
        <v>2</v>
      </c>
      <c r="G67" s="16">
        <v>44667</v>
      </c>
      <c r="H67" s="15">
        <v>399</v>
      </c>
      <c r="I67" s="11">
        <v>45003</v>
      </c>
      <c r="J67" s="6">
        <f>VLOOKUP(B67,Sheet3!B:F,2,0)</f>
        <v>486</v>
      </c>
      <c r="K67" s="6">
        <f>VLOOKUP(B67,Sheet1!A:C,3,0)</f>
        <v>0</v>
      </c>
      <c r="L67" s="6">
        <f t="shared" si="6"/>
        <v>87</v>
      </c>
      <c r="M67" s="6">
        <f t="shared" si="7"/>
        <v>46.11</v>
      </c>
      <c r="N67" s="6">
        <f t="shared" si="8"/>
        <v>87.695999999999998</v>
      </c>
      <c r="O67" s="6">
        <f>VLOOKUP(B67,Sheet3!B:F,3,0)</f>
        <v>2334</v>
      </c>
      <c r="P67" s="13">
        <f>VLOOKUP(B67,Sheet3!B:F,4,0)</f>
        <v>157419243156</v>
      </c>
      <c r="Q67" s="23">
        <f>VLOOKUP(B67,Sheet3!B:F,5,0)</f>
        <v>45005</v>
      </c>
    </row>
    <row r="68" spans="1:17" x14ac:dyDescent="0.25">
      <c r="A68" s="15">
        <v>67</v>
      </c>
      <c r="B68" s="18" t="s">
        <v>74</v>
      </c>
      <c r="C68" s="15">
        <v>3402974412</v>
      </c>
      <c r="D68" s="15" t="s">
        <v>305</v>
      </c>
      <c r="E68" s="15" t="s">
        <v>306</v>
      </c>
      <c r="F68" s="15">
        <v>3</v>
      </c>
      <c r="G68" s="16">
        <v>44671</v>
      </c>
      <c r="H68" s="15">
        <v>1041</v>
      </c>
      <c r="I68" s="11">
        <v>45007</v>
      </c>
      <c r="J68" s="6">
        <f>VLOOKUP(B68,Sheet3!B:F,2,0)</f>
        <v>1062</v>
      </c>
      <c r="K68" s="6">
        <f>VLOOKUP(B68,Sheet1!A:C,3,0)</f>
        <v>0</v>
      </c>
      <c r="L68" s="6">
        <f t="shared" si="6"/>
        <v>21</v>
      </c>
      <c r="M68" s="6">
        <f t="shared" si="7"/>
        <v>11.13</v>
      </c>
      <c r="N68" s="6">
        <f t="shared" si="8"/>
        <v>21.167999999999999</v>
      </c>
      <c r="O68" s="6">
        <f>VLOOKUP(B68,Sheet3!B:F,3,0)</f>
        <v>3333</v>
      </c>
      <c r="P68" s="6">
        <f>VLOOKUP(B68,Sheet3!B:F,4,0)</f>
        <v>340297414550</v>
      </c>
      <c r="Q68" s="23">
        <f>VLOOKUP(B68,Sheet3!B:F,5,0)</f>
        <v>45008</v>
      </c>
    </row>
    <row r="69" spans="1:17" x14ac:dyDescent="0.25">
      <c r="A69" s="15">
        <v>68</v>
      </c>
      <c r="B69" s="30" t="s">
        <v>75</v>
      </c>
      <c r="C69" s="15">
        <v>3794167725</v>
      </c>
      <c r="D69" s="15" t="s">
        <v>307</v>
      </c>
      <c r="E69" s="15" t="s">
        <v>308</v>
      </c>
      <c r="F69" s="15">
        <v>2</v>
      </c>
      <c r="G69" s="16">
        <v>44672</v>
      </c>
      <c r="H69" s="15">
        <v>681</v>
      </c>
      <c r="I69" s="11">
        <v>45008</v>
      </c>
      <c r="J69" s="6">
        <v>700</v>
      </c>
      <c r="K69" s="6">
        <v>1.4</v>
      </c>
      <c r="L69" s="6">
        <f t="shared" si="6"/>
        <v>19</v>
      </c>
      <c r="M69" s="6">
        <f t="shared" si="7"/>
        <v>10.07</v>
      </c>
      <c r="N69" s="6">
        <f t="shared" si="8"/>
        <v>19.151999999999997</v>
      </c>
      <c r="O69" s="6" t="e">
        <f>VLOOKUP(B69,Sheet3!B:F,3,0)</f>
        <v>#N/A</v>
      </c>
      <c r="P69" s="6" t="e">
        <f>VLOOKUP(B69,Sheet3!B:F,4,0)</f>
        <v>#N/A</v>
      </c>
      <c r="Q69" s="23" t="e">
        <f>VLOOKUP(B69,Sheet3!B:F,5,0)</f>
        <v>#N/A</v>
      </c>
    </row>
    <row r="70" spans="1:17" x14ac:dyDescent="0.25">
      <c r="A70" s="15">
        <v>69</v>
      </c>
      <c r="B70" s="18" t="s">
        <v>76</v>
      </c>
      <c r="C70" s="15">
        <v>9244461623</v>
      </c>
      <c r="D70" s="15" t="s">
        <v>309</v>
      </c>
      <c r="E70" s="15" t="s">
        <v>306</v>
      </c>
      <c r="F70" s="15">
        <v>2</v>
      </c>
      <c r="G70" s="16">
        <v>44685</v>
      </c>
      <c r="H70" s="15">
        <v>783</v>
      </c>
      <c r="I70" s="11">
        <v>44993</v>
      </c>
      <c r="J70" s="6">
        <f>VLOOKUP(B70,Sheet3!B:F,2,0)</f>
        <v>786</v>
      </c>
      <c r="K70" s="6">
        <f>VLOOKUP(B70,Sheet1!A:C,3,0)</f>
        <v>0</v>
      </c>
      <c r="L70" s="6">
        <f t="shared" si="6"/>
        <v>3</v>
      </c>
      <c r="M70" s="6">
        <f t="shared" si="7"/>
        <v>1.59</v>
      </c>
      <c r="N70" s="6">
        <f t="shared" si="8"/>
        <v>3.0239999999999996</v>
      </c>
      <c r="O70" s="6">
        <f>VLOOKUP(B70,Sheet3!B:F,3,0)</f>
        <v>2205</v>
      </c>
      <c r="P70" s="13">
        <f>VLOOKUP(B70,Sheet3!B:F,4,0)</f>
        <v>924446140331</v>
      </c>
      <c r="Q70" s="23">
        <f>VLOOKUP(B70,Sheet3!B:F,5,0)</f>
        <v>44993</v>
      </c>
    </row>
    <row r="71" spans="1:17" x14ac:dyDescent="0.25">
      <c r="A71" s="15">
        <v>70</v>
      </c>
      <c r="B71" s="18" t="s">
        <v>77</v>
      </c>
      <c r="C71" s="15">
        <v>9180740862</v>
      </c>
      <c r="D71" s="15" t="s">
        <v>310</v>
      </c>
      <c r="E71" s="15" t="s">
        <v>311</v>
      </c>
      <c r="F71" s="15">
        <v>2</v>
      </c>
      <c r="G71" s="16">
        <v>44685</v>
      </c>
      <c r="H71" s="15">
        <v>799</v>
      </c>
      <c r="I71" s="11">
        <v>44993</v>
      </c>
      <c r="J71" s="6">
        <f>VLOOKUP(B71,Sheet3!B:F,2,0)</f>
        <v>831</v>
      </c>
      <c r="K71" s="6">
        <v>0.8</v>
      </c>
      <c r="L71" s="6">
        <f t="shared" si="6"/>
        <v>32</v>
      </c>
      <c r="M71" s="6">
        <f t="shared" si="7"/>
        <v>16.96</v>
      </c>
      <c r="N71" s="6">
        <f t="shared" si="8"/>
        <v>32.256</v>
      </c>
      <c r="O71" s="6">
        <f>VLOOKUP(B71,Sheet3!B:F,3,0)</f>
        <v>2250</v>
      </c>
      <c r="P71" s="13">
        <f>VLOOKUP(B71,Sheet3!B:F,4,0)</f>
        <v>918074008119</v>
      </c>
      <c r="Q71" s="23">
        <f>VLOOKUP(B71,Sheet3!B:F,5,0)</f>
        <v>44991</v>
      </c>
    </row>
    <row r="72" spans="1:17" x14ac:dyDescent="0.25">
      <c r="A72" s="15">
        <v>71</v>
      </c>
      <c r="B72" s="18" t="s">
        <v>78</v>
      </c>
      <c r="C72" s="15">
        <v>7991866326</v>
      </c>
      <c r="D72" s="15" t="s">
        <v>312</v>
      </c>
      <c r="E72" s="15" t="s">
        <v>313</v>
      </c>
      <c r="F72" s="15">
        <v>2</v>
      </c>
      <c r="G72" s="16">
        <v>44692</v>
      </c>
      <c r="H72" s="15">
        <v>1548</v>
      </c>
      <c r="I72" s="11">
        <v>45000</v>
      </c>
      <c r="J72" s="6">
        <f>VLOOKUP(B72,Sheet3!B:F,2,0)</f>
        <v>1563</v>
      </c>
      <c r="K72" s="6">
        <f>VLOOKUP(B72,Sheet1!A:C,3,0)</f>
        <v>0</v>
      </c>
      <c r="L72" s="6">
        <f t="shared" si="6"/>
        <v>15</v>
      </c>
      <c r="M72" s="6">
        <f t="shared" si="7"/>
        <v>7.95</v>
      </c>
      <c r="N72" s="6">
        <f t="shared" si="8"/>
        <v>15.12</v>
      </c>
      <c r="O72" s="6">
        <f>VLOOKUP(B72,Sheet3!B:F,3,0)</f>
        <v>2224</v>
      </c>
      <c r="P72" s="13">
        <f>VLOOKUP(B72,Sheet3!B:F,4,0)</f>
        <v>34223</v>
      </c>
      <c r="Q72" s="23">
        <f>VLOOKUP(B72,Sheet3!B:F,5,0)</f>
        <v>45001</v>
      </c>
    </row>
    <row r="73" spans="1:17" x14ac:dyDescent="0.25">
      <c r="A73" s="15">
        <v>72</v>
      </c>
      <c r="B73" s="31" t="s">
        <v>79</v>
      </c>
      <c r="C73" s="15">
        <v>2579996743</v>
      </c>
      <c r="D73" s="15" t="s">
        <v>314</v>
      </c>
      <c r="E73" s="15" t="s">
        <v>315</v>
      </c>
      <c r="F73" s="15">
        <v>4</v>
      </c>
      <c r="G73" s="16">
        <v>44700</v>
      </c>
      <c r="H73" s="15">
        <v>5807</v>
      </c>
      <c r="I73" s="11">
        <v>45008</v>
      </c>
      <c r="J73" s="6">
        <f>VLOOKUP(B73,Sheet3!B:F,2,0)</f>
        <v>4047</v>
      </c>
      <c r="K73" s="6">
        <f>VLOOKUP(B73,Sheet1!A:C,3,0)</f>
        <v>0</v>
      </c>
      <c r="L73" s="6">
        <f t="shared" si="6"/>
        <v>-1760</v>
      </c>
      <c r="M73" s="6">
        <f t="shared" si="7"/>
        <v>-932.80000000000007</v>
      </c>
      <c r="N73" s="6">
        <f t="shared" si="8"/>
        <v>-1774.08</v>
      </c>
      <c r="O73" s="6">
        <f>VLOOKUP(B73,Sheet3!B:F,3,0)</f>
        <v>7643</v>
      </c>
      <c r="P73" s="13">
        <f>VLOOKUP(B73,Sheet3!B:F,4,0)</f>
        <v>257999694720</v>
      </c>
      <c r="Q73" s="23">
        <f>VLOOKUP(B73,Sheet3!B:F,5,0)</f>
        <v>45005</v>
      </c>
    </row>
    <row r="74" spans="1:17" x14ac:dyDescent="0.25">
      <c r="A74" s="15">
        <v>73</v>
      </c>
      <c r="B74" s="10" t="s">
        <v>80</v>
      </c>
      <c r="C74" s="15">
        <v>5817420496</v>
      </c>
      <c r="D74" s="15" t="s">
        <v>316</v>
      </c>
      <c r="E74" s="15" t="s">
        <v>275</v>
      </c>
      <c r="F74" s="15">
        <v>2</v>
      </c>
      <c r="G74" s="16">
        <v>44706</v>
      </c>
      <c r="H74" s="15">
        <v>6250</v>
      </c>
      <c r="I74" s="11">
        <v>44986</v>
      </c>
      <c r="J74" s="6">
        <f>VLOOKUP(B74,Sheet3!B:F,2,0)</f>
        <v>6599</v>
      </c>
      <c r="K74" s="6">
        <f>VLOOKUP(B74,Sheet1!A:C,3,0)</f>
        <v>0</v>
      </c>
      <c r="L74" s="6">
        <f t="shared" si="6"/>
        <v>349</v>
      </c>
      <c r="M74" s="6">
        <f t="shared" si="7"/>
        <v>184.97</v>
      </c>
      <c r="N74" s="6">
        <f t="shared" si="8"/>
        <v>351.79199999999997</v>
      </c>
      <c r="O74" s="6">
        <f>VLOOKUP(B74,Sheet3!B:F,3,0)</f>
        <v>4446</v>
      </c>
      <c r="P74" s="6">
        <f>VLOOKUP(B74,Sheet3!B:F,4,0)</f>
        <v>581742040863</v>
      </c>
      <c r="Q74" s="23">
        <f>VLOOKUP(B74,Sheet3!B:F,5,0)</f>
        <v>45013</v>
      </c>
    </row>
    <row r="75" spans="1:17" x14ac:dyDescent="0.25">
      <c r="A75" s="15">
        <v>74</v>
      </c>
      <c r="B75" s="30" t="s">
        <v>81</v>
      </c>
      <c r="C75" s="15">
        <v>41948654</v>
      </c>
      <c r="D75" s="15" t="s">
        <v>317</v>
      </c>
      <c r="E75" s="15" t="s">
        <v>306</v>
      </c>
      <c r="F75" s="15">
        <v>1</v>
      </c>
      <c r="G75" s="16">
        <v>44708</v>
      </c>
      <c r="H75" s="15">
        <v>1019</v>
      </c>
      <c r="I75" s="11">
        <v>44988</v>
      </c>
      <c r="J75" s="6" t="e">
        <f>VLOOKUP(B75,Sheet3!B:F,2,0)</f>
        <v>#N/A</v>
      </c>
      <c r="K75" s="6">
        <f>VLOOKUP(B75,Sheet1!A:C,3,0)</f>
        <v>0</v>
      </c>
      <c r="L75" s="6" t="e">
        <f t="shared" si="6"/>
        <v>#N/A</v>
      </c>
      <c r="M75" s="6" t="e">
        <f t="shared" si="7"/>
        <v>#N/A</v>
      </c>
      <c r="N75" s="6" t="e">
        <f t="shared" si="8"/>
        <v>#N/A</v>
      </c>
      <c r="O75" s="6" t="e">
        <f>VLOOKUP(B75,Sheet3!B:F,3,0)</f>
        <v>#N/A</v>
      </c>
      <c r="P75" s="6" t="e">
        <f>VLOOKUP(B75,Sheet3!B:F,4,0)</f>
        <v>#N/A</v>
      </c>
      <c r="Q75" s="23" t="e">
        <f>VLOOKUP(B75,Sheet3!B:F,5,0)</f>
        <v>#N/A</v>
      </c>
    </row>
    <row r="76" spans="1:17" x14ac:dyDescent="0.25">
      <c r="A76" s="15">
        <v>75</v>
      </c>
      <c r="B76" s="18" t="s">
        <v>82</v>
      </c>
      <c r="C76" s="15">
        <v>6496613631</v>
      </c>
      <c r="D76" s="15" t="s">
        <v>318</v>
      </c>
      <c r="E76" s="15" t="s">
        <v>319</v>
      </c>
      <c r="F76" s="15">
        <v>2</v>
      </c>
      <c r="G76" s="16">
        <v>44711</v>
      </c>
      <c r="H76" s="15">
        <v>1066</v>
      </c>
      <c r="I76" s="11">
        <v>44991</v>
      </c>
      <c r="J76" s="6">
        <f>VLOOKUP(B76,Sheet3!B:F,2,0)</f>
        <v>1072</v>
      </c>
      <c r="K76" s="6">
        <v>0.14000000000000001</v>
      </c>
      <c r="L76" s="6">
        <f t="shared" si="6"/>
        <v>6</v>
      </c>
      <c r="M76" s="6">
        <f t="shared" si="7"/>
        <v>3.18</v>
      </c>
      <c r="N76" s="6">
        <f t="shared" si="8"/>
        <v>6.0479999999999992</v>
      </c>
      <c r="O76" s="6">
        <f>VLOOKUP(B76,Sheet3!B:F,3,0)</f>
        <v>2210</v>
      </c>
      <c r="P76" s="13">
        <f>VLOOKUP(B76,Sheet3!B:F,4,0)</f>
        <v>649661392178</v>
      </c>
      <c r="Q76" s="23">
        <f>VLOOKUP(B76,Sheet3!B:F,5,0)</f>
        <v>44991</v>
      </c>
    </row>
    <row r="77" spans="1:17" x14ac:dyDescent="0.25">
      <c r="A77" s="15">
        <v>76</v>
      </c>
      <c r="B77" s="30" t="s">
        <v>84</v>
      </c>
      <c r="C77" s="15">
        <v>6779799995</v>
      </c>
      <c r="D77" s="15" t="s">
        <v>320</v>
      </c>
      <c r="E77" s="15" t="s">
        <v>242</v>
      </c>
      <c r="F77" s="15">
        <v>3</v>
      </c>
      <c r="G77" s="16">
        <v>44718</v>
      </c>
      <c r="H77" s="15">
        <v>15561</v>
      </c>
      <c r="I77" s="11">
        <v>44998</v>
      </c>
      <c r="J77" s="6">
        <v>15644</v>
      </c>
      <c r="K77" s="6">
        <f>VLOOKUP(B77,Sheet1!A:C,3,0)</f>
        <v>0</v>
      </c>
      <c r="L77" s="6">
        <f t="shared" si="6"/>
        <v>83</v>
      </c>
      <c r="M77" s="6">
        <f t="shared" si="7"/>
        <v>43.99</v>
      </c>
      <c r="N77" s="6">
        <f t="shared" si="8"/>
        <v>83.663999999999987</v>
      </c>
      <c r="O77" s="6" t="e">
        <f>VLOOKUP(B77,Sheet3!B:F,3,0)</f>
        <v>#N/A</v>
      </c>
      <c r="P77" s="6" t="e">
        <f>VLOOKUP(B77,Sheet3!B:F,4,0)</f>
        <v>#N/A</v>
      </c>
      <c r="Q77" s="23" t="e">
        <f>VLOOKUP(B77,Sheet3!B:F,5,0)</f>
        <v>#N/A</v>
      </c>
    </row>
    <row r="78" spans="1:17" x14ac:dyDescent="0.25">
      <c r="A78" s="15">
        <v>77</v>
      </c>
      <c r="B78" s="18" t="s">
        <v>85</v>
      </c>
      <c r="C78" s="15">
        <v>7753846733</v>
      </c>
      <c r="D78" s="15" t="s">
        <v>321</v>
      </c>
      <c r="E78" s="15" t="s">
        <v>322</v>
      </c>
      <c r="F78" s="15">
        <v>2</v>
      </c>
      <c r="G78" s="16">
        <v>44726</v>
      </c>
      <c r="H78" s="15">
        <v>455</v>
      </c>
      <c r="I78" s="11">
        <v>45006</v>
      </c>
      <c r="J78" s="6">
        <f>VLOOKUP(B78,Sheet3!B:F,2,0)</f>
        <v>506</v>
      </c>
      <c r="K78" s="6">
        <f>VLOOKUP(B78,Sheet1!A:C,3,0)</f>
        <v>0</v>
      </c>
      <c r="L78" s="6">
        <f t="shared" si="6"/>
        <v>51</v>
      </c>
      <c r="M78" s="6">
        <f t="shared" si="7"/>
        <v>27.03</v>
      </c>
      <c r="N78" s="6">
        <f t="shared" si="8"/>
        <v>51.407999999999994</v>
      </c>
      <c r="O78" s="6">
        <f>VLOOKUP(B78,Sheet3!B:F,3,0)</f>
        <v>2279</v>
      </c>
      <c r="P78" s="13">
        <f>VLOOKUP(B78,Sheet3!B:F,4,0)</f>
        <v>775384615366</v>
      </c>
      <c r="Q78" s="23">
        <f>VLOOKUP(B78,Sheet3!B:F,5,0)</f>
        <v>45006</v>
      </c>
    </row>
    <row r="79" spans="1:17" x14ac:dyDescent="0.25">
      <c r="A79" s="15">
        <v>78</v>
      </c>
      <c r="B79" s="18" t="s">
        <v>86</v>
      </c>
      <c r="C79" s="15">
        <v>2972871586</v>
      </c>
      <c r="D79" s="15" t="s">
        <v>323</v>
      </c>
      <c r="E79" s="15" t="s">
        <v>242</v>
      </c>
      <c r="F79" s="15">
        <v>1</v>
      </c>
      <c r="G79" s="16">
        <v>44736</v>
      </c>
      <c r="H79" s="15">
        <v>522</v>
      </c>
      <c r="I79" s="11">
        <v>44988</v>
      </c>
      <c r="J79" s="6">
        <f>VLOOKUP(B79,Sheet3!B:F,2,0)</f>
        <v>535</v>
      </c>
      <c r="K79" s="6">
        <v>0.2</v>
      </c>
      <c r="L79" s="6">
        <f t="shared" si="6"/>
        <v>13</v>
      </c>
      <c r="N79" s="6">
        <f t="shared" si="8"/>
        <v>13.103999999999999</v>
      </c>
      <c r="O79" s="6">
        <f>VLOOKUP(B79,Sheet3!B:F,3,0)</f>
        <v>1120</v>
      </c>
      <c r="P79" s="13">
        <f>VLOOKUP(B79,Sheet3!B:F,4,0)</f>
        <v>297287125174</v>
      </c>
      <c r="Q79" s="23">
        <f>VLOOKUP(B79,Sheet3!B:F,5,0)</f>
        <v>44987</v>
      </c>
    </row>
    <row r="80" spans="1:17" x14ac:dyDescent="0.25">
      <c r="A80" s="15">
        <v>79</v>
      </c>
      <c r="B80" s="18" t="s">
        <v>87</v>
      </c>
      <c r="C80" s="15">
        <v>8101915039</v>
      </c>
      <c r="D80" s="15" t="s">
        <v>324</v>
      </c>
      <c r="E80" s="15" t="s">
        <v>325</v>
      </c>
      <c r="F80" s="15">
        <v>1</v>
      </c>
      <c r="G80" s="16">
        <v>44739</v>
      </c>
      <c r="H80" s="15">
        <v>466</v>
      </c>
      <c r="I80" s="11">
        <v>44991</v>
      </c>
      <c r="J80" s="6">
        <f>VLOOKUP(B80,Sheet3!B:F,2,0)</f>
        <v>467</v>
      </c>
      <c r="K80" s="6">
        <v>0</v>
      </c>
      <c r="L80" s="6">
        <f t="shared" si="6"/>
        <v>1</v>
      </c>
      <c r="M80" s="6">
        <f t="shared" ref="M80:M111" si="9">L80*0.53</f>
        <v>0.53</v>
      </c>
      <c r="N80" s="6">
        <f t="shared" si="8"/>
        <v>1.008</v>
      </c>
      <c r="O80" s="6">
        <f>VLOOKUP(B80,Sheet3!B:F,3,0)</f>
        <v>1102</v>
      </c>
      <c r="P80" s="13">
        <f>VLOOKUP(B80,Sheet3!B:F,4,0)</f>
        <v>810191536042</v>
      </c>
      <c r="Q80" s="23">
        <f>VLOOKUP(B80,Sheet3!B:F,5,0)</f>
        <v>44994</v>
      </c>
    </row>
    <row r="81" spans="1:17" x14ac:dyDescent="0.25">
      <c r="A81" s="15">
        <v>80</v>
      </c>
      <c r="B81" s="18" t="s">
        <v>88</v>
      </c>
      <c r="C81" s="15">
        <v>6253388948</v>
      </c>
      <c r="D81" s="15" t="s">
        <v>326</v>
      </c>
      <c r="E81" s="15" t="s">
        <v>327</v>
      </c>
      <c r="F81" s="15">
        <v>2</v>
      </c>
      <c r="G81" s="16">
        <v>44740</v>
      </c>
      <c r="H81" s="15">
        <v>3139</v>
      </c>
      <c r="I81" s="11">
        <v>44992</v>
      </c>
      <c r="J81" s="6">
        <f>VLOOKUP(B81,Sheet3!B:F,2,0)</f>
        <v>3199</v>
      </c>
      <c r="K81" s="6">
        <f>VLOOKUP(B81,Sheet1!A:C,3,0)</f>
        <v>0</v>
      </c>
      <c r="L81" s="6">
        <f t="shared" si="6"/>
        <v>60</v>
      </c>
      <c r="M81" s="6">
        <f t="shared" si="9"/>
        <v>31.8</v>
      </c>
      <c r="N81" s="6">
        <f t="shared" si="8"/>
        <v>60.48</v>
      </c>
      <c r="O81" s="6">
        <f>VLOOKUP(B81,Sheet3!B:F,3,0)</f>
        <v>2293</v>
      </c>
      <c r="P81" s="13">
        <f>VLOOKUP(B81,Sheet3!B:F,4,0)</f>
        <v>625338879632</v>
      </c>
      <c r="Q81" s="23">
        <f>VLOOKUP(B81,Sheet3!B:F,5,0)</f>
        <v>44992</v>
      </c>
    </row>
    <row r="82" spans="1:17" x14ac:dyDescent="0.25">
      <c r="A82" s="15">
        <v>81</v>
      </c>
      <c r="B82" s="18" t="s">
        <v>89</v>
      </c>
      <c r="C82" s="15">
        <v>8182779051</v>
      </c>
      <c r="D82" s="15" t="s">
        <v>328</v>
      </c>
      <c r="E82" s="15" t="s">
        <v>306</v>
      </c>
      <c r="F82" s="15">
        <v>2</v>
      </c>
      <c r="G82" s="16">
        <v>44742</v>
      </c>
      <c r="H82" s="15">
        <v>738</v>
      </c>
      <c r="I82" s="11">
        <v>44994</v>
      </c>
      <c r="J82" s="6">
        <f>VLOOKUP(B82,Sheet3!B:F,2,0)</f>
        <v>740</v>
      </c>
      <c r="K82" s="6">
        <v>0.05</v>
      </c>
      <c r="L82" s="6">
        <f t="shared" si="6"/>
        <v>2</v>
      </c>
      <c r="M82" s="6">
        <f t="shared" si="9"/>
        <v>1.06</v>
      </c>
      <c r="N82" s="6">
        <f t="shared" si="8"/>
        <v>2.016</v>
      </c>
      <c r="O82" s="6">
        <f>VLOOKUP(B82,Sheet3!B:F,3,0)</f>
        <v>2204</v>
      </c>
      <c r="P82" s="13">
        <f>VLOOKUP(B82,Sheet3!B:F,4,0)</f>
        <v>818277931355</v>
      </c>
      <c r="Q82" s="23">
        <f>VLOOKUP(B82,Sheet3!B:F,5,0)</f>
        <v>44994</v>
      </c>
    </row>
    <row r="83" spans="1:17" x14ac:dyDescent="0.25">
      <c r="A83" s="15">
        <v>82</v>
      </c>
      <c r="B83" s="18" t="s">
        <v>90</v>
      </c>
      <c r="C83" s="15">
        <v>7720370590</v>
      </c>
      <c r="D83" s="15" t="s">
        <v>329</v>
      </c>
      <c r="E83" s="15" t="s">
        <v>219</v>
      </c>
      <c r="F83" s="15">
        <v>2</v>
      </c>
      <c r="G83" s="16">
        <v>44742</v>
      </c>
      <c r="H83" s="15">
        <v>355</v>
      </c>
      <c r="I83" s="11">
        <v>44994</v>
      </c>
      <c r="J83" s="6">
        <f>VLOOKUP(B83,Sheet3!B:F,2,0)</f>
        <v>362</v>
      </c>
      <c r="K83" s="6">
        <v>0.9</v>
      </c>
      <c r="L83" s="6">
        <f t="shared" si="6"/>
        <v>7</v>
      </c>
      <c r="M83" s="6">
        <f t="shared" si="9"/>
        <v>3.71</v>
      </c>
      <c r="N83" s="6">
        <f t="shared" si="8"/>
        <v>7.0559999999999992</v>
      </c>
      <c r="O83" s="6">
        <f>VLOOKUP(B83,Sheet3!B:F,3,0)</f>
        <v>2211</v>
      </c>
      <c r="P83" s="13">
        <f>VLOOKUP(B83,Sheet3!B:F,4,0)</f>
        <v>772037079365</v>
      </c>
      <c r="Q83" s="23">
        <f>VLOOKUP(B83,Sheet3!B:F,5,0)</f>
        <v>44994</v>
      </c>
    </row>
    <row r="84" spans="1:17" x14ac:dyDescent="0.25">
      <c r="A84" s="15">
        <v>83</v>
      </c>
      <c r="B84" s="18" t="s">
        <v>91</v>
      </c>
      <c r="C84" s="15">
        <v>2382217223</v>
      </c>
      <c r="D84" s="15" t="s">
        <v>330</v>
      </c>
      <c r="E84" s="15" t="s">
        <v>331</v>
      </c>
      <c r="F84" s="15">
        <v>1</v>
      </c>
      <c r="G84" s="16">
        <v>44747</v>
      </c>
      <c r="H84" s="15">
        <v>1592</v>
      </c>
      <c r="I84" s="11">
        <v>44999</v>
      </c>
      <c r="J84" s="6">
        <f>VLOOKUP(B84,Sheet3!B:F,2,0)</f>
        <v>1674</v>
      </c>
      <c r="K84" s="6">
        <v>0.05</v>
      </c>
      <c r="L84" s="6">
        <f t="shared" si="6"/>
        <v>82</v>
      </c>
      <c r="M84" s="6">
        <f t="shared" si="9"/>
        <v>43.46</v>
      </c>
      <c r="N84" s="6">
        <f t="shared" si="8"/>
        <v>82.655999999999992</v>
      </c>
      <c r="O84" s="6">
        <f>VLOOKUP(B84,Sheet3!B:F,3,0)</f>
        <v>1227</v>
      </c>
      <c r="P84" s="13">
        <f>VLOOKUP(B84,Sheet3!B:F,4,0)</f>
        <v>238221740480</v>
      </c>
      <c r="Q84" s="23">
        <f>VLOOKUP(B84,Sheet3!B:F,5,0)</f>
        <v>44995</v>
      </c>
    </row>
    <row r="85" spans="1:17" x14ac:dyDescent="0.25">
      <c r="A85" s="15">
        <v>84</v>
      </c>
      <c r="B85" s="18" t="s">
        <v>92</v>
      </c>
      <c r="C85" s="15">
        <v>54108592</v>
      </c>
      <c r="D85" s="15" t="s">
        <v>332</v>
      </c>
      <c r="E85" s="15" t="s">
        <v>331</v>
      </c>
      <c r="F85" s="15">
        <v>2</v>
      </c>
      <c r="G85" s="16">
        <v>44747</v>
      </c>
      <c r="H85" s="15">
        <v>5486</v>
      </c>
      <c r="I85" s="11">
        <v>44999</v>
      </c>
      <c r="J85" s="6">
        <f>VLOOKUP(B85,Sheet3!B:F,2,0)</f>
        <v>6029</v>
      </c>
      <c r="K85" s="6">
        <v>2</v>
      </c>
      <c r="L85" s="6">
        <f t="shared" si="6"/>
        <v>543</v>
      </c>
      <c r="M85" s="6">
        <f t="shared" si="9"/>
        <v>287.79000000000002</v>
      </c>
      <c r="N85" s="6">
        <f t="shared" si="8"/>
        <v>547.34399999999994</v>
      </c>
      <c r="O85" s="6">
        <f>VLOOKUP(B85,Sheet3!B:F,3,0)</f>
        <v>6917</v>
      </c>
      <c r="P85" s="13">
        <f>VLOOKUP(B85,Sheet3!B:F,4,0)</f>
        <v>5410801657</v>
      </c>
      <c r="Q85" s="23">
        <f>VLOOKUP(B85,Sheet3!B:F,5,0)</f>
        <v>44995</v>
      </c>
    </row>
    <row r="86" spans="1:17" x14ac:dyDescent="0.25">
      <c r="A86" s="15">
        <v>85</v>
      </c>
      <c r="B86" s="18" t="s">
        <v>93</v>
      </c>
      <c r="C86" s="15">
        <v>9483162464</v>
      </c>
      <c r="D86" s="15" t="s">
        <v>333</v>
      </c>
      <c r="E86" s="15" t="s">
        <v>334</v>
      </c>
      <c r="F86" s="15">
        <v>2</v>
      </c>
      <c r="G86" s="16">
        <v>44760</v>
      </c>
      <c r="H86" s="15">
        <v>1713</v>
      </c>
      <c r="I86" s="11">
        <v>45012</v>
      </c>
      <c r="J86" s="6">
        <f>VLOOKUP(B86,Sheet3!B:F,2,0)</f>
        <v>1741</v>
      </c>
      <c r="K86" s="6">
        <f>VLOOKUP(B86,Sheet1!A:C,3,0)</f>
        <v>0</v>
      </c>
      <c r="L86" s="6">
        <f t="shared" si="6"/>
        <v>28</v>
      </c>
      <c r="M86" s="6">
        <f t="shared" si="9"/>
        <v>14.84</v>
      </c>
      <c r="N86" s="6">
        <f t="shared" si="8"/>
        <v>28.223999999999997</v>
      </c>
      <c r="O86" s="6">
        <f>VLOOKUP(B86,Sheet3!B:F,3,0)</f>
        <v>2244</v>
      </c>
      <c r="P86" s="6">
        <f>VLOOKUP(B86,Sheet3!B:F,4,0)</f>
        <v>948316299835</v>
      </c>
      <c r="Q86" s="23">
        <f>VLOOKUP(B86,Sheet3!B:F,5,0)</f>
        <v>45009</v>
      </c>
    </row>
    <row r="87" spans="1:17" x14ac:dyDescent="0.25">
      <c r="A87" s="15">
        <v>86</v>
      </c>
      <c r="B87" s="18" t="s">
        <v>94</v>
      </c>
      <c r="C87" s="15">
        <v>7169869536</v>
      </c>
      <c r="D87" s="15" t="s">
        <v>335</v>
      </c>
      <c r="E87" s="15" t="s">
        <v>208</v>
      </c>
      <c r="F87" s="15">
        <v>2</v>
      </c>
      <c r="G87" s="16">
        <v>44762</v>
      </c>
      <c r="H87" s="15">
        <v>1382</v>
      </c>
      <c r="I87" s="11">
        <v>44986</v>
      </c>
      <c r="J87" s="6">
        <f>VLOOKUP(B87,Sheet3!B:F,2,0)</f>
        <v>1408</v>
      </c>
      <c r="K87" s="6">
        <f>VLOOKUP(B87,Sheet1!A:C,3,0)</f>
        <v>0</v>
      </c>
      <c r="L87" s="6">
        <f t="shared" si="6"/>
        <v>26</v>
      </c>
      <c r="M87" s="6">
        <f t="shared" si="9"/>
        <v>13.780000000000001</v>
      </c>
      <c r="N87" s="6">
        <f t="shared" si="8"/>
        <v>26.207999999999998</v>
      </c>
      <c r="O87" s="6">
        <f>VLOOKUP(B87,Sheet3!B:F,3,0)</f>
        <v>2240</v>
      </c>
      <c r="P87" s="13">
        <f>VLOOKUP(B87,Sheet3!B:F,4,0)</f>
        <v>716986914902</v>
      </c>
      <c r="Q87" s="23">
        <f>VLOOKUP(B87,Sheet3!B:F,5,0)</f>
        <v>44989</v>
      </c>
    </row>
    <row r="88" spans="1:17" x14ac:dyDescent="0.25">
      <c r="A88" s="15">
        <v>87</v>
      </c>
      <c r="B88" s="18" t="s">
        <v>95</v>
      </c>
      <c r="C88" s="15">
        <v>6218784038</v>
      </c>
      <c r="D88" s="15" t="s">
        <v>336</v>
      </c>
      <c r="E88" s="15" t="s">
        <v>260</v>
      </c>
      <c r="F88" s="15">
        <v>2</v>
      </c>
      <c r="G88" s="16">
        <v>44768</v>
      </c>
      <c r="H88" s="15">
        <v>5487</v>
      </c>
      <c r="I88" s="11">
        <v>44992</v>
      </c>
      <c r="J88" s="6">
        <f>VLOOKUP(B88,Sheet3!B:F,2,0)</f>
        <v>5502</v>
      </c>
      <c r="K88" s="6">
        <f>VLOOKUP(B88,Sheet1!A:C,3,0)</f>
        <v>0</v>
      </c>
      <c r="L88" s="6">
        <f t="shared" si="6"/>
        <v>15</v>
      </c>
      <c r="M88" s="6">
        <f t="shared" si="9"/>
        <v>7.95</v>
      </c>
      <c r="N88" s="6">
        <f t="shared" si="8"/>
        <v>15.12</v>
      </c>
      <c r="O88" s="6">
        <f>VLOOKUP(B88,Sheet3!B:F,3,0)</f>
        <v>2224</v>
      </c>
      <c r="P88" s="13">
        <f>VLOOKUP(B88,Sheet3!B:F,4,0)</f>
        <v>621878485680</v>
      </c>
      <c r="Q88" s="23">
        <f>VLOOKUP(B88,Sheet3!B:F,5,0)</f>
        <v>44993</v>
      </c>
    </row>
    <row r="89" spans="1:17" x14ac:dyDescent="0.25">
      <c r="A89" s="15">
        <v>88</v>
      </c>
      <c r="B89" s="18" t="s">
        <v>96</v>
      </c>
      <c r="C89" s="15">
        <v>9961845213</v>
      </c>
      <c r="D89" s="15" t="s">
        <v>337</v>
      </c>
      <c r="E89" s="15" t="s">
        <v>219</v>
      </c>
      <c r="F89" s="15">
        <v>3</v>
      </c>
      <c r="G89" s="16">
        <v>44769</v>
      </c>
      <c r="H89" s="15">
        <v>2385</v>
      </c>
      <c r="I89" s="11">
        <v>44993</v>
      </c>
      <c r="J89" s="6">
        <f>VLOOKUP(B89,Sheet3!B:F,2,0)</f>
        <v>2520</v>
      </c>
      <c r="K89" s="6">
        <v>1.21</v>
      </c>
      <c r="L89" s="6">
        <f t="shared" si="6"/>
        <v>135</v>
      </c>
      <c r="M89" s="6">
        <f t="shared" si="9"/>
        <v>71.55</v>
      </c>
      <c r="N89" s="6">
        <f t="shared" si="8"/>
        <v>136.07999999999998</v>
      </c>
      <c r="O89" s="6">
        <f>VLOOKUP(B89,Sheet3!B:F,3,0)</f>
        <v>3508</v>
      </c>
      <c r="P89" s="13">
        <f>VLOOKUP(B89,Sheet3!B:F,4,0)</f>
        <v>996184537977</v>
      </c>
      <c r="Q89" s="23">
        <f>VLOOKUP(B89,Sheet3!B:F,5,0)</f>
        <v>44991</v>
      </c>
    </row>
    <row r="90" spans="1:17" x14ac:dyDescent="0.25">
      <c r="A90" s="15">
        <v>89</v>
      </c>
      <c r="B90" s="18" t="s">
        <v>97</v>
      </c>
      <c r="C90" s="15">
        <v>9960114362</v>
      </c>
      <c r="D90" s="15" t="s">
        <v>338</v>
      </c>
      <c r="E90" s="15" t="s">
        <v>339</v>
      </c>
      <c r="F90" s="15">
        <v>1</v>
      </c>
      <c r="G90" s="16">
        <v>44769</v>
      </c>
      <c r="H90" s="15">
        <v>829</v>
      </c>
      <c r="I90" s="11">
        <v>44993</v>
      </c>
      <c r="J90" s="6">
        <f>VLOOKUP(B90,Sheet3!B:F,2,0)</f>
        <v>837</v>
      </c>
      <c r="K90" s="6">
        <v>0.2</v>
      </c>
      <c r="L90" s="6">
        <f t="shared" si="6"/>
        <v>8</v>
      </c>
      <c r="M90" s="6">
        <f t="shared" si="9"/>
        <v>4.24</v>
      </c>
      <c r="N90" s="6">
        <f t="shared" si="8"/>
        <v>8.0640000000000001</v>
      </c>
      <c r="O90" s="6">
        <f>VLOOKUP(B90,Sheet3!B:F,3,0)</f>
        <v>1113</v>
      </c>
      <c r="P90" s="13">
        <f>VLOOKUP(B90,Sheet3!B:F,4,0)</f>
        <v>996011495256</v>
      </c>
      <c r="Q90" s="23">
        <f>VLOOKUP(B90,Sheet3!B:F,5,0)</f>
        <v>44991</v>
      </c>
    </row>
    <row r="91" spans="1:17" x14ac:dyDescent="0.25">
      <c r="A91" s="15">
        <v>90</v>
      </c>
      <c r="B91" s="18" t="s">
        <v>98</v>
      </c>
      <c r="C91" s="15">
        <v>5644224998</v>
      </c>
      <c r="D91" s="15" t="s">
        <v>340</v>
      </c>
      <c r="E91" s="15" t="s">
        <v>341</v>
      </c>
      <c r="F91" s="15">
        <v>2</v>
      </c>
      <c r="G91" s="16">
        <v>44769</v>
      </c>
      <c r="H91" s="15">
        <v>1657</v>
      </c>
      <c r="I91" s="11">
        <v>44993</v>
      </c>
      <c r="J91" s="6">
        <f>VLOOKUP(B91,Sheet3!B:F,2,0)</f>
        <v>1680</v>
      </c>
      <c r="K91" s="6">
        <f>VLOOKUP(B91,Sheet1!A:C,3,0)</f>
        <v>0</v>
      </c>
      <c r="L91" s="6">
        <f t="shared" si="6"/>
        <v>23</v>
      </c>
      <c r="M91" s="6">
        <f t="shared" si="9"/>
        <v>12.190000000000001</v>
      </c>
      <c r="N91" s="6">
        <f t="shared" si="8"/>
        <v>23.183999999999997</v>
      </c>
      <c r="O91" s="6">
        <f>VLOOKUP(B91,Sheet3!B:F,3,0)</f>
        <v>2236</v>
      </c>
      <c r="P91" s="13">
        <f>VLOOKUP(B91,Sheet3!B:F,4,0)</f>
        <v>564422420433</v>
      </c>
      <c r="Q91" s="23">
        <f>VLOOKUP(B91,Sheet3!B:F,5,0)</f>
        <v>44993</v>
      </c>
    </row>
    <row r="92" spans="1:17" x14ac:dyDescent="0.25">
      <c r="A92" s="15">
        <v>91</v>
      </c>
      <c r="B92" s="18" t="s">
        <v>100</v>
      </c>
      <c r="C92" s="15">
        <v>1009847855</v>
      </c>
      <c r="D92" s="15" t="s">
        <v>342</v>
      </c>
      <c r="E92" s="15" t="s">
        <v>214</v>
      </c>
      <c r="F92" s="15">
        <v>1</v>
      </c>
      <c r="G92" s="16">
        <v>44772</v>
      </c>
      <c r="H92" s="15">
        <v>275</v>
      </c>
      <c r="I92" s="11">
        <v>44996</v>
      </c>
      <c r="J92" s="6">
        <f>VLOOKUP(B92,Sheet3!B:F,2,0)</f>
        <v>275</v>
      </c>
      <c r="K92" s="6">
        <v>0.9</v>
      </c>
      <c r="L92" s="6">
        <f t="shared" si="6"/>
        <v>0</v>
      </c>
      <c r="M92" s="6">
        <f t="shared" si="9"/>
        <v>0</v>
      </c>
      <c r="N92" s="6">
        <f t="shared" si="8"/>
        <v>0</v>
      </c>
      <c r="O92" s="6">
        <f>VLOOKUP(B92,Sheet3!B:F,3,0)</f>
        <v>1100</v>
      </c>
      <c r="P92" s="13">
        <f>VLOOKUP(B92,Sheet3!B:F,4,0)</f>
        <v>100984713974</v>
      </c>
      <c r="Q92" s="23">
        <f>VLOOKUP(B92,Sheet3!B:F,5,0)</f>
        <v>44993</v>
      </c>
    </row>
    <row r="93" spans="1:17" x14ac:dyDescent="0.25">
      <c r="A93" s="15">
        <v>92</v>
      </c>
      <c r="B93" s="18" t="s">
        <v>101</v>
      </c>
      <c r="C93" s="15">
        <v>3081593001</v>
      </c>
      <c r="D93" s="15" t="s">
        <v>343</v>
      </c>
      <c r="E93" s="15" t="s">
        <v>272</v>
      </c>
      <c r="F93" s="15">
        <v>1</v>
      </c>
      <c r="G93" s="16">
        <v>44777</v>
      </c>
      <c r="H93" s="15">
        <v>1132</v>
      </c>
      <c r="I93" s="11">
        <v>45001</v>
      </c>
      <c r="J93" s="6">
        <f>VLOOKUP(B93,Sheet3!B:F,2,0)</f>
        <v>1224</v>
      </c>
      <c r="K93" s="6">
        <v>0.6</v>
      </c>
      <c r="L93" s="6">
        <f t="shared" si="6"/>
        <v>92</v>
      </c>
      <c r="M93" s="6">
        <f t="shared" si="9"/>
        <v>48.760000000000005</v>
      </c>
      <c r="N93" s="6">
        <f t="shared" si="8"/>
        <v>92.73599999999999</v>
      </c>
      <c r="O93" s="6">
        <f>VLOOKUP(B93,Sheet3!B:F,3,0)</f>
        <v>1242</v>
      </c>
      <c r="P93" s="13">
        <f>VLOOKUP(B93,Sheet3!B:F,4,0)</f>
        <v>308159334984</v>
      </c>
      <c r="Q93" s="23">
        <f>VLOOKUP(B93,Sheet3!B:F,5,0)</f>
        <v>44998</v>
      </c>
    </row>
    <row r="94" spans="1:17" x14ac:dyDescent="0.25">
      <c r="A94" s="15">
        <v>93</v>
      </c>
      <c r="B94" s="18" t="s">
        <v>102</v>
      </c>
      <c r="C94" s="15">
        <v>2495735682</v>
      </c>
      <c r="D94" s="15" t="s">
        <v>344</v>
      </c>
      <c r="E94" s="15" t="s">
        <v>345</v>
      </c>
      <c r="F94" s="15">
        <v>2</v>
      </c>
      <c r="G94" s="16">
        <v>44779</v>
      </c>
      <c r="H94" s="15">
        <v>1653</v>
      </c>
      <c r="I94" s="11">
        <v>45003</v>
      </c>
      <c r="J94" s="6">
        <f>VLOOKUP(B94,Sheet3!B:F,2,0)</f>
        <v>1712</v>
      </c>
      <c r="K94" s="6">
        <f>VLOOKUP(B94,Sheet1!A:C,3,0)</f>
        <v>0</v>
      </c>
      <c r="L94" s="6">
        <f t="shared" si="6"/>
        <v>59</v>
      </c>
      <c r="M94" s="6">
        <f t="shared" si="9"/>
        <v>31.270000000000003</v>
      </c>
      <c r="N94" s="6">
        <f t="shared" si="8"/>
        <v>59.471999999999994</v>
      </c>
      <c r="O94" s="6">
        <f>VLOOKUP(B94,Sheet3!B:F,3,0)</f>
        <v>2291</v>
      </c>
      <c r="P94" s="13">
        <f>VLOOKUP(B94,Sheet3!B:F,4,0)</f>
        <v>249573523741</v>
      </c>
      <c r="Q94" s="23">
        <f>VLOOKUP(B94,Sheet3!B:F,5,0)</f>
        <v>45005</v>
      </c>
    </row>
    <row r="95" spans="1:17" x14ac:dyDescent="0.25">
      <c r="A95" s="15">
        <v>94</v>
      </c>
      <c r="B95" s="18" t="s">
        <v>103</v>
      </c>
      <c r="C95" s="15">
        <v>9946909348</v>
      </c>
      <c r="D95" s="15" t="s">
        <v>346</v>
      </c>
      <c r="E95" s="15" t="s">
        <v>347</v>
      </c>
      <c r="F95" s="15">
        <v>2</v>
      </c>
      <c r="G95" s="16">
        <v>44779</v>
      </c>
      <c r="H95" s="15">
        <v>823</v>
      </c>
      <c r="I95" s="11">
        <v>45003</v>
      </c>
      <c r="J95" s="6">
        <f>VLOOKUP(B95,Sheet3!B:F,2,0)</f>
        <v>928</v>
      </c>
      <c r="K95" s="6">
        <v>0.93</v>
      </c>
      <c r="L95" s="6">
        <f t="shared" si="6"/>
        <v>105</v>
      </c>
      <c r="M95" s="6">
        <f t="shared" si="9"/>
        <v>55.650000000000006</v>
      </c>
      <c r="N95" s="6">
        <f t="shared" si="8"/>
        <v>105.83999999999999</v>
      </c>
      <c r="O95" s="6">
        <f>VLOOKUP(B95,Sheet3!B:F,3,0)</f>
        <v>2362</v>
      </c>
      <c r="P95" s="13">
        <f>VLOOKUP(B95,Sheet3!B:F,4,0)</f>
        <v>994690975211</v>
      </c>
      <c r="Q95" s="23">
        <f>VLOOKUP(B95,Sheet3!B:F,5,0)</f>
        <v>45002</v>
      </c>
    </row>
    <row r="96" spans="1:17" x14ac:dyDescent="0.25">
      <c r="A96" s="15">
        <v>95</v>
      </c>
      <c r="B96" s="18" t="s">
        <v>104</v>
      </c>
      <c r="C96" s="15">
        <v>5870737617</v>
      </c>
      <c r="D96" s="15" t="s">
        <v>348</v>
      </c>
      <c r="E96" s="15" t="s">
        <v>319</v>
      </c>
      <c r="F96" s="15">
        <v>2</v>
      </c>
      <c r="G96" s="16">
        <v>44781</v>
      </c>
      <c r="H96" s="15">
        <v>1848</v>
      </c>
      <c r="I96" s="11">
        <v>45005</v>
      </c>
      <c r="J96" s="6">
        <f>VLOOKUP(B96,Sheet3!B:F,2,0)</f>
        <v>1943</v>
      </c>
      <c r="K96" s="6">
        <f>VLOOKUP(B96,Sheet1!A:C,3,0)</f>
        <v>0</v>
      </c>
      <c r="L96" s="6">
        <f t="shared" si="6"/>
        <v>95</v>
      </c>
      <c r="M96" s="6">
        <f t="shared" si="9"/>
        <v>50.35</v>
      </c>
      <c r="N96" s="6">
        <f t="shared" si="8"/>
        <v>95.759999999999991</v>
      </c>
      <c r="O96" s="6">
        <f>VLOOKUP(B96,Sheet3!B:F,3,0)</f>
        <v>2347</v>
      </c>
      <c r="P96" s="13">
        <f>VLOOKUP(B96,Sheet3!B:F,4,0)</f>
        <v>587073716124</v>
      </c>
      <c r="Q96" s="23">
        <f>VLOOKUP(B96,Sheet3!B:F,5,0)</f>
        <v>45005</v>
      </c>
    </row>
    <row r="97" spans="1:17" x14ac:dyDescent="0.25">
      <c r="A97" s="15">
        <v>96</v>
      </c>
      <c r="B97" s="18" t="s">
        <v>105</v>
      </c>
      <c r="C97" s="15">
        <v>2768214562</v>
      </c>
      <c r="D97" s="15" t="s">
        <v>349</v>
      </c>
      <c r="E97" s="15" t="s">
        <v>275</v>
      </c>
      <c r="F97" s="15">
        <v>2</v>
      </c>
      <c r="G97" s="16">
        <v>44781</v>
      </c>
      <c r="H97" s="15">
        <v>2193</v>
      </c>
      <c r="I97" s="11">
        <v>45005</v>
      </c>
      <c r="J97" s="6">
        <f>VLOOKUP(B97,Sheet3!B:F,2,0)</f>
        <v>2202</v>
      </c>
      <c r="K97" s="6">
        <f>VLOOKUP(B97,Sheet1!A:C,3,0)</f>
        <v>0</v>
      </c>
      <c r="L97" s="6">
        <f t="shared" si="6"/>
        <v>9</v>
      </c>
      <c r="M97" s="6">
        <f t="shared" si="9"/>
        <v>4.7700000000000005</v>
      </c>
      <c r="N97" s="6">
        <f t="shared" si="8"/>
        <v>9.0719999999999992</v>
      </c>
      <c r="O97" s="6">
        <f>VLOOKUP(B97,Sheet3!B:F,3,0)</f>
        <v>2214</v>
      </c>
      <c r="P97" s="13">
        <f>VLOOKUP(B97,Sheet3!B:F,4,0)</f>
        <v>276821407317</v>
      </c>
      <c r="Q97" s="23">
        <f>VLOOKUP(B97,Sheet3!B:F,5,0)</f>
        <v>45003</v>
      </c>
    </row>
    <row r="98" spans="1:17" x14ac:dyDescent="0.25">
      <c r="A98" s="15">
        <v>97</v>
      </c>
      <c r="B98" s="10" t="s">
        <v>106</v>
      </c>
      <c r="C98" s="15">
        <v>5090945945</v>
      </c>
      <c r="D98" s="15" t="s">
        <v>350</v>
      </c>
      <c r="E98" s="15" t="s">
        <v>208</v>
      </c>
      <c r="F98" s="15">
        <v>2</v>
      </c>
      <c r="G98" s="16">
        <v>44791</v>
      </c>
      <c r="H98" s="15">
        <v>4161</v>
      </c>
      <c r="I98" s="11">
        <v>44987</v>
      </c>
      <c r="J98" s="6">
        <f>VLOOKUP(B98,Sheet3!B:F,2,0)</f>
        <v>4377</v>
      </c>
      <c r="K98" s="6">
        <v>1.5</v>
      </c>
      <c r="L98" s="6">
        <f t="shared" ref="L98:L129" si="10">J98-H98</f>
        <v>216</v>
      </c>
      <c r="M98" s="6">
        <f t="shared" si="9"/>
        <v>114.48</v>
      </c>
      <c r="N98" s="6">
        <f t="shared" ref="N98:N129" si="11">L98*11.2*9%</f>
        <v>217.72799999999998</v>
      </c>
      <c r="O98" s="6">
        <f>VLOOKUP(B98,Sheet3!B:F,3,0)</f>
        <v>2752</v>
      </c>
      <c r="P98" s="6">
        <f>VLOOKUP(B98,Sheet3!B:F,4,0)</f>
        <v>509094541870</v>
      </c>
      <c r="Q98" s="23">
        <f>VLOOKUP(B98,Sheet3!B:F,5,0)</f>
        <v>45012</v>
      </c>
    </row>
    <row r="99" spans="1:17" x14ac:dyDescent="0.25">
      <c r="A99" s="15">
        <v>98</v>
      </c>
      <c r="B99" s="18" t="s">
        <v>107</v>
      </c>
      <c r="C99" s="15">
        <v>3285139757</v>
      </c>
      <c r="D99" s="15" t="s">
        <v>351</v>
      </c>
      <c r="E99" s="15" t="s">
        <v>347</v>
      </c>
      <c r="F99" s="15">
        <v>2</v>
      </c>
      <c r="G99" s="16">
        <v>44791</v>
      </c>
      <c r="H99" s="15">
        <v>1405</v>
      </c>
      <c r="I99" s="11">
        <v>44987</v>
      </c>
      <c r="J99" s="6">
        <f>VLOOKUP(B99,Sheet3!B:F,2,0)</f>
        <v>1542</v>
      </c>
      <c r="K99" s="6">
        <v>0.43</v>
      </c>
      <c r="L99" s="6">
        <f t="shared" si="10"/>
        <v>137</v>
      </c>
      <c r="M99" s="6">
        <f t="shared" si="9"/>
        <v>72.61</v>
      </c>
      <c r="N99" s="6">
        <f t="shared" si="11"/>
        <v>138.09599999999998</v>
      </c>
      <c r="O99" s="6">
        <f>VLOOKUP(B99,Sheet3!B:F,3,0)</f>
        <v>2411</v>
      </c>
      <c r="P99" s="13">
        <f>VLOOKUP(B99,Sheet3!B:F,4,0)</f>
        <v>328513956162</v>
      </c>
      <c r="Q99" s="23">
        <f>VLOOKUP(B99,Sheet3!B:F,5,0)</f>
        <v>44988</v>
      </c>
    </row>
    <row r="100" spans="1:17" x14ac:dyDescent="0.25">
      <c r="A100" s="15">
        <v>99</v>
      </c>
      <c r="B100" s="18" t="s">
        <v>108</v>
      </c>
      <c r="C100" s="15">
        <v>1918150257</v>
      </c>
      <c r="D100" s="15" t="s">
        <v>352</v>
      </c>
      <c r="E100" s="15" t="s">
        <v>353</v>
      </c>
      <c r="F100" s="15">
        <v>2</v>
      </c>
      <c r="G100" s="16">
        <v>44792</v>
      </c>
      <c r="H100" s="15">
        <v>10989</v>
      </c>
      <c r="I100" s="11">
        <v>44988</v>
      </c>
      <c r="J100" s="6">
        <v>11002</v>
      </c>
      <c r="K100" s="6">
        <f>VLOOKUP(B100,Sheet1!A:C,3,0)</f>
        <v>0</v>
      </c>
      <c r="L100" s="6">
        <f t="shared" si="10"/>
        <v>13</v>
      </c>
      <c r="M100" s="6">
        <f t="shared" si="9"/>
        <v>6.8900000000000006</v>
      </c>
      <c r="N100" s="6">
        <f t="shared" si="11"/>
        <v>13.103999999999999</v>
      </c>
      <c r="O100" s="6" t="e">
        <f>VLOOKUP(B100,Sheet3!B:F,3,0)</f>
        <v>#N/A</v>
      </c>
      <c r="P100" s="6" t="e">
        <f>VLOOKUP(B100,Sheet3!B:F,4,0)</f>
        <v>#N/A</v>
      </c>
      <c r="Q100" s="23" t="e">
        <f>VLOOKUP(B100,Sheet3!B:F,5,0)</f>
        <v>#N/A</v>
      </c>
    </row>
    <row r="101" spans="1:17" x14ac:dyDescent="0.25">
      <c r="A101" s="15">
        <v>100</v>
      </c>
      <c r="B101" s="18" t="s">
        <v>109</v>
      </c>
      <c r="C101" s="15">
        <v>1139578903</v>
      </c>
      <c r="D101" s="15" t="s">
        <v>354</v>
      </c>
      <c r="E101" s="15" t="s">
        <v>355</v>
      </c>
      <c r="F101" s="15">
        <v>1</v>
      </c>
      <c r="G101" s="16">
        <v>44792</v>
      </c>
      <c r="H101" s="15">
        <v>834</v>
      </c>
      <c r="I101" s="11">
        <v>44988</v>
      </c>
      <c r="J101" s="6">
        <f>VLOOKUP(B101,Sheet3!B:F,2,0)</f>
        <v>845</v>
      </c>
      <c r="K101" s="6">
        <v>0.1</v>
      </c>
      <c r="L101" s="6">
        <f t="shared" si="10"/>
        <v>11</v>
      </c>
      <c r="M101" s="6">
        <f t="shared" si="9"/>
        <v>5.83</v>
      </c>
      <c r="N101" s="6">
        <f t="shared" si="11"/>
        <v>11.087999999999999</v>
      </c>
      <c r="O101" s="6">
        <f>VLOOKUP(B101,Sheet3!B:F,3,0)</f>
        <v>1117</v>
      </c>
      <c r="P101" s="13">
        <f>VLOOKUP(B101,Sheet3!B:F,4,0)</f>
        <v>113957837131</v>
      </c>
      <c r="Q101" s="23">
        <f>VLOOKUP(B101,Sheet3!B:F,5,0)</f>
        <v>44995</v>
      </c>
    </row>
    <row r="102" spans="1:17" x14ac:dyDescent="0.25">
      <c r="A102" s="15">
        <v>101</v>
      </c>
      <c r="B102" s="18" t="s">
        <v>110</v>
      </c>
      <c r="C102" s="15">
        <v>1055847988</v>
      </c>
      <c r="D102" s="15" t="s">
        <v>356</v>
      </c>
      <c r="E102" s="15" t="s">
        <v>357</v>
      </c>
      <c r="F102" s="15">
        <v>2</v>
      </c>
      <c r="G102" s="16">
        <v>44792</v>
      </c>
      <c r="H102" s="15">
        <v>5734</v>
      </c>
      <c r="I102" s="11">
        <v>44988</v>
      </c>
      <c r="J102" s="6">
        <f>VLOOKUP(B102,Sheet3!B:F,2,0)</f>
        <v>5734</v>
      </c>
      <c r="K102" s="6">
        <f>VLOOKUP(B102,Sheet1!A:C,3,0)</f>
        <v>0</v>
      </c>
      <c r="L102" s="6">
        <f t="shared" si="10"/>
        <v>0</v>
      </c>
      <c r="M102" s="6">
        <f t="shared" si="9"/>
        <v>0</v>
      </c>
      <c r="N102" s="6">
        <f t="shared" si="11"/>
        <v>0</v>
      </c>
      <c r="O102" s="6">
        <f>VLOOKUP(B102,Sheet3!B:F,3,0)</f>
        <v>2200</v>
      </c>
      <c r="P102" s="13">
        <f>VLOOKUP(B102,Sheet3!B:F,4,0)</f>
        <v>105584757063</v>
      </c>
      <c r="Q102" s="23">
        <f>VLOOKUP(B102,Sheet3!B:F,5,0)</f>
        <v>44987</v>
      </c>
    </row>
    <row r="103" spans="1:17" x14ac:dyDescent="0.25">
      <c r="A103" s="15">
        <v>102</v>
      </c>
      <c r="B103" s="18" t="s">
        <v>111</v>
      </c>
      <c r="C103" s="15">
        <v>8685017551</v>
      </c>
      <c r="D103" s="15" t="s">
        <v>358</v>
      </c>
      <c r="E103" s="15" t="s">
        <v>244</v>
      </c>
      <c r="F103" s="15">
        <v>2</v>
      </c>
      <c r="G103" s="16">
        <v>44795</v>
      </c>
      <c r="H103" s="15">
        <v>803</v>
      </c>
      <c r="I103" s="11">
        <v>44991</v>
      </c>
      <c r="J103" s="6">
        <f>VLOOKUP(B103,Sheet3!B:F,2,0)</f>
        <v>826</v>
      </c>
      <c r="K103" s="6">
        <v>0.05</v>
      </c>
      <c r="L103" s="6">
        <f t="shared" si="10"/>
        <v>23</v>
      </c>
      <c r="M103" s="6">
        <f t="shared" si="9"/>
        <v>12.190000000000001</v>
      </c>
      <c r="N103" s="6">
        <f t="shared" si="11"/>
        <v>23.183999999999997</v>
      </c>
      <c r="O103" s="6">
        <f>VLOOKUP(B103,Sheet3!B:F,3,0)</f>
        <v>2236</v>
      </c>
      <c r="P103" s="13">
        <f>VLOOKUP(B103,Sheet3!B:F,4,0)</f>
        <v>868501740788</v>
      </c>
      <c r="Q103" s="23">
        <f>VLOOKUP(B103,Sheet3!B:F,5,0)</f>
        <v>44987</v>
      </c>
    </row>
    <row r="104" spans="1:17" x14ac:dyDescent="0.25">
      <c r="A104" s="15">
        <v>103</v>
      </c>
      <c r="B104" s="18" t="s">
        <v>112</v>
      </c>
      <c r="C104" s="15">
        <v>2387152151</v>
      </c>
      <c r="D104" s="15" t="s">
        <v>359</v>
      </c>
      <c r="E104" s="15" t="s">
        <v>360</v>
      </c>
      <c r="F104" s="15">
        <v>6</v>
      </c>
      <c r="G104" s="16">
        <v>44796</v>
      </c>
      <c r="H104" s="15">
        <v>5302</v>
      </c>
      <c r="I104" s="11">
        <v>44992</v>
      </c>
      <c r="J104" s="6">
        <f>VLOOKUP(B104,Sheet3!B:F,2,0)</f>
        <v>5443</v>
      </c>
      <c r="K104" s="6">
        <f>VLOOKUP(B104,Sheet1!A:C,3,0)</f>
        <v>0</v>
      </c>
      <c r="L104" s="6">
        <f t="shared" si="10"/>
        <v>141</v>
      </c>
      <c r="M104" s="6">
        <f t="shared" si="9"/>
        <v>74.73</v>
      </c>
      <c r="N104" s="6">
        <f t="shared" si="11"/>
        <v>142.12799999999999</v>
      </c>
      <c r="O104" s="6">
        <f>VLOOKUP(B104,Sheet3!B:F,3,0)</f>
        <v>6817</v>
      </c>
      <c r="P104" s="13">
        <f>VLOOKUP(B104,Sheet3!B:F,4,0)</f>
        <v>238715283860</v>
      </c>
      <c r="Q104" s="23">
        <f>VLOOKUP(B104,Sheet3!B:F,5,0)</f>
        <v>45002</v>
      </c>
    </row>
    <row r="105" spans="1:17" x14ac:dyDescent="0.25">
      <c r="A105" s="15">
        <v>104</v>
      </c>
      <c r="B105" s="18" t="s">
        <v>113</v>
      </c>
      <c r="C105" s="15">
        <v>9608767632</v>
      </c>
      <c r="D105" s="15" t="s">
        <v>361</v>
      </c>
      <c r="E105" s="15" t="s">
        <v>362</v>
      </c>
      <c r="F105" s="15">
        <v>1</v>
      </c>
      <c r="G105" s="16">
        <v>44797</v>
      </c>
      <c r="H105" s="15">
        <v>457</v>
      </c>
      <c r="I105" s="11">
        <v>44993</v>
      </c>
      <c r="J105" s="6">
        <f>VLOOKUP(B105,Sheet3!B:F,2,0)</f>
        <v>491</v>
      </c>
      <c r="K105" s="6">
        <v>0.3</v>
      </c>
      <c r="L105" s="6">
        <f t="shared" si="10"/>
        <v>34</v>
      </c>
      <c r="M105" s="6">
        <f t="shared" si="9"/>
        <v>18.02</v>
      </c>
      <c r="N105" s="6">
        <f t="shared" si="11"/>
        <v>34.271999999999991</v>
      </c>
      <c r="O105" s="6">
        <f>VLOOKUP(B105,Sheet3!B:F,3,0)</f>
        <v>1153</v>
      </c>
      <c r="P105" s="13">
        <f>VLOOKUP(B105,Sheet3!B:F,4,0)</f>
        <v>960876775661</v>
      </c>
      <c r="Q105" s="23">
        <f>VLOOKUP(B105,Sheet3!B:F,5,0)</f>
        <v>44992</v>
      </c>
    </row>
    <row r="106" spans="1:17" x14ac:dyDescent="0.25">
      <c r="A106" s="15">
        <v>105</v>
      </c>
      <c r="B106" s="18" t="s">
        <v>114</v>
      </c>
      <c r="C106" s="15">
        <v>631433260</v>
      </c>
      <c r="D106" s="15" t="s">
        <v>363</v>
      </c>
      <c r="E106" s="15" t="s">
        <v>214</v>
      </c>
      <c r="F106" s="15">
        <v>2</v>
      </c>
      <c r="G106" s="16">
        <v>44798</v>
      </c>
      <c r="H106" s="15">
        <v>1542</v>
      </c>
      <c r="I106" s="11">
        <v>44994</v>
      </c>
      <c r="J106" s="6">
        <f>VLOOKUP(B106,Sheet3!B:F,2,0)</f>
        <v>1610</v>
      </c>
      <c r="K106" s="6">
        <v>0.3</v>
      </c>
      <c r="L106" s="6">
        <f t="shared" si="10"/>
        <v>68</v>
      </c>
      <c r="M106" s="6">
        <f t="shared" si="9"/>
        <v>36.04</v>
      </c>
      <c r="N106" s="6">
        <f t="shared" si="11"/>
        <v>68.543999999999983</v>
      </c>
      <c r="O106" s="6">
        <f>VLOOKUP(B106,Sheet3!B:F,3,0)</f>
        <v>2305</v>
      </c>
      <c r="P106" s="13">
        <f>VLOOKUP(B106,Sheet3!B:F,4,0)</f>
        <v>63143355571</v>
      </c>
      <c r="Q106" s="23">
        <f>VLOOKUP(B106,Sheet3!B:F,5,0)</f>
        <v>44991</v>
      </c>
    </row>
    <row r="107" spans="1:17" x14ac:dyDescent="0.25">
      <c r="A107" s="15">
        <v>106</v>
      </c>
      <c r="B107" s="18" t="s">
        <v>115</v>
      </c>
      <c r="C107" s="15">
        <v>6975760395</v>
      </c>
      <c r="D107" s="15" t="s">
        <v>364</v>
      </c>
      <c r="E107" s="15" t="s">
        <v>365</v>
      </c>
      <c r="F107" s="15">
        <v>1</v>
      </c>
      <c r="G107" s="16">
        <v>44798</v>
      </c>
      <c r="H107" s="15">
        <v>1431</v>
      </c>
      <c r="I107" s="11">
        <v>44994</v>
      </c>
      <c r="J107" s="6">
        <f>VLOOKUP(B107,Sheet3!B:F,2,0)</f>
        <v>1451</v>
      </c>
      <c r="K107" s="6">
        <f>VLOOKUP(B107,Sheet1!A:C,3,0)</f>
        <v>0</v>
      </c>
      <c r="L107" s="6">
        <f t="shared" si="10"/>
        <v>20</v>
      </c>
      <c r="M107" s="6">
        <f t="shared" si="9"/>
        <v>10.600000000000001</v>
      </c>
      <c r="N107" s="6">
        <f t="shared" si="11"/>
        <v>20.16</v>
      </c>
      <c r="O107" s="6">
        <f>VLOOKUP(B107,Sheet3!B:F,3,0)</f>
        <v>1131</v>
      </c>
      <c r="P107" s="13">
        <f>VLOOKUP(B107,Sheet3!B:F,4,0)</f>
        <v>697576034215</v>
      </c>
      <c r="Q107" s="23">
        <f>VLOOKUP(B107,Sheet3!B:F,5,0)</f>
        <v>44993</v>
      </c>
    </row>
    <row r="108" spans="1:17" x14ac:dyDescent="0.25">
      <c r="A108" s="15">
        <v>107</v>
      </c>
      <c r="B108" s="30" t="s">
        <v>116</v>
      </c>
      <c r="C108" s="15">
        <v>5318369012</v>
      </c>
      <c r="D108" s="15" t="s">
        <v>366</v>
      </c>
      <c r="E108" s="15" t="s">
        <v>208</v>
      </c>
      <c r="F108" s="15">
        <v>1</v>
      </c>
      <c r="G108" s="16">
        <v>44802</v>
      </c>
      <c r="H108" s="15">
        <v>2029</v>
      </c>
      <c r="I108" s="11">
        <v>44998</v>
      </c>
      <c r="J108" s="6" t="e">
        <f>VLOOKUP(B108,Sheet3!B:F,2,0)</f>
        <v>#N/A</v>
      </c>
      <c r="K108" s="6">
        <f>VLOOKUP(B108,Sheet1!A:C,3,0)</f>
        <v>0</v>
      </c>
      <c r="L108" s="6" t="e">
        <f t="shared" si="10"/>
        <v>#N/A</v>
      </c>
      <c r="M108" s="6" t="e">
        <f t="shared" si="9"/>
        <v>#N/A</v>
      </c>
      <c r="N108" s="6" t="e">
        <f t="shared" si="11"/>
        <v>#N/A</v>
      </c>
      <c r="O108" s="6" t="e">
        <f>VLOOKUP(B108,Sheet3!B:F,3,0)</f>
        <v>#N/A</v>
      </c>
      <c r="P108" s="6" t="e">
        <f>VLOOKUP(B108,Sheet3!B:F,4,0)</f>
        <v>#N/A</v>
      </c>
      <c r="Q108" s="23" t="e">
        <f>VLOOKUP(B108,Sheet3!B:F,5,0)</f>
        <v>#N/A</v>
      </c>
    </row>
    <row r="109" spans="1:17" x14ac:dyDescent="0.25">
      <c r="A109" s="15">
        <v>108</v>
      </c>
      <c r="B109" s="18" t="s">
        <v>117</v>
      </c>
      <c r="C109" s="15">
        <v>6698441232</v>
      </c>
      <c r="D109" s="15" t="s">
        <v>367</v>
      </c>
      <c r="E109" s="15" t="s">
        <v>244</v>
      </c>
      <c r="F109" s="15">
        <v>2</v>
      </c>
      <c r="G109" s="16">
        <v>44807</v>
      </c>
      <c r="H109" s="15">
        <v>1576</v>
      </c>
      <c r="I109" s="11">
        <v>45003</v>
      </c>
      <c r="J109" s="6">
        <f>VLOOKUP(B109,Sheet3!B:F,2,0)</f>
        <v>1615</v>
      </c>
      <c r="K109" s="6">
        <f>VLOOKUP(B109,Sheet1!A:C,3,0)</f>
        <v>0</v>
      </c>
      <c r="L109" s="6">
        <f t="shared" si="10"/>
        <v>39</v>
      </c>
      <c r="M109" s="6">
        <f t="shared" si="9"/>
        <v>20.67</v>
      </c>
      <c r="N109" s="6">
        <f t="shared" si="11"/>
        <v>39.311999999999998</v>
      </c>
      <c r="O109" s="6">
        <f>VLOOKUP(B109,Sheet3!B:F,3,0)</f>
        <v>2260</v>
      </c>
      <c r="P109" s="13">
        <f>VLOOKUP(B109,Sheet3!B:F,4,0)</f>
        <v>669844188032</v>
      </c>
      <c r="Q109" s="23">
        <f>VLOOKUP(B109,Sheet3!B:F,5,0)</f>
        <v>44993</v>
      </c>
    </row>
    <row r="110" spans="1:17" x14ac:dyDescent="0.25">
      <c r="A110" s="15">
        <v>109</v>
      </c>
      <c r="B110" s="18" t="s">
        <v>118</v>
      </c>
      <c r="C110" s="15">
        <v>8483342227</v>
      </c>
      <c r="D110" s="15" t="s">
        <v>368</v>
      </c>
      <c r="E110" s="15" t="s">
        <v>208</v>
      </c>
      <c r="F110" s="15">
        <v>1</v>
      </c>
      <c r="G110" s="16">
        <v>44812</v>
      </c>
      <c r="H110" s="15">
        <v>1242</v>
      </c>
      <c r="I110" s="11">
        <v>45008</v>
      </c>
      <c r="J110" s="6">
        <f>VLOOKUP(B110,Sheet3!B:F,2,0)</f>
        <v>1252</v>
      </c>
      <c r="K110" s="6">
        <f>VLOOKUP(B110,Sheet1!A:C,3,0)</f>
        <v>0</v>
      </c>
      <c r="L110" s="6">
        <f t="shared" si="10"/>
        <v>10</v>
      </c>
      <c r="M110" s="6">
        <f t="shared" si="9"/>
        <v>5.3000000000000007</v>
      </c>
      <c r="N110" s="6">
        <f t="shared" si="11"/>
        <v>10.08</v>
      </c>
      <c r="O110" s="6">
        <f>VLOOKUP(B110,Sheet3!B:F,3,0)</f>
        <v>1116</v>
      </c>
      <c r="P110" s="13">
        <f>VLOOKUP(B110,Sheet3!B:F,4,0)</f>
        <v>848334245423</v>
      </c>
      <c r="Q110" s="23">
        <f>VLOOKUP(B110,Sheet3!B:F,5,0)</f>
        <v>45005</v>
      </c>
    </row>
    <row r="111" spans="1:17" x14ac:dyDescent="0.25">
      <c r="A111" s="15">
        <v>110</v>
      </c>
      <c r="B111" s="18" t="s">
        <v>119</v>
      </c>
      <c r="C111" s="15">
        <v>4711167833</v>
      </c>
      <c r="D111" s="15" t="s">
        <v>369</v>
      </c>
      <c r="E111" s="15" t="s">
        <v>208</v>
      </c>
      <c r="F111" s="15">
        <v>1</v>
      </c>
      <c r="G111" s="16">
        <v>44821</v>
      </c>
      <c r="H111" s="15">
        <v>332</v>
      </c>
      <c r="I111" s="11">
        <v>44989</v>
      </c>
      <c r="J111" s="6">
        <f>VLOOKUP(B111,Sheet3!B:F,2,0)</f>
        <v>338</v>
      </c>
      <c r="K111" s="6">
        <v>0.1</v>
      </c>
      <c r="L111" s="6">
        <f t="shared" si="10"/>
        <v>6</v>
      </c>
      <c r="M111" s="6">
        <f t="shared" si="9"/>
        <v>3.18</v>
      </c>
      <c r="N111" s="6">
        <f t="shared" si="11"/>
        <v>6.0479999999999992</v>
      </c>
      <c r="O111" s="6">
        <f>VLOOKUP(B111,Sheet3!B:F,3,0)</f>
        <v>1110</v>
      </c>
      <c r="P111" s="13">
        <f>VLOOKUP(B111,Sheet3!B:F,4,0)</f>
        <v>471116759623</v>
      </c>
      <c r="Q111" s="23">
        <f>VLOOKUP(B111,Sheet3!B:F,5,0)</f>
        <v>44989</v>
      </c>
    </row>
    <row r="112" spans="1:17" x14ac:dyDescent="0.25">
      <c r="A112" s="15">
        <v>111</v>
      </c>
      <c r="B112" s="18" t="s">
        <v>120</v>
      </c>
      <c r="C112" s="15">
        <v>5517754390</v>
      </c>
      <c r="D112" s="15" t="s">
        <v>370</v>
      </c>
      <c r="E112" s="15" t="s">
        <v>214</v>
      </c>
      <c r="F112" s="15">
        <v>2</v>
      </c>
      <c r="G112" s="16">
        <v>44823</v>
      </c>
      <c r="H112" s="15">
        <v>749</v>
      </c>
      <c r="I112" s="11">
        <v>44991</v>
      </c>
      <c r="J112" s="6">
        <f>VLOOKUP(B112,Sheet3!B:F,2,0)</f>
        <v>775</v>
      </c>
      <c r="K112" s="6">
        <v>0.5</v>
      </c>
      <c r="L112" s="6">
        <f t="shared" si="10"/>
        <v>26</v>
      </c>
      <c r="M112" s="6">
        <f t="shared" ref="M112:M143" si="12">L112*0.53</f>
        <v>13.780000000000001</v>
      </c>
      <c r="N112" s="6">
        <f t="shared" si="11"/>
        <v>26.207999999999998</v>
      </c>
      <c r="O112" s="6">
        <f>VLOOKUP(B112,Sheet3!B:F,3,0)</f>
        <v>2240</v>
      </c>
      <c r="P112" s="13">
        <f>VLOOKUP(B112,Sheet3!B:F,4,0)</f>
        <v>34205</v>
      </c>
      <c r="Q112" s="23">
        <f>VLOOKUP(B112,Sheet3!B:F,5,0)</f>
        <v>44988</v>
      </c>
    </row>
    <row r="113" spans="1:17" x14ac:dyDescent="0.25">
      <c r="A113" s="15">
        <v>112</v>
      </c>
      <c r="B113" s="18" t="s">
        <v>121</v>
      </c>
      <c r="C113" s="15">
        <v>4178971026</v>
      </c>
      <c r="D113" s="15" t="s">
        <v>371</v>
      </c>
      <c r="E113" s="15" t="s">
        <v>244</v>
      </c>
      <c r="F113" s="15">
        <v>2</v>
      </c>
      <c r="G113" s="16">
        <v>44824</v>
      </c>
      <c r="H113" s="15">
        <v>1075</v>
      </c>
      <c r="I113" s="11">
        <v>44992</v>
      </c>
      <c r="J113" s="6">
        <f>VLOOKUP(B113,Sheet3!B:F,2,0)</f>
        <v>1093</v>
      </c>
      <c r="K113" s="6">
        <v>0.4</v>
      </c>
      <c r="L113" s="6">
        <f t="shared" si="10"/>
        <v>18</v>
      </c>
      <c r="M113" s="6">
        <f t="shared" si="12"/>
        <v>9.5400000000000009</v>
      </c>
      <c r="N113" s="6">
        <f t="shared" si="11"/>
        <v>18.143999999999998</v>
      </c>
      <c r="O113" s="6">
        <f>VLOOKUP(B113,Sheet3!B:F,3,0)</f>
        <v>2228</v>
      </c>
      <c r="P113" s="13">
        <f>VLOOKUP(B113,Sheet3!B:F,4,0)</f>
        <v>417897136891</v>
      </c>
      <c r="Q113" s="23">
        <f>VLOOKUP(B113,Sheet3!B:F,5,0)</f>
        <v>44988</v>
      </c>
    </row>
    <row r="114" spans="1:17" x14ac:dyDescent="0.25">
      <c r="A114" s="15">
        <v>113</v>
      </c>
      <c r="B114" s="18" t="s">
        <v>122</v>
      </c>
      <c r="C114" s="15">
        <v>1402068404</v>
      </c>
      <c r="D114" s="15" t="s">
        <v>372</v>
      </c>
      <c r="E114" s="15" t="s">
        <v>308</v>
      </c>
      <c r="F114" s="15">
        <v>2</v>
      </c>
      <c r="G114" s="16">
        <v>44824</v>
      </c>
      <c r="H114" s="15">
        <v>602</v>
      </c>
      <c r="I114" s="11">
        <v>44992</v>
      </c>
      <c r="J114" s="6">
        <f>VLOOKUP(B114,Sheet3!B:F,2,0)</f>
        <v>624</v>
      </c>
      <c r="K114" s="6">
        <v>0.7</v>
      </c>
      <c r="L114" s="6">
        <f t="shared" si="10"/>
        <v>22</v>
      </c>
      <c r="M114" s="6">
        <f t="shared" si="12"/>
        <v>11.66</v>
      </c>
      <c r="N114" s="6">
        <f t="shared" si="11"/>
        <v>22.175999999999998</v>
      </c>
      <c r="O114" s="6">
        <f>VLOOKUP(B114,Sheet3!B:F,3,0)</f>
        <v>2234</v>
      </c>
      <c r="P114" s="13">
        <f>VLOOKUP(B114,Sheet3!B:F,4,0)</f>
        <v>140206805906</v>
      </c>
      <c r="Q114" s="23">
        <f>VLOOKUP(B114,Sheet3!B:F,5,0)</f>
        <v>44992</v>
      </c>
    </row>
    <row r="115" spans="1:17" x14ac:dyDescent="0.25">
      <c r="A115" s="15">
        <v>114</v>
      </c>
      <c r="B115" s="18" t="s">
        <v>123</v>
      </c>
      <c r="C115" s="15">
        <v>8788148231</v>
      </c>
      <c r="D115" s="15" t="s">
        <v>373</v>
      </c>
      <c r="E115" s="15" t="s">
        <v>374</v>
      </c>
      <c r="F115" s="15">
        <v>2</v>
      </c>
      <c r="G115" s="16">
        <v>44825</v>
      </c>
      <c r="H115" s="15">
        <v>1326</v>
      </c>
      <c r="I115" s="11">
        <v>44993</v>
      </c>
      <c r="J115" s="6">
        <f>VLOOKUP(B115,Sheet3!B:F,2,0)</f>
        <v>1361</v>
      </c>
      <c r="K115" s="6">
        <v>1.3</v>
      </c>
      <c r="L115" s="6">
        <f t="shared" si="10"/>
        <v>35</v>
      </c>
      <c r="M115" s="6">
        <f t="shared" si="12"/>
        <v>18.55</v>
      </c>
      <c r="N115" s="6">
        <f t="shared" si="11"/>
        <v>35.28</v>
      </c>
      <c r="O115" s="6">
        <f>VLOOKUP(B115,Sheet3!B:F,3,0)</f>
        <v>2254</v>
      </c>
      <c r="P115" s="13">
        <f>VLOOKUP(B115,Sheet3!B:F,4,0)</f>
        <v>878814894145</v>
      </c>
      <c r="Q115" s="23">
        <f>VLOOKUP(B115,Sheet3!B:F,5,0)</f>
        <v>44991</v>
      </c>
    </row>
    <row r="116" spans="1:17" x14ac:dyDescent="0.25">
      <c r="A116" s="15">
        <v>115</v>
      </c>
      <c r="B116" s="18" t="s">
        <v>124</v>
      </c>
      <c r="C116" s="15">
        <v>6170248973</v>
      </c>
      <c r="D116" s="15" t="s">
        <v>375</v>
      </c>
      <c r="E116" s="15" t="s">
        <v>272</v>
      </c>
      <c r="F116" s="15">
        <v>2</v>
      </c>
      <c r="G116" s="16">
        <v>44825</v>
      </c>
      <c r="H116" s="15">
        <v>1762</v>
      </c>
      <c r="I116" s="11">
        <v>44993</v>
      </c>
      <c r="J116" s="6">
        <f>VLOOKUP(B116,Sheet3!B:F,2,0)</f>
        <v>1792</v>
      </c>
      <c r="K116" s="6">
        <f>VLOOKUP(B116,Sheet1!A:C,3,0)</f>
        <v>0.53</v>
      </c>
      <c r="L116" s="6">
        <f t="shared" si="10"/>
        <v>30</v>
      </c>
      <c r="M116" s="6">
        <f t="shared" si="12"/>
        <v>15.9</v>
      </c>
      <c r="N116" s="6">
        <f t="shared" si="11"/>
        <v>30.24</v>
      </c>
      <c r="O116" s="6">
        <f>VLOOKUP(B116,Sheet3!B:F,3,0)</f>
        <v>2247</v>
      </c>
      <c r="P116" s="13">
        <f>VLOOKUP(B116,Sheet3!B:F,4,0)</f>
        <v>617024856046</v>
      </c>
      <c r="Q116" s="23">
        <f>VLOOKUP(B116,Sheet3!B:F,5,0)</f>
        <v>44991</v>
      </c>
    </row>
    <row r="117" spans="1:17" x14ac:dyDescent="0.25">
      <c r="A117" s="15">
        <v>116</v>
      </c>
      <c r="B117" s="18" t="s">
        <v>125</v>
      </c>
      <c r="C117" s="15">
        <v>7856589284</v>
      </c>
      <c r="D117" s="15" t="s">
        <v>376</v>
      </c>
      <c r="E117" s="15" t="s">
        <v>377</v>
      </c>
      <c r="F117" s="15">
        <v>1</v>
      </c>
      <c r="G117" s="16">
        <v>44825</v>
      </c>
      <c r="H117" s="15">
        <v>852</v>
      </c>
      <c r="I117" s="11">
        <v>44993</v>
      </c>
      <c r="J117" s="6">
        <f>VLOOKUP(B117,Sheet3!B:F,2,0)</f>
        <v>875</v>
      </c>
      <c r="K117" s="6">
        <v>0.68</v>
      </c>
      <c r="L117" s="6">
        <f t="shared" si="10"/>
        <v>23</v>
      </c>
      <c r="M117" s="6">
        <f t="shared" si="12"/>
        <v>12.190000000000001</v>
      </c>
      <c r="N117" s="6">
        <f t="shared" si="11"/>
        <v>23.183999999999997</v>
      </c>
      <c r="O117" s="6">
        <f>VLOOKUP(B117,Sheet3!B:F,3,0)</f>
        <v>1136</v>
      </c>
      <c r="P117" s="13">
        <f>VLOOKUP(B117,Sheet3!B:F,4,0)</f>
        <v>785658964849</v>
      </c>
      <c r="Q117" s="23">
        <f>VLOOKUP(B117,Sheet3!B:F,5,0)</f>
        <v>44992</v>
      </c>
    </row>
    <row r="118" spans="1:17" x14ac:dyDescent="0.25">
      <c r="A118" s="15">
        <v>117</v>
      </c>
      <c r="B118" s="30" t="s">
        <v>126</v>
      </c>
      <c r="C118" s="15">
        <v>724683861</v>
      </c>
      <c r="D118" s="15" t="s">
        <v>378</v>
      </c>
      <c r="E118" s="15" t="s">
        <v>208</v>
      </c>
      <c r="F118" s="15">
        <v>1</v>
      </c>
      <c r="G118" s="16">
        <v>44826</v>
      </c>
      <c r="H118" s="15">
        <v>410</v>
      </c>
      <c r="I118" s="11">
        <v>44994</v>
      </c>
      <c r="J118" s="6">
        <v>1492</v>
      </c>
      <c r="K118" s="6">
        <v>0.06</v>
      </c>
      <c r="L118" s="6">
        <f t="shared" si="10"/>
        <v>1082</v>
      </c>
      <c r="M118" s="6">
        <f t="shared" si="12"/>
        <v>573.46</v>
      </c>
      <c r="N118" s="6">
        <f t="shared" si="11"/>
        <v>1090.6559999999999</v>
      </c>
      <c r="O118" s="6" t="e">
        <f>VLOOKUP(B118,Sheet3!B:F,3,0)</f>
        <v>#N/A</v>
      </c>
      <c r="P118" s="6" t="e">
        <f>VLOOKUP(B118,Sheet3!B:F,4,0)</f>
        <v>#N/A</v>
      </c>
      <c r="Q118" s="23" t="e">
        <f>VLOOKUP(B118,Sheet3!B:F,5,0)</f>
        <v>#N/A</v>
      </c>
    </row>
    <row r="119" spans="1:17" x14ac:dyDescent="0.25">
      <c r="A119" s="15">
        <v>118</v>
      </c>
      <c r="B119" s="32" t="s">
        <v>127</v>
      </c>
      <c r="C119" s="15">
        <v>749637342</v>
      </c>
      <c r="D119" s="15" t="s">
        <v>379</v>
      </c>
      <c r="E119" s="15" t="s">
        <v>275</v>
      </c>
      <c r="F119" s="15">
        <v>2</v>
      </c>
      <c r="G119" s="16">
        <v>44833</v>
      </c>
      <c r="H119" s="15">
        <v>1066</v>
      </c>
      <c r="I119" s="11">
        <v>45001</v>
      </c>
      <c r="J119" s="6" t="e">
        <f>VLOOKUP(B119,Sheet3!B:F,2,0)</f>
        <v>#N/A</v>
      </c>
      <c r="K119" s="6">
        <f>VLOOKUP(B119,Sheet1!A:C,3,0)</f>
        <v>0</v>
      </c>
      <c r="L119" s="6" t="e">
        <f t="shared" si="10"/>
        <v>#N/A</v>
      </c>
      <c r="M119" s="6" t="e">
        <f t="shared" si="12"/>
        <v>#N/A</v>
      </c>
      <c r="N119" s="6" t="e">
        <f t="shared" si="11"/>
        <v>#N/A</v>
      </c>
      <c r="O119" s="6" t="e">
        <f>VLOOKUP(B119,Sheet3!B:F,3,0)</f>
        <v>#N/A</v>
      </c>
      <c r="P119" s="6" t="e">
        <f>VLOOKUP(B119,Sheet3!B:F,4,0)</f>
        <v>#N/A</v>
      </c>
      <c r="Q119" s="23" t="e">
        <f>VLOOKUP(B119,Sheet3!B:F,5,0)</f>
        <v>#N/A</v>
      </c>
    </row>
    <row r="120" spans="1:17" x14ac:dyDescent="0.25">
      <c r="A120" s="15">
        <v>119</v>
      </c>
      <c r="B120" s="18" t="s">
        <v>128</v>
      </c>
      <c r="C120" s="15">
        <v>1948798245</v>
      </c>
      <c r="D120" s="15" t="s">
        <v>380</v>
      </c>
      <c r="E120" s="15" t="s">
        <v>381</v>
      </c>
      <c r="F120" s="15">
        <v>1</v>
      </c>
      <c r="G120" s="16">
        <v>44841</v>
      </c>
      <c r="H120" s="15">
        <v>681</v>
      </c>
      <c r="I120" s="11">
        <v>45009</v>
      </c>
      <c r="J120" s="6">
        <f>VLOOKUP(B120,Sheet3!B:F,2,0)</f>
        <v>684</v>
      </c>
      <c r="K120" s="6">
        <v>0.32</v>
      </c>
      <c r="L120" s="6">
        <f t="shared" si="10"/>
        <v>3</v>
      </c>
      <c r="M120" s="6">
        <f t="shared" si="12"/>
        <v>1.59</v>
      </c>
      <c r="N120" s="6">
        <f t="shared" si="11"/>
        <v>3.0239999999999996</v>
      </c>
      <c r="O120" s="6">
        <f>VLOOKUP(B120,Sheet3!B:F,3,0)</f>
        <v>1105</v>
      </c>
      <c r="P120" s="6">
        <f>VLOOKUP(B120,Sheet3!B:F,4,0)</f>
        <v>194879837455</v>
      </c>
      <c r="Q120" s="23">
        <f>VLOOKUP(B120,Sheet3!B:F,5,0)</f>
        <v>45012</v>
      </c>
    </row>
    <row r="121" spans="1:17" x14ac:dyDescent="0.25">
      <c r="A121" s="15">
        <v>120</v>
      </c>
      <c r="B121" s="18" t="s">
        <v>129</v>
      </c>
      <c r="C121" s="15">
        <v>8452675190</v>
      </c>
      <c r="D121" s="15" t="s">
        <v>382</v>
      </c>
      <c r="E121" s="15" t="s">
        <v>280</v>
      </c>
      <c r="F121" s="15">
        <v>2</v>
      </c>
      <c r="G121" s="16">
        <v>44844</v>
      </c>
      <c r="H121" s="15">
        <v>5779</v>
      </c>
      <c r="I121" s="11">
        <v>45012</v>
      </c>
      <c r="J121" s="6">
        <f>VLOOKUP(B121,Sheet3!B:F,2,0)</f>
        <v>5825</v>
      </c>
      <c r="K121" s="6">
        <v>1.93</v>
      </c>
      <c r="L121" s="6">
        <f t="shared" si="10"/>
        <v>46</v>
      </c>
      <c r="M121" s="6">
        <f t="shared" si="12"/>
        <v>24.380000000000003</v>
      </c>
      <c r="N121" s="6">
        <f t="shared" si="11"/>
        <v>46.367999999999995</v>
      </c>
      <c r="O121" s="6">
        <f>VLOOKUP(B121,Sheet3!B:F,3,0)</f>
        <v>2271</v>
      </c>
      <c r="P121" s="6">
        <f>VLOOKUP(B121,Sheet3!B:F,4,0)</f>
        <v>845267593950</v>
      </c>
      <c r="Q121" s="23">
        <f>VLOOKUP(B121,Sheet3!B:F,5,0)</f>
        <v>45012</v>
      </c>
    </row>
    <row r="122" spans="1:17" x14ac:dyDescent="0.25">
      <c r="A122" s="15">
        <v>121</v>
      </c>
      <c r="B122" s="10" t="s">
        <v>130</v>
      </c>
      <c r="C122" s="15">
        <v>9424917326</v>
      </c>
      <c r="D122" s="15" t="s">
        <v>383</v>
      </c>
      <c r="E122" s="15" t="s">
        <v>227</v>
      </c>
      <c r="F122" s="15">
        <v>1</v>
      </c>
      <c r="G122" s="16">
        <v>44844</v>
      </c>
      <c r="H122" s="15">
        <v>1491</v>
      </c>
      <c r="I122" s="11">
        <v>45012</v>
      </c>
      <c r="J122" s="6" t="e">
        <f>VLOOKUP(B122,Sheet3!B:F,2,0)</f>
        <v>#N/A</v>
      </c>
      <c r="K122" s="6">
        <f>VLOOKUP(B122,Sheet1!A:C,3,0)</f>
        <v>0</v>
      </c>
      <c r="L122" s="6" t="e">
        <f t="shared" si="10"/>
        <v>#N/A</v>
      </c>
      <c r="M122" s="6" t="e">
        <f t="shared" si="12"/>
        <v>#N/A</v>
      </c>
      <c r="N122" s="6" t="e">
        <f t="shared" si="11"/>
        <v>#N/A</v>
      </c>
      <c r="O122" s="6" t="e">
        <f>VLOOKUP(B122,Sheet3!B:F,3,0)</f>
        <v>#N/A</v>
      </c>
      <c r="P122" s="6" t="e">
        <f>VLOOKUP(B122,Sheet3!B:F,4,0)</f>
        <v>#N/A</v>
      </c>
      <c r="Q122" s="23" t="e">
        <f>VLOOKUP(B122,Sheet3!B:F,5,0)</f>
        <v>#N/A</v>
      </c>
    </row>
    <row r="123" spans="1:17" x14ac:dyDescent="0.25">
      <c r="A123" s="15">
        <v>122</v>
      </c>
      <c r="B123" s="30" t="s">
        <v>131</v>
      </c>
      <c r="C123" s="15">
        <v>1750615635</v>
      </c>
      <c r="D123" s="15" t="s">
        <v>384</v>
      </c>
      <c r="E123" s="15" t="s">
        <v>244</v>
      </c>
      <c r="F123" s="15">
        <v>1</v>
      </c>
      <c r="G123" s="16">
        <v>44844</v>
      </c>
      <c r="H123" s="15">
        <v>440</v>
      </c>
      <c r="I123" s="11">
        <v>45012</v>
      </c>
      <c r="J123" s="6" t="e">
        <f>VLOOKUP(B123,Sheet3!B:F,2,0)</f>
        <v>#N/A</v>
      </c>
      <c r="K123" s="6">
        <f>VLOOKUP(B123,Sheet1!A:C,3,0)</f>
        <v>0</v>
      </c>
      <c r="L123" s="6" t="e">
        <f t="shared" si="10"/>
        <v>#N/A</v>
      </c>
      <c r="M123" s="6" t="e">
        <f t="shared" si="12"/>
        <v>#N/A</v>
      </c>
      <c r="N123" s="6" t="e">
        <f t="shared" si="11"/>
        <v>#N/A</v>
      </c>
      <c r="O123" s="6" t="e">
        <f>VLOOKUP(B123,Sheet3!B:F,3,0)</f>
        <v>#N/A</v>
      </c>
      <c r="P123" s="6" t="e">
        <f>VLOOKUP(B123,Sheet3!B:F,4,0)</f>
        <v>#N/A</v>
      </c>
      <c r="Q123" s="23" t="e">
        <f>VLOOKUP(B123,Sheet3!B:F,5,0)</f>
        <v>#N/A</v>
      </c>
    </row>
    <row r="124" spans="1:17" x14ac:dyDescent="0.25">
      <c r="A124" s="15">
        <v>123</v>
      </c>
      <c r="B124" s="10" t="s">
        <v>132</v>
      </c>
      <c r="C124" s="15">
        <v>6285662734</v>
      </c>
      <c r="D124" s="15" t="s">
        <v>385</v>
      </c>
      <c r="E124" s="15" t="s">
        <v>300</v>
      </c>
      <c r="F124" s="15">
        <v>1</v>
      </c>
      <c r="G124" s="16">
        <v>44844</v>
      </c>
      <c r="H124" s="15">
        <v>37924</v>
      </c>
      <c r="I124" s="11">
        <v>45012</v>
      </c>
      <c r="J124" s="6">
        <f>VLOOKUP(B124,Sheet3!B:F,2,0)</f>
        <v>37932</v>
      </c>
      <c r="K124" s="6">
        <f>VLOOKUP(B124,Sheet1!A:C,3,0)</f>
        <v>0</v>
      </c>
      <c r="L124" s="6">
        <f t="shared" si="10"/>
        <v>8</v>
      </c>
      <c r="M124" s="6">
        <f t="shared" si="12"/>
        <v>4.24</v>
      </c>
      <c r="N124" s="6">
        <f t="shared" si="11"/>
        <v>8.0640000000000001</v>
      </c>
      <c r="O124" s="6">
        <f>VLOOKUP(B124,Sheet3!B:F,3,0)</f>
        <v>1113</v>
      </c>
      <c r="P124" s="6">
        <f>VLOOKUP(B124,Sheet3!B:F,4,0)</f>
        <v>628566271593</v>
      </c>
      <c r="Q124" s="23">
        <f>VLOOKUP(B124,Sheet3!B:F,5,0)</f>
        <v>45013</v>
      </c>
    </row>
    <row r="125" spans="1:17" x14ac:dyDescent="0.25">
      <c r="A125" s="15">
        <v>124</v>
      </c>
      <c r="B125" s="10" t="s">
        <v>133</v>
      </c>
      <c r="C125" s="15">
        <v>1155692886</v>
      </c>
      <c r="D125" s="15" t="s">
        <v>386</v>
      </c>
      <c r="E125" s="15" t="s">
        <v>387</v>
      </c>
      <c r="F125" s="15">
        <v>2</v>
      </c>
      <c r="G125" s="16">
        <v>44845</v>
      </c>
      <c r="H125" s="15">
        <v>816</v>
      </c>
      <c r="I125" s="11">
        <v>45013</v>
      </c>
      <c r="J125" s="6">
        <f>VLOOKUP(B125,Sheet3!B:F,2,0)</f>
        <v>948</v>
      </c>
      <c r="K125" s="6">
        <f>VLOOKUP(B125,Sheet1!A:C,3,0)</f>
        <v>0</v>
      </c>
      <c r="L125" s="6">
        <f t="shared" si="10"/>
        <v>132</v>
      </c>
      <c r="M125" s="6">
        <f t="shared" si="12"/>
        <v>69.960000000000008</v>
      </c>
      <c r="N125" s="6">
        <f t="shared" si="11"/>
        <v>133.05599999999998</v>
      </c>
      <c r="O125" s="6">
        <f>VLOOKUP(B125,Sheet3!B:F,3,0)</f>
        <v>2404</v>
      </c>
      <c r="P125" s="6">
        <f>VLOOKUP(B125,Sheet3!B:F,4,0)</f>
        <v>115569252758</v>
      </c>
      <c r="Q125" s="23">
        <f>VLOOKUP(B125,Sheet3!B:F,5,0)</f>
        <v>45013</v>
      </c>
    </row>
    <row r="126" spans="1:17" x14ac:dyDescent="0.25">
      <c r="A126" s="15">
        <v>125</v>
      </c>
      <c r="B126" s="18" t="s">
        <v>134</v>
      </c>
      <c r="C126" s="15">
        <v>6124315409</v>
      </c>
      <c r="D126" s="15" t="s">
        <v>388</v>
      </c>
      <c r="E126" s="15" t="s">
        <v>339</v>
      </c>
      <c r="F126" s="15">
        <v>1</v>
      </c>
      <c r="G126" s="16">
        <v>44847</v>
      </c>
      <c r="H126" s="15">
        <v>459</v>
      </c>
      <c r="I126" s="11">
        <v>44987</v>
      </c>
      <c r="J126" s="6">
        <f>VLOOKUP(B126,Sheet3!B:F,2,0)</f>
        <v>476</v>
      </c>
      <c r="K126" s="6">
        <v>0.65</v>
      </c>
      <c r="L126" s="6">
        <f t="shared" si="10"/>
        <v>17</v>
      </c>
      <c r="M126" s="6">
        <f t="shared" si="12"/>
        <v>9.01</v>
      </c>
      <c r="N126" s="6">
        <f t="shared" si="11"/>
        <v>17.135999999999996</v>
      </c>
      <c r="O126" s="6">
        <f>VLOOKUP(B126,Sheet3!B:F,3,0)</f>
        <v>1127</v>
      </c>
      <c r="P126" s="6">
        <f>VLOOKUP(B126,Sheet3!B:F,4,0)</f>
        <v>612431510294</v>
      </c>
      <c r="Q126" s="23">
        <f>VLOOKUP(B126,Sheet3!B:F,5,0)</f>
        <v>45012</v>
      </c>
    </row>
    <row r="127" spans="1:17" x14ac:dyDescent="0.25">
      <c r="A127" s="15">
        <v>126</v>
      </c>
      <c r="B127" s="18" t="s">
        <v>135</v>
      </c>
      <c r="C127" s="15">
        <v>2388838232</v>
      </c>
      <c r="D127" s="15" t="s">
        <v>389</v>
      </c>
      <c r="E127" s="15" t="s">
        <v>313</v>
      </c>
      <c r="F127" s="15">
        <v>1</v>
      </c>
      <c r="G127" s="16">
        <v>44848</v>
      </c>
      <c r="H127" s="15">
        <v>634</v>
      </c>
      <c r="I127" s="11">
        <v>44988</v>
      </c>
      <c r="J127" s="6">
        <f>VLOOKUP(B127,Sheet3!B:F,2,0)</f>
        <v>634</v>
      </c>
      <c r="K127" s="6">
        <v>0.1</v>
      </c>
      <c r="L127" s="6">
        <f t="shared" si="10"/>
        <v>0</v>
      </c>
      <c r="M127" s="6">
        <f t="shared" si="12"/>
        <v>0</v>
      </c>
      <c r="N127" s="6">
        <f t="shared" si="11"/>
        <v>0</v>
      </c>
      <c r="O127" s="6">
        <f>VLOOKUP(B127,Sheet3!B:F,3,0)</f>
        <v>1117</v>
      </c>
      <c r="P127" s="13">
        <f>VLOOKUP(B127,Sheet3!B:F,4,0)</f>
        <v>238883832642</v>
      </c>
      <c r="Q127" s="23">
        <f>VLOOKUP(B127,Sheet3!B:F,5,0)</f>
        <v>44988</v>
      </c>
    </row>
    <row r="128" spans="1:17" x14ac:dyDescent="0.25">
      <c r="A128" s="15">
        <v>127</v>
      </c>
      <c r="B128" s="18" t="s">
        <v>136</v>
      </c>
      <c r="C128" s="15">
        <v>9931329785</v>
      </c>
      <c r="D128" s="15" t="s">
        <v>390</v>
      </c>
      <c r="E128" s="15" t="s">
        <v>391</v>
      </c>
      <c r="F128" s="15">
        <v>1</v>
      </c>
      <c r="G128" s="16">
        <v>44849</v>
      </c>
      <c r="H128" s="15">
        <v>1675</v>
      </c>
      <c r="I128" s="11">
        <v>44989</v>
      </c>
      <c r="J128" s="6">
        <f>VLOOKUP(B128,Sheet3!B:F,2,0)</f>
        <v>1675</v>
      </c>
      <c r="K128" s="6">
        <v>0.1</v>
      </c>
      <c r="L128" s="6">
        <f t="shared" si="10"/>
        <v>0</v>
      </c>
      <c r="M128" s="6">
        <f t="shared" si="12"/>
        <v>0</v>
      </c>
      <c r="N128" s="6">
        <f t="shared" si="11"/>
        <v>0</v>
      </c>
      <c r="O128" s="6">
        <f>VLOOKUP(B128,Sheet3!B:F,3,0)</f>
        <v>1100</v>
      </c>
      <c r="P128" s="13">
        <f>VLOOKUP(B128,Sheet3!B:F,4,0)</f>
        <v>34209</v>
      </c>
      <c r="Q128" s="23">
        <f>VLOOKUP(B128,Sheet3!B:F,5,0)</f>
        <v>44988</v>
      </c>
    </row>
    <row r="129" spans="1:17" x14ac:dyDescent="0.25">
      <c r="A129" s="15">
        <v>128</v>
      </c>
      <c r="B129" s="10" t="s">
        <v>137</v>
      </c>
      <c r="C129" s="15">
        <v>3375397741</v>
      </c>
      <c r="D129" s="15" t="s">
        <v>392</v>
      </c>
      <c r="E129" s="15" t="s">
        <v>208</v>
      </c>
      <c r="F129" s="15">
        <v>2</v>
      </c>
      <c r="G129" s="16">
        <v>44849</v>
      </c>
      <c r="H129" s="15">
        <v>1041</v>
      </c>
      <c r="I129" s="11">
        <v>44989</v>
      </c>
      <c r="J129" s="6">
        <f>VLOOKUP(B129,Sheet3!B:F,2,0)</f>
        <v>1210</v>
      </c>
      <c r="K129" s="6">
        <f>VLOOKUP(B129,Sheet1!A:C,3,0)</f>
        <v>0</v>
      </c>
      <c r="L129" s="6">
        <f t="shared" si="10"/>
        <v>169</v>
      </c>
      <c r="M129" s="6">
        <f t="shared" si="12"/>
        <v>89.570000000000007</v>
      </c>
      <c r="N129" s="6">
        <f t="shared" si="11"/>
        <v>170.35199999999998</v>
      </c>
      <c r="O129" s="6">
        <f>VLOOKUP(B129,Sheet3!B:F,3,0)</f>
        <v>2460</v>
      </c>
      <c r="P129" s="6">
        <f>VLOOKUP(B129,Sheet3!B:F,4,0)</f>
        <v>337539746744</v>
      </c>
      <c r="Q129" s="23">
        <f>VLOOKUP(B129,Sheet3!B:F,5,0)</f>
        <v>45013</v>
      </c>
    </row>
    <row r="130" spans="1:17" x14ac:dyDescent="0.25">
      <c r="A130" s="15">
        <v>129</v>
      </c>
      <c r="B130" s="18" t="s">
        <v>138</v>
      </c>
      <c r="C130" s="15">
        <v>8790119159</v>
      </c>
      <c r="D130" s="15" t="s">
        <v>393</v>
      </c>
      <c r="E130" s="15" t="s">
        <v>394</v>
      </c>
      <c r="F130" s="15">
        <v>1</v>
      </c>
      <c r="G130" s="16">
        <v>44851</v>
      </c>
      <c r="H130" s="15">
        <v>684</v>
      </c>
      <c r="I130" s="11">
        <v>44991</v>
      </c>
      <c r="J130" s="6">
        <f>VLOOKUP(B130,Sheet3!B:F,2,0)</f>
        <v>704</v>
      </c>
      <c r="K130" s="6">
        <v>0.52</v>
      </c>
      <c r="L130" s="6">
        <f t="shared" ref="L130:L161" si="13">J130-H130</f>
        <v>20</v>
      </c>
      <c r="M130" s="6">
        <f t="shared" si="12"/>
        <v>10.600000000000001</v>
      </c>
      <c r="N130" s="6">
        <f t="shared" ref="N130:N161" si="14">L130*11.2*9%</f>
        <v>20.16</v>
      </c>
      <c r="O130" s="6">
        <f>VLOOKUP(B130,Sheet3!B:F,3,0)</f>
        <v>1131</v>
      </c>
      <c r="P130" s="13">
        <f>VLOOKUP(B130,Sheet3!B:F,4,0)</f>
        <v>879011928987</v>
      </c>
      <c r="Q130" s="23">
        <f>VLOOKUP(B130,Sheet3!B:F,5,0)</f>
        <v>44991</v>
      </c>
    </row>
    <row r="131" spans="1:17" x14ac:dyDescent="0.25">
      <c r="A131" s="15">
        <v>130</v>
      </c>
      <c r="B131" s="18" t="s">
        <v>139</v>
      </c>
      <c r="C131" s="15">
        <v>7862266369</v>
      </c>
      <c r="D131" s="15" t="s">
        <v>395</v>
      </c>
      <c r="E131" s="15" t="s">
        <v>396</v>
      </c>
      <c r="F131" s="15">
        <v>2</v>
      </c>
      <c r="G131" s="16">
        <v>44854</v>
      </c>
      <c r="H131" s="15">
        <v>758</v>
      </c>
      <c r="I131" s="11">
        <v>44994</v>
      </c>
      <c r="J131" s="6">
        <f>VLOOKUP(B131,Sheet3!B:F,2,0)</f>
        <v>779</v>
      </c>
      <c r="K131" s="6">
        <v>2.0099999999999998</v>
      </c>
      <c r="L131" s="6">
        <f t="shared" si="13"/>
        <v>21</v>
      </c>
      <c r="M131" s="6">
        <f t="shared" si="12"/>
        <v>11.13</v>
      </c>
      <c r="N131" s="6">
        <f t="shared" si="14"/>
        <v>21.167999999999999</v>
      </c>
      <c r="O131" s="6">
        <f>VLOOKUP(B131,Sheet3!B:F,3,0)</f>
        <v>2233</v>
      </c>
      <c r="P131" s="13">
        <f>VLOOKUP(B131,Sheet3!B:F,4,0)</f>
        <v>786226642422</v>
      </c>
      <c r="Q131" s="23">
        <f>VLOOKUP(B131,Sheet3!B:F,5,0)</f>
        <v>44992</v>
      </c>
    </row>
    <row r="132" spans="1:17" x14ac:dyDescent="0.25">
      <c r="A132" s="15">
        <v>131</v>
      </c>
      <c r="B132" s="18" t="s">
        <v>140</v>
      </c>
      <c r="C132" s="15">
        <v>8357819590</v>
      </c>
      <c r="D132" s="15" t="s">
        <v>397</v>
      </c>
      <c r="E132" s="15" t="s">
        <v>398</v>
      </c>
      <c r="F132" s="15">
        <v>2</v>
      </c>
      <c r="G132" s="16">
        <v>44863</v>
      </c>
      <c r="H132" s="15">
        <v>1657</v>
      </c>
      <c r="I132" s="11">
        <v>45003</v>
      </c>
      <c r="J132" s="6">
        <f>VLOOKUP(B132,Sheet3!B:F,2,0)</f>
        <v>1700</v>
      </c>
      <c r="K132" s="6">
        <v>0.1</v>
      </c>
      <c r="L132" s="6">
        <f t="shared" si="13"/>
        <v>43</v>
      </c>
      <c r="M132" s="6">
        <f t="shared" si="12"/>
        <v>22.790000000000003</v>
      </c>
      <c r="N132" s="6">
        <f t="shared" si="14"/>
        <v>43.343999999999994</v>
      </c>
      <c r="O132" s="6">
        <f>VLOOKUP(B132,Sheet3!B:F,3,0)</f>
        <v>2267</v>
      </c>
      <c r="P132" s="13">
        <f>VLOOKUP(B132,Sheet3!B:F,4,0)</f>
        <v>835781988534</v>
      </c>
      <c r="Q132" s="23">
        <f>VLOOKUP(B132,Sheet3!B:F,5,0)</f>
        <v>45000</v>
      </c>
    </row>
    <row r="133" spans="1:17" x14ac:dyDescent="0.25">
      <c r="A133" s="15">
        <v>132</v>
      </c>
      <c r="B133" s="32" t="s">
        <v>141</v>
      </c>
      <c r="C133" s="15">
        <v>5553362669</v>
      </c>
      <c r="D133" s="15" t="s">
        <v>399</v>
      </c>
      <c r="E133" s="15" t="s">
        <v>322</v>
      </c>
      <c r="F133" s="15">
        <v>1</v>
      </c>
      <c r="G133" s="16">
        <v>44865</v>
      </c>
      <c r="H133" s="15">
        <v>1221</v>
      </c>
      <c r="I133" s="11">
        <v>45005</v>
      </c>
      <c r="J133" s="6" t="e">
        <f>VLOOKUP(B133,Sheet3!B:F,2,0)</f>
        <v>#N/A</v>
      </c>
      <c r="K133" s="6">
        <f>VLOOKUP(B133,Sheet1!A:C,3,0)</f>
        <v>0</v>
      </c>
      <c r="L133" s="6" t="e">
        <f t="shared" si="13"/>
        <v>#N/A</v>
      </c>
      <c r="M133" s="6" t="e">
        <f t="shared" si="12"/>
        <v>#N/A</v>
      </c>
      <c r="N133" s="6" t="e">
        <f t="shared" si="14"/>
        <v>#N/A</v>
      </c>
      <c r="O133" s="6" t="e">
        <f>VLOOKUP(B133,Sheet3!B:F,3,0)</f>
        <v>#N/A</v>
      </c>
      <c r="P133" s="6" t="e">
        <f>VLOOKUP(B133,Sheet3!B:F,4,0)</f>
        <v>#N/A</v>
      </c>
      <c r="Q133" s="23" t="e">
        <f>VLOOKUP(B133,Sheet3!B:F,5,0)</f>
        <v>#N/A</v>
      </c>
    </row>
    <row r="134" spans="1:17" x14ac:dyDescent="0.25">
      <c r="A134" s="15">
        <v>133</v>
      </c>
      <c r="B134" s="18" t="s">
        <v>144</v>
      </c>
      <c r="C134" s="15">
        <v>6074659036</v>
      </c>
      <c r="D134" s="15" t="s">
        <v>400</v>
      </c>
      <c r="E134" s="15" t="s">
        <v>291</v>
      </c>
      <c r="F134" s="15">
        <v>1</v>
      </c>
      <c r="G134" s="16">
        <v>44869</v>
      </c>
      <c r="H134" s="15">
        <v>832</v>
      </c>
      <c r="I134" s="11">
        <v>45009</v>
      </c>
      <c r="J134" s="6">
        <f>VLOOKUP(B134,Sheet3!B:F,2,0)</f>
        <v>851</v>
      </c>
      <c r="K134" s="6">
        <f>VLOOKUP(B134,Sheet1!A:C,3,0)</f>
        <v>0</v>
      </c>
      <c r="L134" s="6">
        <f t="shared" si="13"/>
        <v>19</v>
      </c>
      <c r="M134" s="6">
        <f t="shared" si="12"/>
        <v>10.07</v>
      </c>
      <c r="N134" s="6">
        <f t="shared" si="14"/>
        <v>19.151999999999997</v>
      </c>
      <c r="O134" s="6">
        <f>VLOOKUP(B134,Sheet3!B:F,3,0)</f>
        <v>2230</v>
      </c>
      <c r="P134" s="6">
        <f>VLOOKUP(B134,Sheet3!B:F,4,0)</f>
        <v>607465933010</v>
      </c>
      <c r="Q134" s="23">
        <f>VLOOKUP(B134,Sheet3!B:F,5,0)</f>
        <v>45009</v>
      </c>
    </row>
    <row r="135" spans="1:17" x14ac:dyDescent="0.25">
      <c r="A135" s="15">
        <v>134</v>
      </c>
      <c r="B135" s="18" t="s">
        <v>145</v>
      </c>
      <c r="C135" s="15">
        <v>4467512223</v>
      </c>
      <c r="D135" s="15" t="s">
        <v>401</v>
      </c>
      <c r="E135" s="15" t="s">
        <v>402</v>
      </c>
      <c r="F135" s="15">
        <v>3</v>
      </c>
      <c r="G135" s="16">
        <v>44869</v>
      </c>
      <c r="H135" s="15">
        <v>716</v>
      </c>
      <c r="I135" s="11">
        <v>45009</v>
      </c>
      <c r="J135" s="6">
        <f>VLOOKUP(B135,Sheet3!B:F,2,0)</f>
        <v>746</v>
      </c>
      <c r="K135" s="6">
        <v>3.15</v>
      </c>
      <c r="L135" s="6">
        <f t="shared" si="13"/>
        <v>30</v>
      </c>
      <c r="M135" s="6">
        <f t="shared" si="12"/>
        <v>15.9</v>
      </c>
      <c r="N135" s="6">
        <f t="shared" si="14"/>
        <v>30.24</v>
      </c>
      <c r="O135" s="6">
        <f>VLOOKUP(B135,Sheet3!B:F,3,0)</f>
        <v>3347</v>
      </c>
      <c r="P135" s="13">
        <f>VLOOKUP(B135,Sheet3!B:F,4,0)</f>
        <v>446751230217</v>
      </c>
      <c r="Q135" s="23">
        <f>VLOOKUP(B135,Sheet3!B:F,5,0)</f>
        <v>45006</v>
      </c>
    </row>
    <row r="136" spans="1:17" x14ac:dyDescent="0.25">
      <c r="A136" s="15">
        <v>135</v>
      </c>
      <c r="B136" s="10" t="s">
        <v>146</v>
      </c>
      <c r="C136" s="15">
        <v>3189249444</v>
      </c>
      <c r="D136" s="15" t="s">
        <v>403</v>
      </c>
      <c r="E136" s="15" t="s">
        <v>244</v>
      </c>
      <c r="F136" s="15">
        <v>2</v>
      </c>
      <c r="G136" s="16">
        <v>44872</v>
      </c>
      <c r="H136" s="15">
        <v>957</v>
      </c>
      <c r="I136" s="11">
        <v>45012</v>
      </c>
      <c r="J136" s="6" t="e">
        <f>VLOOKUP(B136,Sheet3!B:F,2,0)</f>
        <v>#N/A</v>
      </c>
      <c r="K136" s="6">
        <f>VLOOKUP(B136,Sheet1!A:C,3,0)</f>
        <v>0</v>
      </c>
      <c r="L136" s="6" t="e">
        <f t="shared" si="13"/>
        <v>#N/A</v>
      </c>
      <c r="M136" s="6" t="e">
        <f t="shared" si="12"/>
        <v>#N/A</v>
      </c>
      <c r="N136" s="6" t="e">
        <f t="shared" si="14"/>
        <v>#N/A</v>
      </c>
      <c r="O136" s="6" t="e">
        <f>VLOOKUP(B136,Sheet3!B:F,3,0)</f>
        <v>#N/A</v>
      </c>
      <c r="P136" s="6" t="e">
        <f>VLOOKUP(B136,Sheet3!B:F,4,0)</f>
        <v>#N/A</v>
      </c>
      <c r="Q136" s="23" t="e">
        <f>VLOOKUP(B136,Sheet3!B:F,5,0)</f>
        <v>#N/A</v>
      </c>
    </row>
    <row r="137" spans="1:17" x14ac:dyDescent="0.25">
      <c r="A137" s="15">
        <v>136</v>
      </c>
      <c r="B137" s="10" t="s">
        <v>147</v>
      </c>
      <c r="C137" s="15">
        <v>6477110738</v>
      </c>
      <c r="D137" s="15" t="s">
        <v>404</v>
      </c>
      <c r="E137" s="15" t="s">
        <v>242</v>
      </c>
      <c r="F137" s="15">
        <v>2</v>
      </c>
      <c r="G137" s="16">
        <v>44874</v>
      </c>
      <c r="H137" s="15">
        <v>742</v>
      </c>
      <c r="I137" s="11">
        <v>44986</v>
      </c>
      <c r="J137" s="6" t="e">
        <f>VLOOKUP(B137,Sheet3!B:F,2,0)</f>
        <v>#N/A</v>
      </c>
      <c r="K137" s="6">
        <f>VLOOKUP(B137,Sheet1!A:C,3,0)</f>
        <v>0</v>
      </c>
      <c r="L137" s="6" t="e">
        <f t="shared" si="13"/>
        <v>#N/A</v>
      </c>
      <c r="M137" s="6" t="e">
        <f t="shared" si="12"/>
        <v>#N/A</v>
      </c>
      <c r="N137" s="6" t="e">
        <f t="shared" si="14"/>
        <v>#N/A</v>
      </c>
      <c r="O137" s="6" t="e">
        <f>VLOOKUP(B137,Sheet3!B:F,3,0)</f>
        <v>#N/A</v>
      </c>
      <c r="P137" s="6" t="e">
        <f>VLOOKUP(B137,Sheet3!B:F,4,0)</f>
        <v>#N/A</v>
      </c>
      <c r="Q137" s="23" t="e">
        <f>VLOOKUP(B137,Sheet3!B:F,5,0)</f>
        <v>#N/A</v>
      </c>
    </row>
    <row r="138" spans="1:17" x14ac:dyDescent="0.25">
      <c r="A138" s="15">
        <v>137</v>
      </c>
      <c r="B138" s="10" t="s">
        <v>405</v>
      </c>
      <c r="C138" s="15">
        <v>9731583449</v>
      </c>
      <c r="D138" s="15" t="s">
        <v>406</v>
      </c>
      <c r="E138" s="15" t="s">
        <v>244</v>
      </c>
      <c r="F138" s="15">
        <v>2</v>
      </c>
      <c r="G138" s="16">
        <v>44875</v>
      </c>
      <c r="H138" s="15">
        <v>1548</v>
      </c>
      <c r="I138" s="11">
        <v>44987</v>
      </c>
      <c r="J138" s="6">
        <f>VLOOKUP(B138,Sheet3!B:F,2,0)</f>
        <v>1606</v>
      </c>
      <c r="K138" s="6">
        <f>VLOOKUP(B138,Sheet1!A:C,3,0)</f>
        <v>0</v>
      </c>
      <c r="L138" s="6">
        <f t="shared" si="13"/>
        <v>58</v>
      </c>
      <c r="M138" s="6">
        <f t="shared" si="12"/>
        <v>30.740000000000002</v>
      </c>
      <c r="N138" s="6">
        <f t="shared" si="14"/>
        <v>58.463999999999992</v>
      </c>
      <c r="O138" s="6">
        <f>VLOOKUP(B138,Sheet3!B:F,3,0)</f>
        <v>2290</v>
      </c>
      <c r="P138" s="6">
        <f>VLOOKUP(B138,Sheet3!B:F,4,0)</f>
        <v>973158399181</v>
      </c>
      <c r="Q138" s="23">
        <f>VLOOKUP(B138,Sheet3!B:F,5,0)</f>
        <v>45013</v>
      </c>
    </row>
    <row r="139" spans="1:17" x14ac:dyDescent="0.25">
      <c r="A139" s="15">
        <v>138</v>
      </c>
      <c r="B139" s="10" t="s">
        <v>149</v>
      </c>
      <c r="C139" s="15">
        <v>7479455952</v>
      </c>
      <c r="D139" s="15" t="s">
        <v>407</v>
      </c>
      <c r="E139" s="15" t="s">
        <v>244</v>
      </c>
      <c r="F139" s="15">
        <v>1</v>
      </c>
      <c r="G139" s="16">
        <v>44879</v>
      </c>
      <c r="H139" s="15">
        <v>2539</v>
      </c>
      <c r="I139" s="11">
        <v>44991</v>
      </c>
      <c r="J139" s="6">
        <f>VLOOKUP(B139,Sheet3!B:F,2,0)</f>
        <v>2552</v>
      </c>
      <c r="K139" s="6">
        <f>VLOOKUP(B139,Sheet1!A:C,3,0)</f>
        <v>0</v>
      </c>
      <c r="L139" s="6">
        <f t="shared" si="13"/>
        <v>13</v>
      </c>
      <c r="M139" s="6">
        <f t="shared" si="12"/>
        <v>6.8900000000000006</v>
      </c>
      <c r="N139" s="6">
        <f t="shared" si="14"/>
        <v>13.103999999999999</v>
      </c>
      <c r="O139" s="6">
        <f>VLOOKUP(B139,Sheet3!B:F,3,0)</f>
        <v>500</v>
      </c>
      <c r="P139" s="6">
        <f>VLOOKUP(B139,Sheet3!B:F,4,0)</f>
        <v>747945522780</v>
      </c>
      <c r="Q139" s="23">
        <f>VLOOKUP(B139,Sheet3!B:F,5,0)</f>
        <v>45014</v>
      </c>
    </row>
    <row r="140" spans="1:17" x14ac:dyDescent="0.25">
      <c r="A140" s="15">
        <v>139</v>
      </c>
      <c r="B140" s="18" t="s">
        <v>150</v>
      </c>
      <c r="C140" s="15">
        <v>1466312191</v>
      </c>
      <c r="D140" s="15" t="s">
        <v>233</v>
      </c>
      <c r="E140" s="15" t="s">
        <v>272</v>
      </c>
      <c r="F140" s="15">
        <v>1</v>
      </c>
      <c r="G140" s="16">
        <v>44882</v>
      </c>
      <c r="H140" s="15">
        <v>1860</v>
      </c>
      <c r="I140" s="11">
        <v>44994</v>
      </c>
      <c r="J140" s="6">
        <f>VLOOKUP(B140,Sheet3!B:F,2,0)</f>
        <v>1930</v>
      </c>
      <c r="K140" s="6">
        <f>VLOOKUP(B140,Sheet1!A:C,3,0)</f>
        <v>0</v>
      </c>
      <c r="L140" s="6">
        <f t="shared" si="13"/>
        <v>70</v>
      </c>
      <c r="M140" s="6">
        <f t="shared" si="12"/>
        <v>37.1</v>
      </c>
      <c r="N140" s="6">
        <f t="shared" si="14"/>
        <v>70.56</v>
      </c>
      <c r="O140" s="6">
        <f>VLOOKUP(B140,Sheet3!B:F,3,0)</f>
        <v>1208</v>
      </c>
      <c r="P140" s="13">
        <f>VLOOKUP(B140,Sheet3!B:F,4,0)</f>
        <v>146631257966</v>
      </c>
      <c r="Q140" s="23">
        <f>VLOOKUP(B140,Sheet3!B:F,5,0)</f>
        <v>44992</v>
      </c>
    </row>
    <row r="141" spans="1:17" x14ac:dyDescent="0.25">
      <c r="A141" s="15">
        <v>140</v>
      </c>
      <c r="B141" s="18" t="s">
        <v>151</v>
      </c>
      <c r="C141" s="15">
        <v>9338848281</v>
      </c>
      <c r="D141" s="15" t="s">
        <v>408</v>
      </c>
      <c r="E141" s="15" t="s">
        <v>214</v>
      </c>
      <c r="F141" s="15">
        <v>2</v>
      </c>
      <c r="G141" s="16">
        <v>44882</v>
      </c>
      <c r="H141" s="15">
        <v>1131</v>
      </c>
      <c r="I141" s="11">
        <v>44994</v>
      </c>
      <c r="J141" s="6">
        <f>VLOOKUP(B141,Sheet3!B:F,2,0)</f>
        <v>1412</v>
      </c>
      <c r="K141" s="6">
        <v>1.3</v>
      </c>
      <c r="L141" s="6">
        <f t="shared" si="13"/>
        <v>281</v>
      </c>
      <c r="M141" s="6">
        <f t="shared" si="12"/>
        <v>148.93</v>
      </c>
      <c r="N141" s="6">
        <f t="shared" si="14"/>
        <v>283.24799999999999</v>
      </c>
      <c r="O141" s="6">
        <f>VLOOKUP(B141,Sheet3!B:F,3,0)</f>
        <v>3580</v>
      </c>
      <c r="P141" s="13">
        <f>VLOOKUP(B141,Sheet3!B:F,4,0)</f>
        <v>933884865398</v>
      </c>
      <c r="Q141" s="23">
        <f>VLOOKUP(B141,Sheet3!B:F,5,0)</f>
        <v>44994</v>
      </c>
    </row>
    <row r="142" spans="1:17" x14ac:dyDescent="0.25">
      <c r="A142" s="15">
        <v>141</v>
      </c>
      <c r="B142" s="18" t="s">
        <v>152</v>
      </c>
      <c r="C142" s="15">
        <v>373705718</v>
      </c>
      <c r="D142" s="15" t="s">
        <v>409</v>
      </c>
      <c r="E142" s="15" t="s">
        <v>410</v>
      </c>
      <c r="F142" s="15">
        <v>2</v>
      </c>
      <c r="G142" s="16">
        <v>44883</v>
      </c>
      <c r="H142" s="15">
        <v>179</v>
      </c>
      <c r="I142" s="11">
        <v>44995</v>
      </c>
      <c r="J142" s="6">
        <f>VLOOKUP(B142,Sheet3!B:F,2,0)</f>
        <v>183</v>
      </c>
      <c r="K142" s="6">
        <v>0.42</v>
      </c>
      <c r="L142" s="6">
        <f t="shared" si="13"/>
        <v>4</v>
      </c>
      <c r="M142" s="6">
        <f t="shared" si="12"/>
        <v>2.12</v>
      </c>
      <c r="N142" s="6">
        <f t="shared" si="14"/>
        <v>4.032</v>
      </c>
      <c r="O142" s="6">
        <f>VLOOKUP(B142,Sheet3!B:F,3,0)</f>
        <v>2207</v>
      </c>
      <c r="P142" s="13">
        <f>VLOOKUP(B142,Sheet3!B:F,4,0)</f>
        <v>37370577239</v>
      </c>
      <c r="Q142" s="23">
        <f>VLOOKUP(B142,Sheet3!B:F,5,0)</f>
        <v>44993</v>
      </c>
    </row>
    <row r="143" spans="1:17" x14ac:dyDescent="0.25">
      <c r="A143" s="15">
        <v>142</v>
      </c>
      <c r="B143" s="18" t="s">
        <v>153</v>
      </c>
      <c r="C143" s="15">
        <v>7398425413</v>
      </c>
      <c r="D143" s="15" t="s">
        <v>411</v>
      </c>
      <c r="E143" s="15" t="s">
        <v>387</v>
      </c>
      <c r="F143" s="15">
        <v>2</v>
      </c>
      <c r="G143" s="16">
        <v>44884</v>
      </c>
      <c r="H143" s="15">
        <v>4172</v>
      </c>
      <c r="I143" s="11">
        <v>44996</v>
      </c>
      <c r="J143" s="6">
        <f>VLOOKUP(B143,Sheet3!B:F,2,0)</f>
        <v>4193</v>
      </c>
      <c r="K143" s="6">
        <v>1.62</v>
      </c>
      <c r="L143" s="6">
        <f t="shared" si="13"/>
        <v>21</v>
      </c>
      <c r="M143" s="6">
        <f t="shared" si="12"/>
        <v>11.13</v>
      </c>
      <c r="N143" s="6">
        <f t="shared" si="14"/>
        <v>21.167999999999999</v>
      </c>
      <c r="O143" s="6">
        <f>VLOOKUP(B143,Sheet3!B:F,3,0)</f>
        <v>2233</v>
      </c>
      <c r="P143" s="13">
        <f>VLOOKUP(B143,Sheet3!B:F,4,0)</f>
        <v>739842510018</v>
      </c>
      <c r="Q143" s="23">
        <f>VLOOKUP(B143,Sheet3!B:F,5,0)</f>
        <v>44994</v>
      </c>
    </row>
    <row r="144" spans="1:17" x14ac:dyDescent="0.25">
      <c r="A144" s="15">
        <v>143</v>
      </c>
      <c r="B144" s="2" t="s">
        <v>154</v>
      </c>
      <c r="C144" s="15">
        <v>8717856501</v>
      </c>
      <c r="D144" s="15" t="s">
        <v>412</v>
      </c>
      <c r="E144" s="15" t="s">
        <v>272</v>
      </c>
      <c r="F144" s="15">
        <v>1</v>
      </c>
      <c r="G144" s="16">
        <v>44890</v>
      </c>
      <c r="H144" s="15">
        <v>2638</v>
      </c>
      <c r="I144" s="11">
        <v>45002</v>
      </c>
      <c r="J144" s="6">
        <f>VLOOKUP(B144,Sheet3!B:F,2,0)</f>
        <v>2639</v>
      </c>
      <c r="K144" s="6">
        <f>VLOOKUP(B144,Sheet1!A:C,3,0)</f>
        <v>0</v>
      </c>
      <c r="L144" s="6">
        <f t="shared" si="13"/>
        <v>1</v>
      </c>
      <c r="M144" s="6">
        <f t="shared" ref="M144:M175" si="15">L144*0.53</f>
        <v>0.53</v>
      </c>
      <c r="N144" s="6">
        <f t="shared" si="14"/>
        <v>1.008</v>
      </c>
      <c r="O144" s="6">
        <f>VLOOKUP(B144,Sheet3!B:F,3,0)</f>
        <v>1102</v>
      </c>
      <c r="P144" s="13">
        <f>VLOOKUP(B144,Sheet3!B:F,4,0)</f>
        <v>871785687976</v>
      </c>
      <c r="Q144" s="23">
        <f>VLOOKUP(B144,Sheet3!B:F,5,0)</f>
        <v>44999</v>
      </c>
    </row>
    <row r="145" spans="1:17" x14ac:dyDescent="0.25">
      <c r="A145" s="15">
        <v>144</v>
      </c>
      <c r="B145" s="18" t="s">
        <v>155</v>
      </c>
      <c r="C145" s="15">
        <v>1392725718</v>
      </c>
      <c r="D145" s="15" t="s">
        <v>413</v>
      </c>
      <c r="E145" s="15" t="s">
        <v>339</v>
      </c>
      <c r="F145" s="15">
        <v>2</v>
      </c>
      <c r="G145" s="16">
        <v>44894</v>
      </c>
      <c r="H145" s="15">
        <v>2627</v>
      </c>
      <c r="I145" s="11">
        <v>45006</v>
      </c>
      <c r="J145" s="6">
        <f>VLOOKUP(B145,Sheet3!B:F,2,0)</f>
        <v>2647</v>
      </c>
      <c r="K145" s="6">
        <v>1.8</v>
      </c>
      <c r="L145" s="6">
        <f t="shared" si="13"/>
        <v>20</v>
      </c>
      <c r="M145" s="6">
        <f t="shared" si="15"/>
        <v>10.600000000000001</v>
      </c>
      <c r="N145" s="6">
        <f t="shared" si="14"/>
        <v>20.16</v>
      </c>
      <c r="O145" s="6">
        <f>VLOOKUP(B145,Sheet3!B:F,3,0)</f>
        <v>2231</v>
      </c>
      <c r="P145" s="6">
        <f>VLOOKUP(B145,Sheet3!B:F,4,0)</f>
        <v>139272555214</v>
      </c>
      <c r="Q145" s="23">
        <f>VLOOKUP(B145,Sheet3!B:F,5,0)</f>
        <v>45012</v>
      </c>
    </row>
    <row r="146" spans="1:17" x14ac:dyDescent="0.25">
      <c r="A146" s="15">
        <v>145</v>
      </c>
      <c r="B146" s="18" t="s">
        <v>156</v>
      </c>
      <c r="C146" s="15">
        <v>1329372439</v>
      </c>
      <c r="D146" s="15" t="s">
        <v>414</v>
      </c>
      <c r="E146" s="15" t="s">
        <v>415</v>
      </c>
      <c r="F146" s="15">
        <v>2</v>
      </c>
      <c r="G146" s="16">
        <v>44895</v>
      </c>
      <c r="H146" s="15">
        <v>726</v>
      </c>
      <c r="I146" s="11">
        <v>45007</v>
      </c>
      <c r="J146" s="6">
        <f>VLOOKUP(B146,Sheet3!B:F,2,0)</f>
        <v>907</v>
      </c>
      <c r="K146" s="6">
        <f>VLOOKUP(B146,Sheet1!A:C,3,0)</f>
        <v>0</v>
      </c>
      <c r="L146" s="6">
        <f t="shared" si="13"/>
        <v>181</v>
      </c>
      <c r="M146" s="6">
        <f t="shared" si="15"/>
        <v>95.93</v>
      </c>
      <c r="N146" s="6">
        <f t="shared" si="14"/>
        <v>182.44799999999998</v>
      </c>
      <c r="O146" s="6">
        <f>VLOOKUP(B146,Sheet3!B:F,3,0)</f>
        <v>2479</v>
      </c>
      <c r="P146" s="13">
        <f>VLOOKUP(B146,Sheet3!B:F,4,0)</f>
        <v>132937256589</v>
      </c>
      <c r="Q146" s="23">
        <f>VLOOKUP(B146,Sheet3!B:F,5,0)</f>
        <v>45003</v>
      </c>
    </row>
    <row r="147" spans="1:17" x14ac:dyDescent="0.25">
      <c r="A147" s="15">
        <v>146</v>
      </c>
      <c r="B147" s="18" t="s">
        <v>157</v>
      </c>
      <c r="C147" s="15">
        <v>56672977</v>
      </c>
      <c r="D147" s="15" t="s">
        <v>416</v>
      </c>
      <c r="E147" s="15" t="s">
        <v>291</v>
      </c>
      <c r="F147" s="15">
        <v>1</v>
      </c>
      <c r="G147" s="16">
        <v>44896</v>
      </c>
      <c r="H147" s="15">
        <v>2846</v>
      </c>
      <c r="I147" s="11">
        <v>45008</v>
      </c>
      <c r="J147" s="6">
        <f>VLOOKUP(B147,Sheet3!B:F,2,0)</f>
        <v>2861</v>
      </c>
      <c r="K147" s="6">
        <f>VLOOKUP(B147,Sheet1!A:C,3,0)</f>
        <v>0</v>
      </c>
      <c r="L147" s="6">
        <f t="shared" si="13"/>
        <v>15</v>
      </c>
      <c r="M147" s="6">
        <f t="shared" si="15"/>
        <v>7.95</v>
      </c>
      <c r="N147" s="6">
        <f t="shared" si="14"/>
        <v>15.12</v>
      </c>
      <c r="O147" s="6">
        <f>VLOOKUP(B147,Sheet3!B:F,3,0)</f>
        <v>1124</v>
      </c>
      <c r="P147" s="13">
        <f>VLOOKUP(B147,Sheet3!B:F,4,0)</f>
        <v>5667203816</v>
      </c>
      <c r="Q147" s="23">
        <f>VLOOKUP(B147,Sheet3!B:F,5,0)</f>
        <v>45005</v>
      </c>
    </row>
    <row r="148" spans="1:17" x14ac:dyDescent="0.25">
      <c r="A148" s="15">
        <v>147</v>
      </c>
      <c r="B148" s="10" t="s">
        <v>158</v>
      </c>
      <c r="C148" s="15">
        <v>3176683109</v>
      </c>
      <c r="D148" s="15" t="s">
        <v>417</v>
      </c>
      <c r="E148" s="15" t="s">
        <v>418</v>
      </c>
      <c r="F148" s="15">
        <v>1</v>
      </c>
      <c r="G148" s="16">
        <v>44900</v>
      </c>
      <c r="H148" s="15">
        <v>599</v>
      </c>
      <c r="I148" s="11">
        <v>45012</v>
      </c>
      <c r="J148" s="6">
        <f>VLOOKUP(B148,Sheet3!B:F,2,0)</f>
        <v>613</v>
      </c>
      <c r="K148" s="6">
        <v>1.01</v>
      </c>
      <c r="L148" s="6">
        <f t="shared" si="13"/>
        <v>14</v>
      </c>
      <c r="M148" s="6">
        <f t="shared" si="15"/>
        <v>7.42</v>
      </c>
      <c r="N148" s="6">
        <f t="shared" si="14"/>
        <v>14.111999999999998</v>
      </c>
      <c r="O148" s="6">
        <f>VLOOKUP(B148,Sheet3!B:F,3,0)</f>
        <v>1122</v>
      </c>
      <c r="P148" s="6">
        <f>VLOOKUP(B148,Sheet3!B:F,4,0)</f>
        <v>317668370728</v>
      </c>
      <c r="Q148" s="23">
        <f>VLOOKUP(B148,Sheet3!B:F,5,0)</f>
        <v>45012</v>
      </c>
    </row>
    <row r="149" spans="1:17" x14ac:dyDescent="0.25">
      <c r="A149" s="15">
        <v>148</v>
      </c>
      <c r="B149" s="18" t="s">
        <v>159</v>
      </c>
      <c r="C149" s="15">
        <v>3732914447</v>
      </c>
      <c r="D149" s="15" t="s">
        <v>419</v>
      </c>
      <c r="E149" s="15" t="s">
        <v>244</v>
      </c>
      <c r="F149" s="15">
        <v>1</v>
      </c>
      <c r="G149" s="16">
        <v>44901</v>
      </c>
      <c r="H149" s="15">
        <v>440</v>
      </c>
      <c r="I149" s="11">
        <v>45013</v>
      </c>
      <c r="J149" s="6">
        <f>VLOOKUP(B149,Sheet3!B:F,2,0)</f>
        <v>464</v>
      </c>
      <c r="K149" s="6">
        <v>1.17</v>
      </c>
      <c r="L149" s="6">
        <f t="shared" si="13"/>
        <v>24</v>
      </c>
      <c r="M149" s="6">
        <f t="shared" si="15"/>
        <v>12.72</v>
      </c>
      <c r="N149" s="6">
        <f t="shared" si="14"/>
        <v>24.191999999999997</v>
      </c>
      <c r="O149" s="6">
        <f>VLOOKUP(B149,Sheet3!B:F,3,0)</f>
        <v>1137</v>
      </c>
      <c r="P149" s="6">
        <f>VLOOKUP(B149,Sheet3!B:F,4,0)</f>
        <v>373291442913</v>
      </c>
      <c r="Q149" s="23">
        <f>VLOOKUP(B149,Sheet3!B:F,5,0)</f>
        <v>45012</v>
      </c>
    </row>
    <row r="150" spans="1:17" x14ac:dyDescent="0.25">
      <c r="A150" s="15">
        <v>149</v>
      </c>
      <c r="B150" s="18" t="s">
        <v>160</v>
      </c>
      <c r="C150" s="15">
        <v>7507867225</v>
      </c>
      <c r="D150" s="15" t="s">
        <v>420</v>
      </c>
      <c r="E150" s="15" t="s">
        <v>219</v>
      </c>
      <c r="F150" s="15">
        <v>2</v>
      </c>
      <c r="G150" s="16">
        <v>44901</v>
      </c>
      <c r="H150" s="15">
        <v>641</v>
      </c>
      <c r="I150" s="11">
        <v>45013</v>
      </c>
      <c r="J150" s="6">
        <f>VLOOKUP(B150,Sheet3!B:F,2,0)</f>
        <v>661</v>
      </c>
      <c r="K150" s="6">
        <f>VLOOKUP(B150,Sheet1!A:C,3,0)</f>
        <v>0</v>
      </c>
      <c r="L150" s="6">
        <f t="shared" si="13"/>
        <v>20</v>
      </c>
      <c r="M150" s="6">
        <f t="shared" si="15"/>
        <v>10.600000000000001</v>
      </c>
      <c r="N150" s="6">
        <f t="shared" si="14"/>
        <v>20.16</v>
      </c>
      <c r="O150" s="6">
        <f>VLOOKUP(B150,Sheet3!B:F,3,0)</f>
        <v>2231</v>
      </c>
      <c r="P150" s="6">
        <f>VLOOKUP(B150,Sheet3!B:F,4,0)</f>
        <v>750786728049</v>
      </c>
      <c r="Q150" s="23">
        <f>VLOOKUP(B150,Sheet3!B:F,5,0)</f>
        <v>45009</v>
      </c>
    </row>
    <row r="151" spans="1:17" x14ac:dyDescent="0.25">
      <c r="A151" s="15">
        <v>150</v>
      </c>
      <c r="B151" s="10" t="s">
        <v>161</v>
      </c>
      <c r="C151" s="15">
        <v>4544528066</v>
      </c>
      <c r="D151" s="15" t="s">
        <v>421</v>
      </c>
      <c r="E151" s="15" t="s">
        <v>422</v>
      </c>
      <c r="F151" s="15">
        <v>1</v>
      </c>
      <c r="G151" s="16">
        <v>44901</v>
      </c>
      <c r="H151" s="15">
        <v>404</v>
      </c>
      <c r="I151" s="11">
        <v>45013</v>
      </c>
      <c r="J151" s="6">
        <f>VLOOKUP(B151,Sheet3!B:F,2,0)</f>
        <v>416</v>
      </c>
      <c r="K151" s="6">
        <f>VLOOKUP(B151,Sheet1!A:C,3,0)</f>
        <v>0</v>
      </c>
      <c r="L151" s="6">
        <f t="shared" si="13"/>
        <v>12</v>
      </c>
      <c r="M151" s="6">
        <f t="shared" si="15"/>
        <v>6.36</v>
      </c>
      <c r="N151" s="6">
        <f t="shared" si="14"/>
        <v>12.095999999999998</v>
      </c>
      <c r="O151" s="6">
        <f>VLOOKUP(B151,Sheet3!B:F,3,0)</f>
        <v>1119</v>
      </c>
      <c r="P151" s="6">
        <f>VLOOKUP(B151,Sheet3!B:F,4,0)</f>
        <v>454452859528</v>
      </c>
      <c r="Q151" s="23">
        <f>VLOOKUP(B151,Sheet3!B:F,5,0)</f>
        <v>45013</v>
      </c>
    </row>
    <row r="152" spans="1:17" x14ac:dyDescent="0.25">
      <c r="A152" s="15">
        <v>151</v>
      </c>
      <c r="B152" s="18" t="s">
        <v>162</v>
      </c>
      <c r="C152" s="15">
        <v>8481885008</v>
      </c>
      <c r="D152" s="15" t="s">
        <v>423</v>
      </c>
      <c r="E152" s="15" t="s">
        <v>214</v>
      </c>
      <c r="F152" s="15">
        <v>2</v>
      </c>
      <c r="G152" s="16">
        <v>44904</v>
      </c>
      <c r="H152" s="15">
        <v>2101</v>
      </c>
      <c r="I152" s="11">
        <v>44988</v>
      </c>
      <c r="J152" s="6">
        <f>VLOOKUP(B152,Sheet3!B:F,2,0)</f>
        <v>2132</v>
      </c>
      <c r="K152" s="6">
        <v>1.01</v>
      </c>
      <c r="L152" s="6">
        <f t="shared" si="13"/>
        <v>31</v>
      </c>
      <c r="M152" s="6">
        <f t="shared" si="15"/>
        <v>16.43</v>
      </c>
      <c r="N152" s="6">
        <f t="shared" si="14"/>
        <v>31.247999999999998</v>
      </c>
      <c r="O152" s="6">
        <f>VLOOKUP(B152,Sheet3!B:F,3,0)</f>
        <v>2248</v>
      </c>
      <c r="P152" s="13">
        <f>VLOOKUP(B152,Sheet3!B:F,4,0)</f>
        <v>34207</v>
      </c>
      <c r="Q152" s="23">
        <f>VLOOKUP(B152,Sheet3!B:F,5,0)</f>
        <v>44988</v>
      </c>
    </row>
    <row r="153" spans="1:17" x14ac:dyDescent="0.25">
      <c r="A153" s="15">
        <v>152</v>
      </c>
      <c r="B153" s="18" t="s">
        <v>163</v>
      </c>
      <c r="C153" s="15">
        <v>4508986742</v>
      </c>
      <c r="D153" s="15" t="s">
        <v>424</v>
      </c>
      <c r="E153" s="15" t="s">
        <v>244</v>
      </c>
      <c r="F153" s="15">
        <v>1</v>
      </c>
      <c r="G153" s="16">
        <v>44904</v>
      </c>
      <c r="H153" s="15">
        <v>40</v>
      </c>
      <c r="I153" s="11">
        <v>44988</v>
      </c>
      <c r="J153" s="6">
        <f>VLOOKUP(B153,Sheet3!B:F,2,0)</f>
        <v>52</v>
      </c>
      <c r="K153" s="6">
        <v>0.93</v>
      </c>
      <c r="L153" s="6">
        <f t="shared" si="13"/>
        <v>12</v>
      </c>
      <c r="M153" s="6">
        <f t="shared" si="15"/>
        <v>6.36</v>
      </c>
      <c r="N153" s="6">
        <f t="shared" si="14"/>
        <v>12.095999999999998</v>
      </c>
      <c r="O153" s="6">
        <f>VLOOKUP(B153,Sheet3!B:F,3,0)</f>
        <v>1119</v>
      </c>
      <c r="P153" s="6">
        <f>VLOOKUP(B153,Sheet3!B:F,4,0)</f>
        <v>450898651093</v>
      </c>
      <c r="Q153" s="23">
        <f>VLOOKUP(B153,Sheet3!B:F,5,0)</f>
        <v>45012</v>
      </c>
    </row>
    <row r="154" spans="1:17" x14ac:dyDescent="0.25">
      <c r="A154" s="15">
        <v>153</v>
      </c>
      <c r="B154" s="18" t="s">
        <v>165</v>
      </c>
      <c r="C154" s="15">
        <v>1239143274</v>
      </c>
      <c r="D154" s="7" t="s">
        <v>425</v>
      </c>
      <c r="E154" s="7" t="s">
        <v>227</v>
      </c>
      <c r="F154" s="7">
        <v>2</v>
      </c>
      <c r="G154" s="9">
        <v>44908</v>
      </c>
      <c r="H154" s="15">
        <v>1603</v>
      </c>
      <c r="I154" s="11">
        <v>44992</v>
      </c>
      <c r="J154" s="6">
        <v>1604</v>
      </c>
      <c r="K154" s="6">
        <f>VLOOKUP(B154,Sheet1!A:C,3,0)</f>
        <v>0</v>
      </c>
      <c r="L154" s="6">
        <f t="shared" si="13"/>
        <v>1</v>
      </c>
      <c r="M154" s="6">
        <f t="shared" si="15"/>
        <v>0.53</v>
      </c>
      <c r="N154" s="6">
        <f t="shared" si="14"/>
        <v>1.008</v>
      </c>
      <c r="O154" s="6" t="e">
        <f>VLOOKUP(B154,Sheet3!B:F,3,0)</f>
        <v>#N/A</v>
      </c>
      <c r="P154" s="6" t="e">
        <f>VLOOKUP(B154,Sheet3!B:F,4,0)</f>
        <v>#N/A</v>
      </c>
      <c r="Q154" s="23" t="e">
        <f>VLOOKUP(B154,Sheet3!B:F,5,0)</f>
        <v>#N/A</v>
      </c>
    </row>
    <row r="155" spans="1:17" x14ac:dyDescent="0.25">
      <c r="A155" s="15">
        <v>154</v>
      </c>
      <c r="B155" s="18" t="s">
        <v>166</v>
      </c>
      <c r="C155" s="15">
        <v>909285734</v>
      </c>
      <c r="D155" s="7" t="s">
        <v>426</v>
      </c>
      <c r="E155" s="7" t="s">
        <v>272</v>
      </c>
      <c r="F155" s="7">
        <v>2</v>
      </c>
      <c r="G155" s="9">
        <v>44909</v>
      </c>
      <c r="H155" s="15">
        <v>927</v>
      </c>
      <c r="I155" s="11">
        <v>44993</v>
      </c>
      <c r="J155" s="6">
        <f>VLOOKUP(B155,Sheet3!B:F,2,0)</f>
        <v>928</v>
      </c>
      <c r="K155" s="6">
        <v>0.06</v>
      </c>
      <c r="L155" s="6">
        <f t="shared" si="13"/>
        <v>1</v>
      </c>
      <c r="M155" s="6">
        <f t="shared" si="15"/>
        <v>0.53</v>
      </c>
      <c r="N155" s="6">
        <f t="shared" si="14"/>
        <v>1.008</v>
      </c>
      <c r="O155" s="6">
        <f>VLOOKUP(B155,Sheet3!B:F,3,0)</f>
        <v>2202</v>
      </c>
      <c r="P155" s="13">
        <f>VLOOKUP(B155,Sheet3!B:F,4,0)</f>
        <v>90928521983</v>
      </c>
      <c r="Q155" s="23">
        <f>VLOOKUP(B155,Sheet3!B:F,5,0)</f>
        <v>44992</v>
      </c>
    </row>
    <row r="156" spans="1:17" x14ac:dyDescent="0.25">
      <c r="A156" s="15">
        <v>155</v>
      </c>
      <c r="B156" s="18" t="s">
        <v>167</v>
      </c>
      <c r="C156" s="15">
        <v>1397568792</v>
      </c>
      <c r="D156" s="7" t="s">
        <v>427</v>
      </c>
      <c r="E156" s="7" t="s">
        <v>286</v>
      </c>
      <c r="F156" s="7">
        <v>2</v>
      </c>
      <c r="G156" s="9">
        <v>44910</v>
      </c>
      <c r="H156" s="15">
        <v>1401</v>
      </c>
      <c r="I156" s="11">
        <v>44994</v>
      </c>
      <c r="J156" s="6">
        <f>VLOOKUP(B156,Sheet3!B:F,2,0)</f>
        <v>1427</v>
      </c>
      <c r="K156" s="6">
        <v>0.4</v>
      </c>
      <c r="L156" s="6">
        <f t="shared" si="13"/>
        <v>26</v>
      </c>
      <c r="M156" s="6">
        <f t="shared" si="15"/>
        <v>13.780000000000001</v>
      </c>
      <c r="N156" s="6">
        <f t="shared" si="14"/>
        <v>26.207999999999998</v>
      </c>
      <c r="O156" s="6">
        <f>VLOOKUP(B156,Sheet3!B:F,3,0)</f>
        <v>2240</v>
      </c>
      <c r="P156" s="13">
        <f>VLOOKUP(B156,Sheet3!B:F,4,0)</f>
        <v>139756880367</v>
      </c>
      <c r="Q156" s="23">
        <f>VLOOKUP(B156,Sheet3!B:F,5,0)</f>
        <v>44988</v>
      </c>
    </row>
    <row r="157" spans="1:17" x14ac:dyDescent="0.25">
      <c r="A157" s="15">
        <v>156</v>
      </c>
      <c r="B157" s="2" t="s">
        <v>168</v>
      </c>
      <c r="C157" s="15">
        <v>1522850414</v>
      </c>
      <c r="D157" s="7" t="s">
        <v>428</v>
      </c>
      <c r="E157" s="7" t="s">
        <v>429</v>
      </c>
      <c r="F157" s="7">
        <v>3</v>
      </c>
      <c r="G157" s="9">
        <v>44914</v>
      </c>
      <c r="H157" s="15">
        <v>1486</v>
      </c>
      <c r="I157" s="11">
        <v>44998</v>
      </c>
      <c r="J157" s="6">
        <f>VLOOKUP(B157,Sheet3!B:F,2,0)</f>
        <v>9168</v>
      </c>
      <c r="K157" s="6">
        <f>VLOOKUP(B157,Sheet1!A:C,3,0)</f>
        <v>0</v>
      </c>
      <c r="L157" s="6">
        <f t="shared" si="13"/>
        <v>7682</v>
      </c>
      <c r="M157" s="6">
        <f t="shared" si="15"/>
        <v>4071.46</v>
      </c>
      <c r="N157" s="6">
        <f t="shared" si="14"/>
        <v>7743.4559999999992</v>
      </c>
      <c r="O157" s="6">
        <f>VLOOKUP(B157,Sheet3!B:F,3,0)</f>
        <v>7991</v>
      </c>
      <c r="P157" s="13">
        <f>VLOOKUP(B157,Sheet3!B:F,4,0)</f>
        <v>152285054824</v>
      </c>
      <c r="Q157" s="23">
        <f>VLOOKUP(B157,Sheet3!B:F,5,0)</f>
        <v>44995</v>
      </c>
    </row>
    <row r="158" spans="1:17" x14ac:dyDescent="0.25">
      <c r="A158" s="15">
        <v>157</v>
      </c>
      <c r="B158" s="30" t="s">
        <v>169</v>
      </c>
      <c r="C158" s="15">
        <v>5122991415</v>
      </c>
      <c r="D158" s="7" t="s">
        <v>430</v>
      </c>
      <c r="E158" s="7" t="s">
        <v>214</v>
      </c>
      <c r="F158" s="7">
        <v>17</v>
      </c>
      <c r="G158" s="9">
        <v>44918</v>
      </c>
      <c r="H158" s="15">
        <v>3299</v>
      </c>
      <c r="I158" s="11">
        <v>45002</v>
      </c>
      <c r="J158" s="6">
        <v>3955</v>
      </c>
      <c r="K158" s="6">
        <f>VLOOKUP(B158,Sheet1!A:C,3,0)</f>
        <v>0</v>
      </c>
      <c r="L158" s="6">
        <f t="shared" si="13"/>
        <v>656</v>
      </c>
      <c r="M158" s="6">
        <f t="shared" si="15"/>
        <v>347.68</v>
      </c>
      <c r="N158" s="6">
        <f t="shared" si="14"/>
        <v>661.24799999999993</v>
      </c>
      <c r="O158" s="6" t="e">
        <f>VLOOKUP(B158,Sheet3!B:F,3,0)</f>
        <v>#N/A</v>
      </c>
      <c r="P158" s="6" t="e">
        <f>VLOOKUP(B158,Sheet3!B:F,4,0)</f>
        <v>#N/A</v>
      </c>
      <c r="Q158" s="23" t="e">
        <f>VLOOKUP(B158,Sheet3!B:F,5,0)</f>
        <v>#N/A</v>
      </c>
    </row>
    <row r="159" spans="1:17" x14ac:dyDescent="0.25">
      <c r="A159" s="15">
        <v>158</v>
      </c>
      <c r="B159" s="32" t="s">
        <v>170</v>
      </c>
      <c r="C159" s="15">
        <v>4382824292</v>
      </c>
      <c r="D159" s="7" t="s">
        <v>431</v>
      </c>
      <c r="E159" s="7" t="s">
        <v>432</v>
      </c>
      <c r="F159" s="7">
        <v>5</v>
      </c>
      <c r="G159" s="9">
        <v>44918</v>
      </c>
      <c r="H159" s="15">
        <v>3019</v>
      </c>
      <c r="I159" s="11">
        <v>45002</v>
      </c>
      <c r="J159" s="6" t="e">
        <f>VLOOKUP(B159,Sheet3!B:F,2,0)</f>
        <v>#N/A</v>
      </c>
      <c r="K159" s="6">
        <f>VLOOKUP(B159,Sheet1!A:C,3,0)</f>
        <v>0</v>
      </c>
      <c r="L159" s="6" t="e">
        <f t="shared" si="13"/>
        <v>#N/A</v>
      </c>
      <c r="M159" s="6" t="e">
        <f t="shared" si="15"/>
        <v>#N/A</v>
      </c>
      <c r="N159" s="6" t="e">
        <f t="shared" si="14"/>
        <v>#N/A</v>
      </c>
      <c r="O159" s="6" t="e">
        <f>VLOOKUP(B159,Sheet3!B:F,3,0)</f>
        <v>#N/A</v>
      </c>
      <c r="P159" s="6" t="e">
        <f>VLOOKUP(B159,Sheet3!B:F,4,0)</f>
        <v>#N/A</v>
      </c>
      <c r="Q159" s="23" t="e">
        <f>VLOOKUP(B159,Sheet3!B:F,5,0)</f>
        <v>#N/A</v>
      </c>
    </row>
    <row r="160" spans="1:17" x14ac:dyDescent="0.25">
      <c r="A160" s="15">
        <v>159</v>
      </c>
      <c r="B160" s="18" t="s">
        <v>171</v>
      </c>
      <c r="C160" s="15">
        <v>9048126935</v>
      </c>
      <c r="D160" s="7" t="s">
        <v>433</v>
      </c>
      <c r="E160" s="7" t="s">
        <v>415</v>
      </c>
      <c r="F160" s="7">
        <v>2</v>
      </c>
      <c r="G160" s="9">
        <v>44923</v>
      </c>
      <c r="H160" s="15">
        <v>600</v>
      </c>
      <c r="I160" s="11">
        <v>45007</v>
      </c>
      <c r="J160" s="6">
        <f>VLOOKUP(B160,Sheet3!B:F,2,0)</f>
        <v>638</v>
      </c>
      <c r="K160" s="6">
        <f>VLOOKUP(B160,Sheet1!A:C,3,0)</f>
        <v>0</v>
      </c>
      <c r="L160" s="6">
        <f t="shared" si="13"/>
        <v>38</v>
      </c>
      <c r="M160" s="6">
        <f t="shared" si="15"/>
        <v>20.14</v>
      </c>
      <c r="N160" s="6">
        <f t="shared" si="14"/>
        <v>38.303999999999995</v>
      </c>
      <c r="O160" s="6">
        <f>VLOOKUP(B160,Sheet3!B:F,3,0)</f>
        <v>2259</v>
      </c>
      <c r="P160" s="6">
        <f>VLOOKUP(B160,Sheet3!B:F,4,0)</f>
        <v>904812602930</v>
      </c>
      <c r="Q160" s="23">
        <f>VLOOKUP(B160,Sheet3!B:F,5,0)</f>
        <v>45008</v>
      </c>
    </row>
    <row r="161" spans="1:21" x14ac:dyDescent="0.25">
      <c r="A161" s="15">
        <v>160</v>
      </c>
      <c r="B161" s="10" t="s">
        <v>172</v>
      </c>
      <c r="C161" s="15">
        <v>2346199679</v>
      </c>
      <c r="D161" s="7" t="s">
        <v>434</v>
      </c>
      <c r="E161" s="7" t="s">
        <v>206</v>
      </c>
      <c r="F161" s="7">
        <v>1</v>
      </c>
      <c r="G161" s="9">
        <v>44929</v>
      </c>
      <c r="H161" s="15">
        <v>1107</v>
      </c>
      <c r="I161" s="11">
        <v>45013</v>
      </c>
      <c r="J161" s="6">
        <f>VLOOKUP(B161,Sheet3!B:F,2,0)</f>
        <v>1111</v>
      </c>
      <c r="K161" s="6">
        <v>0.33</v>
      </c>
      <c r="L161" s="6">
        <f t="shared" si="13"/>
        <v>4</v>
      </c>
      <c r="M161" s="6">
        <f t="shared" si="15"/>
        <v>2.12</v>
      </c>
      <c r="N161" s="6">
        <f t="shared" si="14"/>
        <v>4.032</v>
      </c>
      <c r="O161" s="6">
        <f>VLOOKUP(B161,Sheet3!B:F,3,0)</f>
        <v>1107</v>
      </c>
      <c r="P161" s="6">
        <f>VLOOKUP(B161,Sheet3!B:F,4,0)</f>
        <v>234619934997</v>
      </c>
      <c r="Q161" s="23">
        <f>VLOOKUP(B161,Sheet3!B:F,5,0)</f>
        <v>45009</v>
      </c>
    </row>
    <row r="162" spans="1:21" x14ac:dyDescent="0.25">
      <c r="A162" s="15">
        <v>161</v>
      </c>
      <c r="B162" s="18" t="s">
        <v>173</v>
      </c>
      <c r="C162" s="15">
        <v>8118072895</v>
      </c>
      <c r="D162" s="7" t="s">
        <v>435</v>
      </c>
      <c r="E162" s="7" t="s">
        <v>275</v>
      </c>
      <c r="F162" s="7">
        <v>1</v>
      </c>
      <c r="G162" s="9">
        <v>44932</v>
      </c>
      <c r="H162" s="15">
        <v>134</v>
      </c>
      <c r="I162" s="11">
        <v>44988</v>
      </c>
      <c r="J162" s="6">
        <f>VLOOKUP(B162,Sheet3!B:F,2,0)</f>
        <v>146</v>
      </c>
      <c r="K162" s="6">
        <v>0.2</v>
      </c>
      <c r="L162" s="6">
        <f t="shared" ref="L162:L182" si="16">J162-H162</f>
        <v>12</v>
      </c>
      <c r="M162" s="6">
        <f t="shared" si="15"/>
        <v>6.36</v>
      </c>
      <c r="N162" s="6">
        <f t="shared" ref="N162:N182" si="17">L162*11.2*9%</f>
        <v>12.095999999999998</v>
      </c>
      <c r="O162" s="6">
        <f>VLOOKUP(B162,Sheet3!B:F,3,0)</f>
        <v>1119</v>
      </c>
      <c r="P162" s="13">
        <f>VLOOKUP(B162,Sheet3!B:F,4,0)</f>
        <v>811807242822</v>
      </c>
      <c r="Q162" s="23">
        <f>VLOOKUP(B162,Sheet3!B:F,5,0)</f>
        <v>44989</v>
      </c>
    </row>
    <row r="163" spans="1:21" x14ac:dyDescent="0.25">
      <c r="A163" s="15">
        <v>162</v>
      </c>
      <c r="B163" s="18" t="s">
        <v>174</v>
      </c>
      <c r="C163" s="15">
        <v>2701309485</v>
      </c>
      <c r="D163" s="7" t="s">
        <v>436</v>
      </c>
      <c r="E163" s="7" t="s">
        <v>260</v>
      </c>
      <c r="F163" s="7">
        <v>5</v>
      </c>
      <c r="G163" s="9">
        <v>44935</v>
      </c>
      <c r="H163" s="15">
        <v>14860</v>
      </c>
      <c r="I163" s="11">
        <v>44991</v>
      </c>
      <c r="J163" s="6">
        <f>VLOOKUP(B163,Sheet3!B:F,2,0)</f>
        <v>16401</v>
      </c>
      <c r="K163" s="6">
        <v>6.49</v>
      </c>
      <c r="L163" s="6">
        <f t="shared" si="16"/>
        <v>1541</v>
      </c>
      <c r="M163" s="6">
        <f t="shared" si="15"/>
        <v>816.73</v>
      </c>
      <c r="N163" s="6">
        <f t="shared" si="17"/>
        <v>1553.3279999999997</v>
      </c>
      <c r="O163" s="6">
        <f>VLOOKUP(B163,Sheet3!B:F,3,0)</f>
        <v>19630</v>
      </c>
      <c r="P163" s="13">
        <f>VLOOKUP(B163,Sheet3!B:F,4,0)</f>
        <v>270130915215</v>
      </c>
      <c r="Q163" s="23">
        <f>VLOOKUP(B163,Sheet3!B:F,5,0)</f>
        <v>44986</v>
      </c>
    </row>
    <row r="164" spans="1:21" x14ac:dyDescent="0.25">
      <c r="A164" s="15">
        <v>163</v>
      </c>
      <c r="B164" s="18" t="s">
        <v>175</v>
      </c>
      <c r="C164" s="15">
        <v>7300434065</v>
      </c>
      <c r="D164" s="7" t="s">
        <v>437</v>
      </c>
      <c r="E164" s="7" t="s">
        <v>286</v>
      </c>
      <c r="F164" s="7">
        <v>1</v>
      </c>
      <c r="G164" s="9">
        <v>44938</v>
      </c>
      <c r="H164" s="15">
        <v>657</v>
      </c>
      <c r="I164" s="11">
        <v>44994</v>
      </c>
      <c r="J164" s="6">
        <f>VLOOKUP(B164,Sheet3!B:F,2,0)</f>
        <v>680</v>
      </c>
      <c r="K164" s="6">
        <v>0.6</v>
      </c>
      <c r="L164" s="6">
        <f t="shared" si="16"/>
        <v>23</v>
      </c>
      <c r="M164" s="6">
        <f t="shared" si="15"/>
        <v>12.190000000000001</v>
      </c>
      <c r="N164" s="6">
        <f t="shared" si="17"/>
        <v>23.183999999999997</v>
      </c>
      <c r="O164" s="6">
        <f>VLOOKUP(B164,Sheet3!B:F,3,0)</f>
        <v>1136</v>
      </c>
      <c r="P164" s="13">
        <f>VLOOKUP(B164,Sheet3!B:F,4,0)</f>
        <v>730043468564</v>
      </c>
      <c r="Q164" s="23">
        <f>VLOOKUP(B164,Sheet3!B:F,5,0)</f>
        <v>44992</v>
      </c>
    </row>
    <row r="165" spans="1:21" x14ac:dyDescent="0.25">
      <c r="A165" s="15">
        <v>164</v>
      </c>
      <c r="B165" s="18" t="s">
        <v>176</v>
      </c>
      <c r="C165" s="15">
        <v>4951801276</v>
      </c>
      <c r="D165" s="7" t="s">
        <v>438</v>
      </c>
      <c r="E165" s="7" t="s">
        <v>439</v>
      </c>
      <c r="F165" s="7">
        <v>2</v>
      </c>
      <c r="G165" s="9">
        <v>44939</v>
      </c>
      <c r="H165" s="15">
        <v>803</v>
      </c>
      <c r="I165" s="11">
        <v>44995</v>
      </c>
      <c r="J165" s="6">
        <f>VLOOKUP(B165,Sheet3!B:F,2,0)</f>
        <v>822</v>
      </c>
      <c r="K165" s="6">
        <v>1.1399999999999999</v>
      </c>
      <c r="L165" s="6">
        <f t="shared" si="16"/>
        <v>19</v>
      </c>
      <c r="M165" s="6">
        <f t="shared" si="15"/>
        <v>10.07</v>
      </c>
      <c r="N165" s="6">
        <f t="shared" si="17"/>
        <v>19.151999999999997</v>
      </c>
      <c r="O165" s="6">
        <f>VLOOKUP(B165,Sheet3!B:F,3,0)</f>
        <v>2230</v>
      </c>
      <c r="P165" s="13">
        <f>VLOOKUP(B165,Sheet3!B:F,4,0)</f>
        <v>495180163116</v>
      </c>
      <c r="Q165" s="23">
        <f>VLOOKUP(B165,Sheet3!B:F,5,0)</f>
        <v>44992</v>
      </c>
    </row>
    <row r="166" spans="1:21" x14ac:dyDescent="0.25">
      <c r="A166" s="15">
        <v>165</v>
      </c>
      <c r="B166" s="18" t="s">
        <v>177</v>
      </c>
      <c r="C166" s="15">
        <v>1695252327</v>
      </c>
      <c r="D166" s="7" t="s">
        <v>440</v>
      </c>
      <c r="E166" s="7" t="s">
        <v>441</v>
      </c>
      <c r="F166" s="7">
        <v>1</v>
      </c>
      <c r="G166" s="9">
        <v>44943</v>
      </c>
      <c r="H166" s="15">
        <v>1715</v>
      </c>
      <c r="I166" s="11">
        <v>44999</v>
      </c>
      <c r="J166" s="6">
        <f>VLOOKUP(B166,Sheet3!B:F,2,0)</f>
        <v>1720</v>
      </c>
      <c r="K166" s="6">
        <v>0.2</v>
      </c>
      <c r="L166" s="6">
        <f t="shared" si="16"/>
        <v>5</v>
      </c>
      <c r="M166" s="6">
        <f t="shared" si="15"/>
        <v>2.6500000000000004</v>
      </c>
      <c r="N166" s="6">
        <f t="shared" si="17"/>
        <v>5.04</v>
      </c>
      <c r="O166" s="6">
        <f>VLOOKUP(B166,Sheet3!B:F,3,0)</f>
        <v>1108</v>
      </c>
      <c r="P166" s="13">
        <f>VLOOKUP(B166,Sheet3!B:F,4,0)</f>
        <v>169525247589</v>
      </c>
      <c r="Q166" s="23">
        <f>VLOOKUP(B166,Sheet3!B:F,5,0)</f>
        <v>44995</v>
      </c>
    </row>
    <row r="167" spans="1:21" x14ac:dyDescent="0.25">
      <c r="A167" s="15">
        <v>166</v>
      </c>
      <c r="B167" s="18" t="s">
        <v>178</v>
      </c>
      <c r="C167" s="15">
        <v>8109923486</v>
      </c>
      <c r="D167" s="7" t="s">
        <v>442</v>
      </c>
      <c r="E167" s="7" t="s">
        <v>443</v>
      </c>
      <c r="F167" s="7">
        <v>1</v>
      </c>
      <c r="G167" s="9">
        <v>44943</v>
      </c>
      <c r="H167" s="15">
        <v>1844</v>
      </c>
      <c r="I167" s="11">
        <v>44999</v>
      </c>
      <c r="J167" s="6">
        <f>VLOOKUP(B167,Sheet3!B:F,2,0)</f>
        <v>1873</v>
      </c>
      <c r="K167" s="6">
        <v>1.272</v>
      </c>
      <c r="L167" s="6">
        <f t="shared" si="16"/>
        <v>29</v>
      </c>
      <c r="M167" s="6">
        <f t="shared" si="15"/>
        <v>15.370000000000001</v>
      </c>
      <c r="N167" s="6">
        <f t="shared" si="17"/>
        <v>29.231999999999996</v>
      </c>
      <c r="O167" s="6">
        <f>VLOOKUP(B167,Sheet3!B:F,3,0)</f>
        <v>1145</v>
      </c>
      <c r="P167" s="13">
        <f>VLOOKUP(B167,Sheet3!B:F,4,0)</f>
        <v>810992379394</v>
      </c>
      <c r="Q167" s="23">
        <f>VLOOKUP(B167,Sheet3!B:F,5,0)</f>
        <v>44998</v>
      </c>
    </row>
    <row r="168" spans="1:21" x14ac:dyDescent="0.25">
      <c r="A168" s="15">
        <v>167</v>
      </c>
      <c r="B168" s="18" t="s">
        <v>179</v>
      </c>
      <c r="C168" s="15">
        <v>1555410570</v>
      </c>
      <c r="D168" s="7" t="s">
        <v>444</v>
      </c>
      <c r="E168" s="7" t="s">
        <v>445</v>
      </c>
      <c r="F168" s="7">
        <v>2</v>
      </c>
      <c r="G168" s="9">
        <v>44945</v>
      </c>
      <c r="H168" s="15">
        <v>1360</v>
      </c>
      <c r="I168" s="11">
        <v>45001</v>
      </c>
      <c r="J168" s="6">
        <f>VLOOKUP(B168,Sheet3!B:F,2,0)</f>
        <v>1367</v>
      </c>
      <c r="K168" s="6">
        <v>0.51</v>
      </c>
      <c r="L168" s="6">
        <f t="shared" si="16"/>
        <v>7</v>
      </c>
      <c r="M168" s="6">
        <f t="shared" si="15"/>
        <v>3.71</v>
      </c>
      <c r="N168" s="6">
        <f t="shared" si="17"/>
        <v>7.0559999999999992</v>
      </c>
      <c r="O168" s="6">
        <f>VLOOKUP(B168,Sheet3!B:F,3,0)</f>
        <v>2211</v>
      </c>
      <c r="P168" s="13">
        <f>VLOOKUP(B168,Sheet3!B:F,4,0)</f>
        <v>155541058457</v>
      </c>
      <c r="Q168" s="23">
        <f>VLOOKUP(B168,Sheet3!B:F,5,0)</f>
        <v>44999</v>
      </c>
    </row>
    <row r="169" spans="1:21" x14ac:dyDescent="0.25">
      <c r="A169" s="15">
        <v>168</v>
      </c>
      <c r="B169" s="18" t="s">
        <v>180</v>
      </c>
      <c r="C169" s="15">
        <v>9185464361</v>
      </c>
      <c r="D169" s="15" t="s">
        <v>446</v>
      </c>
      <c r="E169" s="15" t="s">
        <v>275</v>
      </c>
      <c r="F169" s="15">
        <v>1</v>
      </c>
      <c r="G169" s="16">
        <v>44951</v>
      </c>
      <c r="H169" s="15">
        <v>1587</v>
      </c>
      <c r="I169" s="11">
        <v>45007</v>
      </c>
      <c r="J169" s="6">
        <f>VLOOKUP(B169,Sheet3!B:F,2,0)</f>
        <v>1590</v>
      </c>
      <c r="K169" s="6">
        <f>VLOOKUP(B169,Sheet1!A:C,3,0)</f>
        <v>0</v>
      </c>
      <c r="L169" s="6">
        <f t="shared" si="16"/>
        <v>3</v>
      </c>
      <c r="M169" s="6">
        <f t="shared" si="15"/>
        <v>1.59</v>
      </c>
      <c r="N169" s="6">
        <f t="shared" si="17"/>
        <v>3.0239999999999996</v>
      </c>
      <c r="O169" s="6">
        <f>VLOOKUP(B169,Sheet3!B:F,3,0)</f>
        <v>1105</v>
      </c>
      <c r="P169" s="13">
        <f>VLOOKUP(B169,Sheet3!B:F,4,0)</f>
        <v>918546494000</v>
      </c>
      <c r="Q169" s="23">
        <f>VLOOKUP(B169,Sheet3!B:F,5,0)</f>
        <v>45005</v>
      </c>
    </row>
    <row r="170" spans="1:21" x14ac:dyDescent="0.25">
      <c r="A170" s="15">
        <v>169</v>
      </c>
      <c r="B170" s="8" t="s">
        <v>182</v>
      </c>
      <c r="C170" s="15">
        <v>8167823379</v>
      </c>
      <c r="D170" s="15" t="s">
        <v>447</v>
      </c>
      <c r="E170" s="15" t="s">
        <v>293</v>
      </c>
      <c r="F170" s="15">
        <v>1</v>
      </c>
      <c r="G170" s="16">
        <v>44958</v>
      </c>
      <c r="H170" s="15">
        <v>4673</v>
      </c>
      <c r="I170" s="11">
        <v>44986</v>
      </c>
      <c r="J170" s="6">
        <f>VLOOKUP(B170,Sheet3!B:F,2,0)</f>
        <v>4675</v>
      </c>
      <c r="K170" s="6">
        <f>VLOOKUP(B170,Sheet1!A:C,3,0)</f>
        <v>0</v>
      </c>
      <c r="L170" s="6">
        <f t="shared" si="16"/>
        <v>2</v>
      </c>
      <c r="M170" s="6">
        <f t="shared" si="15"/>
        <v>1.06</v>
      </c>
      <c r="N170" s="6">
        <f t="shared" si="17"/>
        <v>2.016</v>
      </c>
      <c r="O170" s="6">
        <f>VLOOKUP(B170,Sheet3!B:F,3,0)</f>
        <v>1104</v>
      </c>
      <c r="P170" s="13">
        <f>VLOOKUP(B170,Sheet3!B:F,4,0)</f>
        <v>816782305892</v>
      </c>
      <c r="Q170" s="23">
        <f>VLOOKUP(B170,Sheet3!B:F,5,0)</f>
        <v>44995</v>
      </c>
    </row>
    <row r="171" spans="1:21" x14ac:dyDescent="0.25">
      <c r="A171" s="15">
        <v>170</v>
      </c>
      <c r="B171" s="8" t="s">
        <v>183</v>
      </c>
      <c r="C171" s="15">
        <v>1048073309</v>
      </c>
      <c r="D171" s="15" t="s">
        <v>448</v>
      </c>
      <c r="E171" s="15" t="s">
        <v>264</v>
      </c>
      <c r="F171" s="15">
        <v>2</v>
      </c>
      <c r="G171" s="16">
        <v>44958</v>
      </c>
      <c r="H171" s="15">
        <v>7109</v>
      </c>
      <c r="I171" s="11">
        <v>44986</v>
      </c>
      <c r="J171" s="6">
        <f>VLOOKUP(B171,Sheet3!B:F,2,0)</f>
        <v>7128</v>
      </c>
      <c r="K171" s="6">
        <f>VLOOKUP(B171,Sheet1!A:C,3,0)</f>
        <v>0</v>
      </c>
      <c r="L171" s="6">
        <f t="shared" si="16"/>
        <v>19</v>
      </c>
      <c r="M171" s="6">
        <f t="shared" si="15"/>
        <v>10.07</v>
      </c>
      <c r="N171" s="6">
        <f t="shared" si="17"/>
        <v>19.151999999999997</v>
      </c>
      <c r="O171" s="6">
        <f>VLOOKUP(B171,Sheet3!B:F,3,0)</f>
        <v>2230</v>
      </c>
      <c r="P171" s="6">
        <f>VLOOKUP(B171,Sheet3!B:F,4,0)</f>
        <v>104807382660</v>
      </c>
      <c r="Q171" s="23">
        <f>VLOOKUP(B171,Sheet3!B:F,5,0)</f>
        <v>45009</v>
      </c>
      <c r="U171">
        <v>25600</v>
      </c>
    </row>
    <row r="172" spans="1:21" x14ac:dyDescent="0.25">
      <c r="A172" s="15">
        <v>171</v>
      </c>
      <c r="B172" s="8" t="s">
        <v>187</v>
      </c>
      <c r="C172" s="15">
        <v>5154531401</v>
      </c>
      <c r="D172" s="15" t="s">
        <v>449</v>
      </c>
      <c r="E172" s="15" t="s">
        <v>450</v>
      </c>
      <c r="F172" s="15">
        <v>2</v>
      </c>
      <c r="G172" s="16">
        <v>44961</v>
      </c>
      <c r="H172" s="15">
        <v>0</v>
      </c>
      <c r="I172" s="11">
        <v>44989</v>
      </c>
      <c r="J172" s="6">
        <f>VLOOKUP(B172,Sheet3!B:F,2,0)</f>
        <v>729</v>
      </c>
      <c r="K172" s="6">
        <v>0.6</v>
      </c>
      <c r="L172" s="6">
        <f t="shared" si="16"/>
        <v>729</v>
      </c>
      <c r="M172" s="6">
        <f t="shared" si="15"/>
        <v>386.37</v>
      </c>
      <c r="N172" s="6">
        <f t="shared" si="17"/>
        <v>734.83199999999988</v>
      </c>
      <c r="O172" s="6">
        <f>VLOOKUP(B172,Sheet3!B:F,3,0)</f>
        <v>2262</v>
      </c>
      <c r="P172" s="13">
        <f>VLOOKUP(B172,Sheet3!B:F,4,0)</f>
        <v>515453190444</v>
      </c>
      <c r="Q172" s="23">
        <f>VLOOKUP(B172,Sheet3!B:F,5,0)</f>
        <v>44987</v>
      </c>
    </row>
    <row r="173" spans="1:21" x14ac:dyDescent="0.25">
      <c r="A173" s="15">
        <v>172</v>
      </c>
      <c r="B173" s="8" t="s">
        <v>189</v>
      </c>
      <c r="C173" s="15">
        <v>3075592910</v>
      </c>
      <c r="D173" s="15" t="s">
        <v>451</v>
      </c>
      <c r="E173" s="15" t="s">
        <v>394</v>
      </c>
      <c r="F173" s="15">
        <v>1</v>
      </c>
      <c r="G173" s="16">
        <v>44964</v>
      </c>
      <c r="H173" s="15">
        <v>0</v>
      </c>
      <c r="I173" s="11">
        <v>44992</v>
      </c>
      <c r="J173" s="6">
        <f>VLOOKUP(B173,Sheet3!B:F,2,0)</f>
        <v>285</v>
      </c>
      <c r="K173" s="6">
        <v>0.31</v>
      </c>
      <c r="L173" s="6">
        <f t="shared" si="16"/>
        <v>285</v>
      </c>
      <c r="M173" s="6">
        <f t="shared" si="15"/>
        <v>151.05000000000001</v>
      </c>
      <c r="N173" s="6">
        <f t="shared" si="17"/>
        <v>287.27999999999997</v>
      </c>
      <c r="O173" s="6">
        <f>VLOOKUP(B173,Sheet3!B:F,3,0)</f>
        <v>1105</v>
      </c>
      <c r="P173" s="13">
        <f>VLOOKUP(B173,Sheet3!B:F,4,0)</f>
        <v>307559214224</v>
      </c>
      <c r="Q173" s="23">
        <f>VLOOKUP(B173,Sheet3!B:F,5,0)</f>
        <v>44989</v>
      </c>
    </row>
    <row r="174" spans="1:21" x14ac:dyDescent="0.25">
      <c r="A174" s="15">
        <v>173</v>
      </c>
      <c r="B174" s="8" t="s">
        <v>190</v>
      </c>
      <c r="C174" s="15">
        <v>4912641598</v>
      </c>
      <c r="D174" s="15" t="s">
        <v>452</v>
      </c>
      <c r="E174" s="15" t="s">
        <v>275</v>
      </c>
      <c r="F174" s="15">
        <v>1</v>
      </c>
      <c r="G174" s="16">
        <v>44964</v>
      </c>
      <c r="H174" s="15">
        <v>0</v>
      </c>
      <c r="I174" s="11">
        <v>44992</v>
      </c>
      <c r="J174" s="6">
        <f>VLOOKUP(B174,Sheet3!B:F,2,0)</f>
        <v>1992</v>
      </c>
      <c r="K174" s="6">
        <f>VLOOKUP(B174,Sheet1!A:C,3,0)</f>
        <v>0</v>
      </c>
      <c r="L174" s="6">
        <f t="shared" si="16"/>
        <v>1992</v>
      </c>
      <c r="M174" s="6">
        <f t="shared" si="15"/>
        <v>1055.76</v>
      </c>
      <c r="N174" s="6">
        <f t="shared" si="17"/>
        <v>2007.9359999999997</v>
      </c>
      <c r="O174" s="6">
        <f>VLOOKUP(B174,Sheet3!B:F,3,0)</f>
        <v>1104</v>
      </c>
      <c r="P174" s="13">
        <f>VLOOKUP(B174,Sheet3!B:F,4,0)</f>
        <v>491264191192</v>
      </c>
      <c r="Q174" s="23">
        <f>VLOOKUP(B174,Sheet3!B:F,5,0)</f>
        <v>44992</v>
      </c>
    </row>
    <row r="175" spans="1:21" x14ac:dyDescent="0.25">
      <c r="A175" s="15">
        <v>174</v>
      </c>
      <c r="B175" s="8" t="s">
        <v>191</v>
      </c>
      <c r="C175" s="15">
        <v>7064629295</v>
      </c>
      <c r="D175" s="15" t="s">
        <v>453</v>
      </c>
      <c r="E175" s="15" t="s">
        <v>214</v>
      </c>
      <c r="F175" s="15">
        <v>1</v>
      </c>
      <c r="G175" s="16">
        <v>44966</v>
      </c>
      <c r="H175" s="15">
        <v>0</v>
      </c>
      <c r="I175" s="11">
        <v>44994</v>
      </c>
      <c r="J175" s="6">
        <f>VLOOKUP(B175,Sheet3!B:F,2,0)</f>
        <v>490</v>
      </c>
      <c r="K175" s="6">
        <v>0.3</v>
      </c>
      <c r="L175" s="6">
        <f t="shared" si="16"/>
        <v>490</v>
      </c>
      <c r="M175" s="6">
        <f t="shared" si="15"/>
        <v>259.7</v>
      </c>
      <c r="N175" s="6">
        <f t="shared" si="17"/>
        <v>493.91999999999996</v>
      </c>
      <c r="O175" s="6">
        <f>VLOOKUP(B175,Sheet3!B:F,3,0)</f>
        <v>1227</v>
      </c>
      <c r="P175" s="13">
        <f>VLOOKUP(B175,Sheet3!B:F,4,0)</f>
        <v>706462984677</v>
      </c>
      <c r="Q175" s="23">
        <f>VLOOKUP(B175,Sheet3!B:F,5,0)</f>
        <v>44994</v>
      </c>
    </row>
    <row r="176" spans="1:21" x14ac:dyDescent="0.25">
      <c r="A176" s="15">
        <v>175</v>
      </c>
      <c r="B176" s="8" t="s">
        <v>192</v>
      </c>
      <c r="C176" s="15">
        <v>1460556024</v>
      </c>
      <c r="D176" s="15" t="s">
        <v>454</v>
      </c>
      <c r="E176" s="15" t="s">
        <v>418</v>
      </c>
      <c r="F176" s="15">
        <v>2</v>
      </c>
      <c r="G176" s="16">
        <v>44970</v>
      </c>
      <c r="H176" s="15">
        <v>0</v>
      </c>
      <c r="I176" s="11">
        <v>44998</v>
      </c>
      <c r="J176" s="6">
        <f>VLOOKUP(B176,Sheet3!B:F,2,0)</f>
        <v>1122</v>
      </c>
      <c r="K176" s="6">
        <f>VLOOKUP(B176,Sheet1!A:C,3,0)</f>
        <v>0</v>
      </c>
      <c r="L176" s="6">
        <f t="shared" si="16"/>
        <v>1122</v>
      </c>
      <c r="M176" s="6">
        <f t="shared" ref="M176:M182" si="18">L176*0.53</f>
        <v>594.66000000000008</v>
      </c>
      <c r="N176" s="6">
        <f t="shared" si="17"/>
        <v>1130.9759999999999</v>
      </c>
      <c r="O176" s="6">
        <f>VLOOKUP(B176,Sheet3!B:F,3,0)</f>
        <v>2202</v>
      </c>
      <c r="P176" s="13">
        <f>VLOOKUP(B176,Sheet3!B:F,4,0)</f>
        <v>146055661256</v>
      </c>
      <c r="Q176" s="23">
        <f>VLOOKUP(B176,Sheet3!B:F,5,0)</f>
        <v>44995</v>
      </c>
    </row>
    <row r="177" spans="1:17" x14ac:dyDescent="0.25">
      <c r="A177" s="15">
        <v>176</v>
      </c>
      <c r="B177" s="14" t="s">
        <v>455</v>
      </c>
      <c r="C177" s="15"/>
      <c r="D177" s="15"/>
      <c r="E177" s="15"/>
      <c r="F177" s="15"/>
      <c r="G177" s="16"/>
      <c r="H177" s="15">
        <v>0</v>
      </c>
      <c r="I177" s="11"/>
      <c r="J177" s="6" t="e">
        <f>VLOOKUP(B177,Sheet3!B:F,2,0)</f>
        <v>#N/A</v>
      </c>
      <c r="K177" s="6" t="e">
        <f>VLOOKUP(B177,Sheet1!A:C,3,0)</f>
        <v>#N/A</v>
      </c>
      <c r="L177" s="6" t="e">
        <f t="shared" si="16"/>
        <v>#N/A</v>
      </c>
      <c r="M177" s="6" t="e">
        <f t="shared" si="18"/>
        <v>#N/A</v>
      </c>
      <c r="N177" s="6" t="e">
        <f t="shared" si="17"/>
        <v>#N/A</v>
      </c>
      <c r="O177" s="6" t="e">
        <f>VLOOKUP(B177,Sheet3!B:F,3,0)</f>
        <v>#N/A</v>
      </c>
      <c r="P177" s="6" t="e">
        <f>VLOOKUP(B177,Sheet3!B:F,4,0)</f>
        <v>#N/A</v>
      </c>
      <c r="Q177" s="23" t="e">
        <f>VLOOKUP(B177,Sheet3!B:F,5,0)</f>
        <v>#N/A</v>
      </c>
    </row>
    <row r="178" spans="1:17" x14ac:dyDescent="0.25">
      <c r="A178" s="15">
        <v>177</v>
      </c>
      <c r="B178" s="8" t="s">
        <v>456</v>
      </c>
      <c r="C178" s="15">
        <v>3619309332</v>
      </c>
      <c r="D178" s="15" t="s">
        <v>457</v>
      </c>
      <c r="E178" s="15" t="s">
        <v>418</v>
      </c>
      <c r="F178" s="15">
        <v>2</v>
      </c>
      <c r="G178" s="16">
        <v>44974</v>
      </c>
      <c r="H178" s="15">
        <v>0</v>
      </c>
      <c r="I178" s="11">
        <v>45002</v>
      </c>
      <c r="J178" s="6">
        <f>VLOOKUP(B178,Sheet3!B:F,2,0)</f>
        <v>429</v>
      </c>
      <c r="K178" s="6">
        <v>0.64</v>
      </c>
      <c r="L178" s="6">
        <f t="shared" si="16"/>
        <v>429</v>
      </c>
      <c r="M178" s="6">
        <f t="shared" si="18"/>
        <v>227.37</v>
      </c>
      <c r="N178" s="6">
        <f t="shared" si="17"/>
        <v>432.4319999999999</v>
      </c>
      <c r="O178" s="6">
        <f>VLOOKUP(B178,Sheet3!B:F,3,0)</f>
        <v>2230</v>
      </c>
      <c r="P178" s="13">
        <f>VLOOKUP(B178,Sheet3!B:F,4,0)</f>
        <v>361930935502</v>
      </c>
      <c r="Q178" s="23">
        <f>VLOOKUP(B178,Sheet3!B:F,5,0)</f>
        <v>45002</v>
      </c>
    </row>
    <row r="179" spans="1:17" x14ac:dyDescent="0.25">
      <c r="A179" s="15">
        <v>178</v>
      </c>
      <c r="B179" s="8" t="s">
        <v>458</v>
      </c>
      <c r="C179" s="15">
        <v>6778120795</v>
      </c>
      <c r="D179" s="15" t="s">
        <v>459</v>
      </c>
      <c r="E179" s="15" t="s">
        <v>300</v>
      </c>
      <c r="F179" s="15">
        <v>2</v>
      </c>
      <c r="G179" s="16">
        <v>44979</v>
      </c>
      <c r="H179" s="15">
        <v>0</v>
      </c>
      <c r="I179" s="11">
        <v>45007</v>
      </c>
      <c r="J179" s="6">
        <f>VLOOKUP(B179,Sheet3!B:F,2,0)</f>
        <v>1222</v>
      </c>
      <c r="K179" s="6" t="e">
        <f>VLOOKUP(B179,Sheet1!A:C,3,0)</f>
        <v>#N/A</v>
      </c>
      <c r="L179" s="6">
        <f t="shared" si="16"/>
        <v>1222</v>
      </c>
      <c r="M179" s="6">
        <f t="shared" si="18"/>
        <v>647.66000000000008</v>
      </c>
      <c r="N179" s="6">
        <f t="shared" si="17"/>
        <v>1231.7759999999998</v>
      </c>
      <c r="O179" s="6">
        <f>VLOOKUP(B179,Sheet3!B:F,3,0)</f>
        <v>2202</v>
      </c>
      <c r="P179" s="13">
        <f>VLOOKUP(B179,Sheet3!B:F,4,0)</f>
        <v>677812039320</v>
      </c>
      <c r="Q179" s="23">
        <f>VLOOKUP(B179,Sheet3!B:F,5,0)</f>
        <v>45005</v>
      </c>
    </row>
    <row r="180" spans="1:17" x14ac:dyDescent="0.25">
      <c r="A180" s="15">
        <v>179</v>
      </c>
      <c r="B180" s="8" t="s">
        <v>460</v>
      </c>
      <c r="C180" s="15">
        <v>6459785030</v>
      </c>
      <c r="D180" s="15" t="s">
        <v>461</v>
      </c>
      <c r="E180" s="15" t="s">
        <v>244</v>
      </c>
      <c r="F180" s="15">
        <v>2</v>
      </c>
      <c r="G180" s="16">
        <v>44981</v>
      </c>
      <c r="H180" s="15">
        <v>0</v>
      </c>
      <c r="I180" s="11">
        <v>45009</v>
      </c>
      <c r="J180" s="6">
        <f>VLOOKUP(B180,Sheet3!B:F,2,0)</f>
        <v>1103</v>
      </c>
      <c r="K180" s="6" t="e">
        <f>VLOOKUP(B180,Sheet1!A:C,3,0)</f>
        <v>#N/A</v>
      </c>
      <c r="L180" s="6">
        <f t="shared" si="16"/>
        <v>1103</v>
      </c>
      <c r="M180" s="6">
        <f t="shared" si="18"/>
        <v>584.59</v>
      </c>
      <c r="N180" s="6">
        <f t="shared" si="17"/>
        <v>1111.8239999999998</v>
      </c>
      <c r="O180" s="6">
        <f>VLOOKUP(B180,Sheet3!B:F,3,0)</f>
        <v>2271</v>
      </c>
      <c r="P180" s="13">
        <f>VLOOKUP(B180,Sheet3!B:F,4,0)</f>
        <v>645978568950</v>
      </c>
      <c r="Q180" s="23">
        <f>VLOOKUP(B180,Sheet3!B:F,5,0)</f>
        <v>45005</v>
      </c>
    </row>
    <row r="181" spans="1:17" x14ac:dyDescent="0.25">
      <c r="A181" s="15">
        <v>180</v>
      </c>
      <c r="B181" s="8" t="s">
        <v>462</v>
      </c>
      <c r="C181" s="15">
        <v>2054002247</v>
      </c>
      <c r="D181" s="15" t="s">
        <v>463</v>
      </c>
      <c r="E181" s="15" t="s">
        <v>291</v>
      </c>
      <c r="F181" s="15">
        <v>2</v>
      </c>
      <c r="G181" s="16">
        <v>44981</v>
      </c>
      <c r="H181" s="15">
        <v>0</v>
      </c>
      <c r="I181" s="11">
        <v>45009</v>
      </c>
      <c r="J181" s="6">
        <f>VLOOKUP(B181,Sheet3!B:F,2,0)</f>
        <v>1738</v>
      </c>
      <c r="K181" s="6">
        <v>1.96</v>
      </c>
      <c r="L181" s="6">
        <f t="shared" si="16"/>
        <v>1738</v>
      </c>
      <c r="M181" s="6">
        <f t="shared" si="18"/>
        <v>921.1400000000001</v>
      </c>
      <c r="N181" s="6">
        <f t="shared" si="17"/>
        <v>1751.9039999999998</v>
      </c>
      <c r="O181" s="6">
        <f>VLOOKUP(B181,Sheet3!B:F,3,0)</f>
        <v>2236</v>
      </c>
      <c r="P181" s="13">
        <f>VLOOKUP(B181,Sheet3!B:F,4,0)</f>
        <v>205400217502</v>
      </c>
      <c r="Q181" s="23">
        <f>VLOOKUP(B181,Sheet3!B:F,5,0)</f>
        <v>45006</v>
      </c>
    </row>
    <row r="182" spans="1:17" x14ac:dyDescent="0.25">
      <c r="A182" s="15"/>
      <c r="B182" s="14" t="s">
        <v>636</v>
      </c>
      <c r="C182" s="15"/>
      <c r="D182" s="15"/>
      <c r="E182" s="15"/>
      <c r="F182" s="15"/>
      <c r="G182" s="16"/>
      <c r="H182" s="15">
        <v>0</v>
      </c>
      <c r="I182" s="11">
        <v>44996</v>
      </c>
      <c r="J182" s="6" t="e">
        <f>VLOOKUP(B182,Sheet3!B:F,2,0)</f>
        <v>#N/A</v>
      </c>
      <c r="K182" s="6" t="e">
        <f>VLOOKUP(B182,Sheet1!A:C,3,0)</f>
        <v>#N/A</v>
      </c>
      <c r="L182" s="6" t="e">
        <f t="shared" si="16"/>
        <v>#N/A</v>
      </c>
      <c r="M182" s="6" t="e">
        <f t="shared" si="18"/>
        <v>#N/A</v>
      </c>
      <c r="N182" s="6" t="e">
        <f t="shared" si="17"/>
        <v>#N/A</v>
      </c>
      <c r="O182" s="6" t="e">
        <f>VLOOKUP(B182,Sheet3!B:F,3,0)</f>
        <v>#N/A</v>
      </c>
      <c r="P182" s="6" t="e">
        <f>VLOOKUP(B182,Sheet3!B:F,4,0)</f>
        <v>#N/A</v>
      </c>
      <c r="Q182" s="23" t="e">
        <f>VLOOKUP(B182,Sheet3!B:F,5,0)</f>
        <v>#N/A</v>
      </c>
    </row>
    <row r="183" spans="1:17" x14ac:dyDescent="0.25">
      <c r="A183" s="6"/>
      <c r="B183" s="14" t="s">
        <v>637</v>
      </c>
      <c r="C183" s="6"/>
      <c r="D183" s="6"/>
      <c r="E183" s="6"/>
      <c r="F183" s="6"/>
      <c r="G183" s="6"/>
      <c r="H183" s="17"/>
      <c r="J183" s="6" t="e">
        <f>VLOOKUP(B183,Sheet3!B:F,2,0)</f>
        <v>#N/A</v>
      </c>
    </row>
    <row r="184" spans="1:17" x14ac:dyDescent="0.25">
      <c r="B184" s="14" t="s">
        <v>638</v>
      </c>
      <c r="J184" s="6" t="e">
        <f>VLOOKUP(B184,Sheet3!B:F,2,0)</f>
        <v>#N/A</v>
      </c>
    </row>
    <row r="185" spans="1:17" x14ac:dyDescent="0.25">
      <c r="B185" s="14" t="s">
        <v>639</v>
      </c>
      <c r="J185" s="6" t="e">
        <f>VLOOKUP(B185,Sheet3!B:F,2,0)</f>
        <v>#N/A</v>
      </c>
    </row>
    <row r="186" spans="1:17" x14ac:dyDescent="0.25">
      <c r="B186" s="14" t="s">
        <v>640</v>
      </c>
      <c r="J186" s="6">
        <f>VLOOKUP(B186,Sheet3!B:F,2,0)</f>
        <v>576</v>
      </c>
      <c r="K186">
        <v>3.13</v>
      </c>
    </row>
    <row r="187" spans="1:17" x14ac:dyDescent="0.25">
      <c r="B187" s="14" t="s">
        <v>641</v>
      </c>
      <c r="J187" s="6" t="e">
        <f>VLOOKUP(B187,Sheet3!B:F,2,0)</f>
        <v>#N/A</v>
      </c>
    </row>
    <row r="188" spans="1:17" x14ac:dyDescent="0.25">
      <c r="B188" s="14" t="s">
        <v>642</v>
      </c>
      <c r="J188" s="6" t="e">
        <f>VLOOKUP(B188,Sheet3!B:F,2,0)</f>
        <v>#N/A</v>
      </c>
    </row>
    <row r="189" spans="1:17" x14ac:dyDescent="0.25">
      <c r="B189" s="14" t="s">
        <v>643</v>
      </c>
      <c r="J189" s="6" t="e">
        <f>VLOOKUP(B189,Sheet3!B:F,2,0)</f>
        <v>#N/A</v>
      </c>
    </row>
    <row r="190" spans="1:17" x14ac:dyDescent="0.25">
      <c r="B190" s="14" t="s">
        <v>644</v>
      </c>
      <c r="J190" s="6" t="e">
        <f>VLOOKUP(B190,Sheet3!B:F,2,0)</f>
        <v>#N/A</v>
      </c>
    </row>
    <row r="191" spans="1:17" x14ac:dyDescent="0.25">
      <c r="B191" s="14" t="s">
        <v>645</v>
      </c>
      <c r="J191" s="6" t="e">
        <f>VLOOKUP(B191,Sheet3!B:F,2,0)</f>
        <v>#N/A</v>
      </c>
    </row>
    <row r="192" spans="1:17" x14ac:dyDescent="0.25">
      <c r="B192" s="14" t="s">
        <v>646</v>
      </c>
      <c r="J192" s="6" t="e">
        <f>VLOOKUP(B192,Sheet3!B:F,2,0)</f>
        <v>#N/A</v>
      </c>
    </row>
    <row r="193" spans="2:24" x14ac:dyDescent="0.25">
      <c r="B193" s="14" t="s">
        <v>647</v>
      </c>
      <c r="J193" s="6" t="e">
        <f>VLOOKUP(B193,Sheet3!B:F,2,0)</f>
        <v>#N/A</v>
      </c>
    </row>
    <row r="194" spans="2:24" x14ac:dyDescent="0.25">
      <c r="B194" s="14" t="s">
        <v>648</v>
      </c>
      <c r="J194" s="6" t="e">
        <f>VLOOKUP(B194,Sheet3!B:F,2,0)</f>
        <v>#N/A</v>
      </c>
    </row>
    <row r="195" spans="2:24" x14ac:dyDescent="0.25">
      <c r="B195" s="14" t="s">
        <v>649</v>
      </c>
      <c r="J195" s="6" t="e">
        <f>VLOOKUP(B195,Sheet3!B:F,2,0)</f>
        <v>#N/A</v>
      </c>
    </row>
    <row r="196" spans="2:24" x14ac:dyDescent="0.25">
      <c r="B196" s="14" t="s">
        <v>650</v>
      </c>
      <c r="J196" s="6" t="e">
        <f>VLOOKUP(B196,Sheet3!B:F,2,0)</f>
        <v>#N/A</v>
      </c>
    </row>
    <row r="197" spans="2:24" x14ac:dyDescent="0.25">
      <c r="B197" s="14" t="s">
        <v>651</v>
      </c>
      <c r="J197" s="6" t="e">
        <f>VLOOKUP(B197,Sheet3!B:F,2,0)</f>
        <v>#N/A</v>
      </c>
    </row>
    <row r="198" spans="2:24" x14ac:dyDescent="0.25">
      <c r="B198" s="14" t="s">
        <v>652</v>
      </c>
      <c r="J198" s="6" t="e">
        <f>VLOOKUP(B198,Sheet3!B:F,2,0)</f>
        <v>#N/A</v>
      </c>
    </row>
    <row r="199" spans="2:24" x14ac:dyDescent="0.25">
      <c r="B199" s="14" t="s">
        <v>653</v>
      </c>
      <c r="J199" s="6" t="e">
        <f>VLOOKUP(B199,Sheet3!B:F,2,0)</f>
        <v>#N/A</v>
      </c>
    </row>
    <row r="200" spans="2:24" x14ac:dyDescent="0.25">
      <c r="B200" s="14" t="s">
        <v>654</v>
      </c>
      <c r="J200" s="6" t="e">
        <f>VLOOKUP(B200,Sheet3!B:F,2,0)</f>
        <v>#N/A</v>
      </c>
    </row>
    <row r="201" spans="2:24" x14ac:dyDescent="0.25">
      <c r="B201" s="14" t="s">
        <v>655</v>
      </c>
      <c r="J201" s="6" t="e">
        <f>VLOOKUP(B201,Sheet3!B:F,2,0)</f>
        <v>#N/A</v>
      </c>
    </row>
    <row r="202" spans="2:24" x14ac:dyDescent="0.25">
      <c r="B202" s="14" t="s">
        <v>656</v>
      </c>
      <c r="J202" s="6" t="e">
        <f>VLOOKUP(B202,Sheet3!B:F,2,0)</f>
        <v>#N/A</v>
      </c>
    </row>
    <row r="203" spans="2:24" x14ac:dyDescent="0.25">
      <c r="B203" s="14" t="s">
        <v>657</v>
      </c>
      <c r="J203" s="6" t="e">
        <f>VLOOKUP(B203,Sheet3!B:F,2,0)</f>
        <v>#N/A</v>
      </c>
    </row>
    <row r="204" spans="2:24" x14ac:dyDescent="0.25">
      <c r="B204" s="14" t="s">
        <v>658</v>
      </c>
      <c r="J204" s="6" t="e">
        <f>VLOOKUP(B204,Sheet3!B:F,2,0)</f>
        <v>#N/A</v>
      </c>
    </row>
    <row r="205" spans="2:24" x14ac:dyDescent="0.25">
      <c r="B205" s="14" t="s">
        <v>659</v>
      </c>
      <c r="J205" s="6" t="e">
        <f>VLOOKUP(B205,Sheet3!B:F,2,0)</f>
        <v>#N/A</v>
      </c>
    </row>
    <row r="206" spans="2:24" x14ac:dyDescent="0.25">
      <c r="U206">
        <f>U171*20%</f>
        <v>5120</v>
      </c>
      <c r="V206">
        <f>U206*45.25%</f>
        <v>2316.8000000000002</v>
      </c>
      <c r="W206">
        <f>V206+U206</f>
        <v>7436.8</v>
      </c>
      <c r="X206">
        <f>W206*30%</f>
        <v>2231.04</v>
      </c>
    </row>
    <row r="207" spans="2:24" x14ac:dyDescent="0.25">
      <c r="U207">
        <f>U171+U206</f>
        <v>30720</v>
      </c>
      <c r="V207">
        <f>U207*45.25%</f>
        <v>13900.800000000001</v>
      </c>
    </row>
    <row r="209" spans="21:21" x14ac:dyDescent="0.25">
      <c r="U209">
        <f>U207+V207</f>
        <v>44620.800000000003</v>
      </c>
    </row>
    <row r="210" spans="21:21" x14ac:dyDescent="0.25">
      <c r="U210">
        <f>U209*4%</f>
        <v>1784.8320000000001</v>
      </c>
    </row>
  </sheetData>
  <sortState ref="A2:R182">
    <sortCondition ref="B2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6"/>
  <sheetViews>
    <sheetView topLeftCell="A148" workbookViewId="0">
      <selection activeCell="D156" sqref="D156"/>
    </sheetView>
  </sheetViews>
  <sheetFormatPr defaultRowHeight="15" x14ac:dyDescent="0.25"/>
  <cols>
    <col min="1" max="1" width="9.140625" style="24"/>
    <col min="2" max="2" width="9.42578125" style="24" bestFit="1" customWidth="1"/>
    <col min="3" max="3" width="17.42578125" style="24" bestFit="1" customWidth="1"/>
    <col min="4" max="4" width="9.140625" style="24"/>
    <col min="5" max="5" width="17.85546875" style="24" customWidth="1"/>
    <col min="6" max="16384" width="9.140625" style="24"/>
  </cols>
  <sheetData>
    <row r="1" spans="1:6" x14ac:dyDescent="0.25">
      <c r="A1" s="24" t="s">
        <v>468</v>
      </c>
      <c r="B1" s="24" t="s">
        <v>470</v>
      </c>
      <c r="C1" s="24" t="s">
        <v>471</v>
      </c>
      <c r="D1" s="24" t="s">
        <v>473</v>
      </c>
      <c r="E1" s="24" t="s">
        <v>472</v>
      </c>
      <c r="F1" s="24" t="s">
        <v>469</v>
      </c>
    </row>
    <row r="2" spans="1:6" x14ac:dyDescent="0.25">
      <c r="A2" s="24">
        <v>121</v>
      </c>
      <c r="B2" s="24" t="s">
        <v>3</v>
      </c>
      <c r="C2" s="24">
        <v>895</v>
      </c>
      <c r="D2" s="24">
        <v>2324</v>
      </c>
      <c r="E2" s="24">
        <v>242515216870</v>
      </c>
      <c r="F2" s="24">
        <v>45008</v>
      </c>
    </row>
    <row r="3" spans="1:6" x14ac:dyDescent="0.25">
      <c r="A3" s="24">
        <v>92</v>
      </c>
      <c r="B3" s="24" t="s">
        <v>5</v>
      </c>
      <c r="C3" s="24">
        <v>3246</v>
      </c>
      <c r="D3" s="24">
        <v>2396</v>
      </c>
      <c r="E3" s="24">
        <v>131870501406</v>
      </c>
      <c r="F3" s="24">
        <v>45002</v>
      </c>
    </row>
    <row r="4" spans="1:6" x14ac:dyDescent="0.25">
      <c r="A4" s="24">
        <v>132</v>
      </c>
      <c r="B4" s="24" t="s">
        <v>6</v>
      </c>
      <c r="C4" s="24">
        <v>3618</v>
      </c>
      <c r="D4" s="24">
        <v>1402</v>
      </c>
      <c r="E4" s="24">
        <v>362459811736</v>
      </c>
      <c r="F4" s="24">
        <v>45012</v>
      </c>
    </row>
    <row r="5" spans="1:6" x14ac:dyDescent="0.25">
      <c r="A5" s="24">
        <v>85</v>
      </c>
      <c r="B5" s="24" t="s">
        <v>8</v>
      </c>
      <c r="C5" s="24">
        <v>31234</v>
      </c>
      <c r="D5" s="24">
        <v>3690</v>
      </c>
      <c r="E5" s="24">
        <v>549245858587</v>
      </c>
      <c r="F5" s="24">
        <v>44999</v>
      </c>
    </row>
    <row r="6" spans="1:6" x14ac:dyDescent="0.25">
      <c r="A6" s="24">
        <v>122</v>
      </c>
      <c r="B6" s="24" t="s">
        <v>9</v>
      </c>
      <c r="C6" s="24">
        <v>617</v>
      </c>
      <c r="D6" s="24">
        <v>2340</v>
      </c>
      <c r="E6" s="24">
        <v>481390610246</v>
      </c>
      <c r="F6" s="24">
        <v>45008</v>
      </c>
    </row>
    <row r="7" spans="1:6" x14ac:dyDescent="0.25">
      <c r="A7" s="24">
        <v>118</v>
      </c>
      <c r="B7" s="24" t="s">
        <v>10</v>
      </c>
      <c r="C7" s="24">
        <v>3039</v>
      </c>
      <c r="D7" s="24">
        <v>2367</v>
      </c>
      <c r="E7" s="24">
        <v>773833891285</v>
      </c>
      <c r="F7" s="24">
        <v>45006</v>
      </c>
    </row>
    <row r="8" spans="1:6" x14ac:dyDescent="0.25">
      <c r="A8" s="24">
        <v>90</v>
      </c>
      <c r="B8" s="24" t="s">
        <v>12</v>
      </c>
      <c r="C8" s="24">
        <v>3011</v>
      </c>
      <c r="D8" s="24">
        <v>2364</v>
      </c>
      <c r="E8" s="24">
        <v>34225</v>
      </c>
      <c r="F8" s="24">
        <v>45001</v>
      </c>
    </row>
    <row r="9" spans="1:6" x14ac:dyDescent="0.25">
      <c r="A9" s="24">
        <v>47</v>
      </c>
      <c r="B9" s="24" t="s">
        <v>14</v>
      </c>
      <c r="C9" s="24">
        <v>5078</v>
      </c>
      <c r="D9" s="24">
        <v>2714</v>
      </c>
      <c r="E9" s="24">
        <v>588393166273</v>
      </c>
      <c r="F9" s="24">
        <v>44993</v>
      </c>
    </row>
    <row r="10" spans="1:6" x14ac:dyDescent="0.25">
      <c r="A10" s="24">
        <v>80</v>
      </c>
      <c r="B10" s="24" t="s">
        <v>15</v>
      </c>
      <c r="C10" s="24">
        <v>2556</v>
      </c>
      <c r="D10" s="24">
        <v>3464</v>
      </c>
      <c r="E10" s="24">
        <v>107942790802</v>
      </c>
      <c r="F10" s="24">
        <v>44998</v>
      </c>
    </row>
    <row r="11" spans="1:6" x14ac:dyDescent="0.25">
      <c r="A11" s="24">
        <v>68</v>
      </c>
      <c r="B11" s="24" t="s">
        <v>17</v>
      </c>
      <c r="C11" s="24">
        <v>3473</v>
      </c>
      <c r="D11" s="24">
        <v>2440</v>
      </c>
      <c r="E11" s="24">
        <v>126427189578</v>
      </c>
      <c r="F11" s="24">
        <v>44995</v>
      </c>
    </row>
    <row r="12" spans="1:6" x14ac:dyDescent="0.25">
      <c r="A12" s="24">
        <v>77</v>
      </c>
      <c r="B12" s="24" t="s">
        <v>18</v>
      </c>
      <c r="C12" s="24">
        <v>2009</v>
      </c>
      <c r="D12" s="24">
        <v>2790</v>
      </c>
      <c r="E12" s="24">
        <v>730980912353</v>
      </c>
      <c r="F12" s="24">
        <v>44998</v>
      </c>
    </row>
    <row r="13" spans="1:6" x14ac:dyDescent="0.25">
      <c r="A13" s="24">
        <v>117</v>
      </c>
      <c r="B13" s="24" t="s">
        <v>19</v>
      </c>
      <c r="C13" s="24">
        <v>2275</v>
      </c>
      <c r="D13" s="24">
        <v>3480</v>
      </c>
      <c r="E13" s="24">
        <v>362715767695</v>
      </c>
      <c r="F13" s="24">
        <v>45006</v>
      </c>
    </row>
    <row r="14" spans="1:6" x14ac:dyDescent="0.25">
      <c r="A14" s="24">
        <v>7</v>
      </c>
      <c r="B14" s="24" t="s">
        <v>20</v>
      </c>
      <c r="C14" s="24">
        <v>720</v>
      </c>
      <c r="D14" s="24">
        <v>2227</v>
      </c>
      <c r="E14" s="24">
        <v>705988929484</v>
      </c>
      <c r="F14" s="24">
        <v>44987</v>
      </c>
    </row>
    <row r="15" spans="1:6" x14ac:dyDescent="0.25">
      <c r="A15" s="24">
        <v>87</v>
      </c>
      <c r="B15" s="24" t="s">
        <v>21</v>
      </c>
      <c r="C15" s="24">
        <v>681</v>
      </c>
      <c r="D15" s="24">
        <v>2200</v>
      </c>
      <c r="E15" s="24">
        <v>73830699052</v>
      </c>
      <c r="F15" s="24">
        <v>44999</v>
      </c>
    </row>
    <row r="16" spans="1:6" x14ac:dyDescent="0.25">
      <c r="A16" s="24">
        <v>91</v>
      </c>
      <c r="B16" s="24" t="s">
        <v>22</v>
      </c>
      <c r="C16" s="24">
        <v>5486</v>
      </c>
      <c r="D16" s="24">
        <v>3745</v>
      </c>
      <c r="E16" s="24">
        <v>34230</v>
      </c>
      <c r="F16" s="24">
        <v>45001</v>
      </c>
    </row>
    <row r="17" spans="1:6" x14ac:dyDescent="0.25">
      <c r="A17" s="24">
        <v>82</v>
      </c>
      <c r="B17" s="24" t="s">
        <v>23</v>
      </c>
      <c r="C17" s="24">
        <v>3177</v>
      </c>
      <c r="D17" s="24">
        <v>2494</v>
      </c>
      <c r="E17" s="24">
        <v>163260006340</v>
      </c>
      <c r="F17" s="24">
        <v>44999</v>
      </c>
    </row>
    <row r="18" spans="1:6" x14ac:dyDescent="0.25">
      <c r="A18" s="24">
        <v>62</v>
      </c>
      <c r="B18" s="24" t="s">
        <v>24</v>
      </c>
      <c r="C18" s="24">
        <v>448</v>
      </c>
      <c r="D18" s="24">
        <v>1116</v>
      </c>
      <c r="E18" s="24">
        <v>456693409695</v>
      </c>
      <c r="F18" s="24">
        <v>44995</v>
      </c>
    </row>
    <row r="19" spans="1:6" x14ac:dyDescent="0.25">
      <c r="A19" s="24">
        <v>120</v>
      </c>
      <c r="B19" s="24" t="s">
        <v>25</v>
      </c>
      <c r="C19" s="24">
        <v>1900</v>
      </c>
      <c r="D19" s="24">
        <v>2273</v>
      </c>
      <c r="E19" s="24">
        <v>389898911732</v>
      </c>
      <c r="F19" s="24">
        <v>45008</v>
      </c>
    </row>
    <row r="20" spans="1:6" x14ac:dyDescent="0.25">
      <c r="A20" s="24">
        <v>127</v>
      </c>
      <c r="B20" s="24" t="s">
        <v>26</v>
      </c>
      <c r="C20" s="24">
        <v>16147</v>
      </c>
      <c r="D20" s="24">
        <v>9936</v>
      </c>
      <c r="E20" s="24">
        <v>401999704320</v>
      </c>
      <c r="F20" s="24">
        <v>45009</v>
      </c>
    </row>
    <row r="21" spans="1:6" x14ac:dyDescent="0.25">
      <c r="A21" s="24">
        <v>6</v>
      </c>
      <c r="B21" s="24" t="s">
        <v>27</v>
      </c>
      <c r="C21" s="24">
        <v>1976</v>
      </c>
      <c r="D21" s="24">
        <v>1219</v>
      </c>
      <c r="E21" s="24">
        <v>327218904132</v>
      </c>
      <c r="F21" s="24">
        <v>44987</v>
      </c>
    </row>
    <row r="22" spans="1:6" x14ac:dyDescent="0.25">
      <c r="A22" s="24">
        <v>25</v>
      </c>
      <c r="B22" s="24" t="s">
        <v>28</v>
      </c>
      <c r="C22" s="24">
        <v>83666</v>
      </c>
      <c r="D22" s="24">
        <v>22496</v>
      </c>
      <c r="E22" s="24">
        <v>276921653776</v>
      </c>
      <c r="F22" s="24">
        <v>44991</v>
      </c>
    </row>
    <row r="23" spans="1:6" x14ac:dyDescent="0.25">
      <c r="A23" s="24">
        <v>145</v>
      </c>
      <c r="B23" s="24" t="s">
        <v>30</v>
      </c>
      <c r="C23" s="24">
        <v>925</v>
      </c>
      <c r="D23" s="24">
        <v>2231</v>
      </c>
      <c r="E23" s="24">
        <v>774168937842</v>
      </c>
      <c r="F23" s="24">
        <v>45013</v>
      </c>
    </row>
    <row r="24" spans="1:6" x14ac:dyDescent="0.25">
      <c r="A24" s="24">
        <v>52</v>
      </c>
      <c r="B24" s="24" t="s">
        <v>31</v>
      </c>
      <c r="C24" s="24">
        <v>1868</v>
      </c>
      <c r="D24" s="24">
        <v>3580</v>
      </c>
      <c r="E24" s="24">
        <v>878710511083</v>
      </c>
      <c r="F24" s="24">
        <v>44993</v>
      </c>
    </row>
    <row r="25" spans="1:6" x14ac:dyDescent="0.25">
      <c r="A25" s="24">
        <v>75</v>
      </c>
      <c r="B25" s="24" t="s">
        <v>32</v>
      </c>
      <c r="C25" s="24">
        <v>4158</v>
      </c>
      <c r="D25" s="24">
        <v>3198</v>
      </c>
      <c r="E25" s="24">
        <v>39930420869</v>
      </c>
      <c r="F25" s="24">
        <v>44998</v>
      </c>
    </row>
    <row r="26" spans="1:6" x14ac:dyDescent="0.25">
      <c r="A26" s="24">
        <v>78</v>
      </c>
      <c r="B26" s="24" t="s">
        <v>33</v>
      </c>
      <c r="C26" s="24">
        <v>1887</v>
      </c>
      <c r="D26" s="24">
        <v>2340</v>
      </c>
      <c r="E26" s="24">
        <v>300332585643</v>
      </c>
      <c r="F26" s="24">
        <v>44998</v>
      </c>
    </row>
    <row r="27" spans="1:6" x14ac:dyDescent="0.25">
      <c r="A27" s="24">
        <v>114</v>
      </c>
      <c r="B27" s="24" t="s">
        <v>35</v>
      </c>
      <c r="C27" s="24">
        <v>914</v>
      </c>
      <c r="D27" s="24">
        <v>1157</v>
      </c>
      <c r="E27" s="24">
        <v>121469063436</v>
      </c>
      <c r="F27" s="24">
        <v>45006</v>
      </c>
    </row>
    <row r="28" spans="1:6" x14ac:dyDescent="0.25">
      <c r="A28" s="24">
        <v>9</v>
      </c>
      <c r="B28" s="24" t="s">
        <v>37</v>
      </c>
      <c r="C28" s="24">
        <v>2824</v>
      </c>
      <c r="D28" s="24">
        <v>2433</v>
      </c>
      <c r="E28" s="24">
        <v>724952970989</v>
      </c>
      <c r="F28" s="24">
        <v>44988</v>
      </c>
    </row>
    <row r="29" spans="1:6" x14ac:dyDescent="0.25">
      <c r="A29" s="24">
        <v>46</v>
      </c>
      <c r="B29" s="24" t="s">
        <v>38</v>
      </c>
      <c r="C29" s="24">
        <v>3940</v>
      </c>
      <c r="D29" s="24">
        <v>3695</v>
      </c>
      <c r="E29" s="24">
        <v>840621611301</v>
      </c>
      <c r="F29" s="24">
        <v>44993</v>
      </c>
    </row>
    <row r="30" spans="1:6" x14ac:dyDescent="0.25">
      <c r="A30" s="24">
        <v>86</v>
      </c>
      <c r="B30" s="24" t="s">
        <v>39</v>
      </c>
      <c r="C30" s="24">
        <v>2341</v>
      </c>
      <c r="D30" s="24">
        <v>1185</v>
      </c>
      <c r="E30" s="24">
        <v>37521528113</v>
      </c>
      <c r="F30" s="24">
        <v>44999</v>
      </c>
    </row>
    <row r="31" spans="1:6" x14ac:dyDescent="0.25">
      <c r="A31" s="24">
        <v>95</v>
      </c>
      <c r="B31" s="24" t="s">
        <v>45</v>
      </c>
      <c r="C31" s="24">
        <v>294</v>
      </c>
      <c r="D31" s="24">
        <v>2200</v>
      </c>
      <c r="E31" s="24">
        <v>793481498842</v>
      </c>
      <c r="F31" s="24">
        <v>45002</v>
      </c>
    </row>
    <row r="32" spans="1:6" x14ac:dyDescent="0.25">
      <c r="A32" s="24">
        <v>34</v>
      </c>
      <c r="B32" s="24" t="s">
        <v>46</v>
      </c>
      <c r="C32" s="24">
        <v>414</v>
      </c>
      <c r="D32" s="24">
        <v>1107</v>
      </c>
      <c r="E32" s="24">
        <v>521603912358</v>
      </c>
      <c r="F32" s="24">
        <v>44991</v>
      </c>
    </row>
    <row r="33" spans="1:6" x14ac:dyDescent="0.25">
      <c r="A33" s="24">
        <v>2</v>
      </c>
      <c r="B33" s="24" t="s">
        <v>47</v>
      </c>
      <c r="C33" s="24">
        <v>3212</v>
      </c>
      <c r="D33" s="24">
        <v>3630</v>
      </c>
      <c r="E33" s="24">
        <v>877134606760</v>
      </c>
      <c r="F33" s="24">
        <v>44987</v>
      </c>
    </row>
    <row r="34" spans="1:6" x14ac:dyDescent="0.25">
      <c r="A34" s="24">
        <v>72</v>
      </c>
      <c r="B34" s="24" t="s">
        <v>48</v>
      </c>
      <c r="C34" s="24">
        <v>1138</v>
      </c>
      <c r="D34" s="24">
        <v>2202</v>
      </c>
      <c r="E34" s="24">
        <v>334503643068</v>
      </c>
      <c r="F34" s="24">
        <v>44998</v>
      </c>
    </row>
    <row r="35" spans="1:6" x14ac:dyDescent="0.25">
      <c r="A35" s="24">
        <v>81</v>
      </c>
      <c r="B35" s="24" t="s">
        <v>50</v>
      </c>
      <c r="C35" s="24">
        <v>595</v>
      </c>
      <c r="D35" s="24">
        <v>2222</v>
      </c>
      <c r="E35" s="24">
        <v>864572683037</v>
      </c>
      <c r="F35" s="24">
        <v>44999</v>
      </c>
    </row>
    <row r="36" spans="1:6" x14ac:dyDescent="0.25">
      <c r="A36" s="24">
        <v>105</v>
      </c>
      <c r="B36" s="24" t="s">
        <v>51</v>
      </c>
      <c r="C36" s="24">
        <v>562</v>
      </c>
      <c r="D36" s="24">
        <v>2245</v>
      </c>
      <c r="E36" s="24">
        <v>185368705121</v>
      </c>
      <c r="F36" s="24">
        <v>45005</v>
      </c>
    </row>
    <row r="37" spans="1:6" x14ac:dyDescent="0.25">
      <c r="A37" s="24">
        <v>106</v>
      </c>
      <c r="B37" s="24" t="s">
        <v>52</v>
      </c>
      <c r="C37" s="24">
        <v>727</v>
      </c>
      <c r="D37" s="24">
        <v>2251</v>
      </c>
      <c r="E37" s="24">
        <v>251575444100</v>
      </c>
      <c r="F37" s="24">
        <v>45005</v>
      </c>
    </row>
    <row r="38" spans="1:6" x14ac:dyDescent="0.25">
      <c r="A38" s="24">
        <v>24</v>
      </c>
      <c r="B38" s="24" t="s">
        <v>57</v>
      </c>
      <c r="C38" s="24">
        <v>737</v>
      </c>
      <c r="D38" s="24">
        <v>3319</v>
      </c>
      <c r="E38" s="24">
        <v>834684906753</v>
      </c>
      <c r="F38" s="24">
        <v>44991</v>
      </c>
    </row>
    <row r="39" spans="1:6" x14ac:dyDescent="0.25">
      <c r="A39" s="24">
        <v>73</v>
      </c>
      <c r="B39" s="24" t="s">
        <v>59</v>
      </c>
      <c r="C39" s="24">
        <v>2091</v>
      </c>
      <c r="D39" s="24">
        <v>2304</v>
      </c>
      <c r="E39" s="24">
        <v>563674188476</v>
      </c>
      <c r="F39" s="24">
        <v>44998</v>
      </c>
    </row>
    <row r="40" spans="1:6" x14ac:dyDescent="0.25">
      <c r="A40" s="24">
        <v>97</v>
      </c>
      <c r="B40" s="24" t="s">
        <v>60</v>
      </c>
      <c r="C40" s="24">
        <v>1675</v>
      </c>
      <c r="D40" s="24">
        <v>2424</v>
      </c>
      <c r="E40" s="24">
        <v>597718142633</v>
      </c>
      <c r="F40" s="24">
        <v>45002</v>
      </c>
    </row>
    <row r="41" spans="1:6" x14ac:dyDescent="0.25">
      <c r="A41" s="24">
        <v>116</v>
      </c>
      <c r="B41" s="24" t="s">
        <v>61</v>
      </c>
      <c r="C41" s="24">
        <v>717</v>
      </c>
      <c r="D41" s="24">
        <v>1100</v>
      </c>
      <c r="E41" s="24">
        <v>477564854672</v>
      </c>
      <c r="F41" s="24">
        <v>45006</v>
      </c>
    </row>
    <row r="42" spans="1:6" x14ac:dyDescent="0.25">
      <c r="A42" s="24">
        <v>125</v>
      </c>
      <c r="B42" s="24" t="s">
        <v>63</v>
      </c>
      <c r="C42" s="24">
        <v>739</v>
      </c>
      <c r="D42" s="24">
        <v>2225</v>
      </c>
      <c r="E42" s="24">
        <v>147737873853</v>
      </c>
      <c r="F42" s="24">
        <v>45008</v>
      </c>
    </row>
    <row r="43" spans="1:6" x14ac:dyDescent="0.25">
      <c r="A43" s="24">
        <v>20</v>
      </c>
      <c r="B43" s="24" t="s">
        <v>64</v>
      </c>
      <c r="C43" s="24">
        <v>512</v>
      </c>
      <c r="D43" s="24">
        <v>2202</v>
      </c>
      <c r="E43" s="24">
        <v>29444382195</v>
      </c>
      <c r="F43" s="24">
        <v>44989</v>
      </c>
    </row>
    <row r="44" spans="1:6" x14ac:dyDescent="0.25">
      <c r="A44" s="24">
        <v>61</v>
      </c>
      <c r="B44" s="24" t="s">
        <v>65</v>
      </c>
      <c r="C44" s="24">
        <v>403</v>
      </c>
      <c r="D44" s="24">
        <v>1102</v>
      </c>
      <c r="E44" s="24">
        <v>394552124161</v>
      </c>
      <c r="F44" s="24">
        <v>44995</v>
      </c>
    </row>
    <row r="45" spans="1:6" x14ac:dyDescent="0.25">
      <c r="A45" s="24">
        <v>71</v>
      </c>
      <c r="B45" s="24" t="s">
        <v>66</v>
      </c>
      <c r="C45" s="24">
        <v>564</v>
      </c>
      <c r="D45" s="24">
        <v>2267</v>
      </c>
      <c r="E45" s="24">
        <v>276271395442</v>
      </c>
      <c r="F45" s="24">
        <v>44995</v>
      </c>
    </row>
    <row r="46" spans="1:6" x14ac:dyDescent="0.25">
      <c r="A46" s="24">
        <v>76</v>
      </c>
      <c r="B46" s="24" t="s">
        <v>67</v>
      </c>
      <c r="C46" s="24">
        <v>1992</v>
      </c>
      <c r="D46" s="24">
        <v>2273</v>
      </c>
      <c r="E46" s="24">
        <v>727054840411</v>
      </c>
      <c r="F46" s="24">
        <v>44998</v>
      </c>
    </row>
    <row r="47" spans="1:6" x14ac:dyDescent="0.25">
      <c r="A47" s="24">
        <v>112</v>
      </c>
      <c r="B47" s="24" t="s">
        <v>68</v>
      </c>
      <c r="C47" s="24">
        <v>5543</v>
      </c>
      <c r="D47" s="24">
        <v>6369</v>
      </c>
      <c r="E47" s="24">
        <v>297376112534</v>
      </c>
      <c r="F47" s="24">
        <v>45006</v>
      </c>
    </row>
    <row r="48" spans="1:6" x14ac:dyDescent="0.25">
      <c r="A48" s="24">
        <v>27</v>
      </c>
      <c r="B48" s="24" t="s">
        <v>70</v>
      </c>
      <c r="C48" s="24">
        <v>2140</v>
      </c>
      <c r="D48" s="24">
        <v>2454</v>
      </c>
      <c r="E48" s="24">
        <v>307679550407</v>
      </c>
      <c r="F48" s="24">
        <v>44991</v>
      </c>
    </row>
    <row r="49" spans="1:6" x14ac:dyDescent="0.25">
      <c r="A49" s="24">
        <v>10</v>
      </c>
      <c r="B49" s="24" t="s">
        <v>71</v>
      </c>
      <c r="C49" s="24">
        <v>524</v>
      </c>
      <c r="D49" s="24">
        <v>2253</v>
      </c>
      <c r="E49" s="24">
        <v>592235165712</v>
      </c>
      <c r="F49" s="24">
        <v>44988</v>
      </c>
    </row>
    <row r="50" spans="1:6" x14ac:dyDescent="0.25">
      <c r="A50" s="24">
        <v>139</v>
      </c>
      <c r="B50" s="24" t="s">
        <v>71</v>
      </c>
      <c r="C50" s="24">
        <v>530</v>
      </c>
      <c r="D50" s="24">
        <v>2210</v>
      </c>
      <c r="E50" s="24">
        <v>592235127672</v>
      </c>
      <c r="F50" s="24">
        <v>45012</v>
      </c>
    </row>
    <row r="51" spans="1:6" x14ac:dyDescent="0.25">
      <c r="A51" s="24">
        <v>102</v>
      </c>
      <c r="B51" s="24" t="s">
        <v>73</v>
      </c>
      <c r="C51" s="24">
        <v>486</v>
      </c>
      <c r="D51" s="24">
        <v>2334</v>
      </c>
      <c r="E51" s="24">
        <v>157419243156</v>
      </c>
      <c r="F51" s="24">
        <v>45005</v>
      </c>
    </row>
    <row r="52" spans="1:6" x14ac:dyDescent="0.25">
      <c r="A52" s="24">
        <v>124</v>
      </c>
      <c r="B52" s="24" t="s">
        <v>74</v>
      </c>
      <c r="C52" s="24">
        <v>1062</v>
      </c>
      <c r="D52" s="24">
        <v>3333</v>
      </c>
      <c r="E52" s="24">
        <v>340297414550</v>
      </c>
      <c r="F52" s="24">
        <v>45008</v>
      </c>
    </row>
    <row r="53" spans="1:6" x14ac:dyDescent="0.25">
      <c r="A53" s="24">
        <v>51</v>
      </c>
      <c r="B53" s="24" t="s">
        <v>76</v>
      </c>
      <c r="C53" s="24">
        <v>786</v>
      </c>
      <c r="D53" s="24">
        <v>2205</v>
      </c>
      <c r="E53" s="24">
        <v>924446140331</v>
      </c>
      <c r="F53" s="24">
        <v>44993</v>
      </c>
    </row>
    <row r="54" spans="1:6" x14ac:dyDescent="0.25">
      <c r="A54" s="24">
        <v>29</v>
      </c>
      <c r="B54" s="24" t="s">
        <v>77</v>
      </c>
      <c r="C54" s="24">
        <v>831</v>
      </c>
      <c r="D54" s="24">
        <v>2250</v>
      </c>
      <c r="E54" s="24">
        <v>918074008119</v>
      </c>
      <c r="F54" s="24">
        <v>44991</v>
      </c>
    </row>
    <row r="55" spans="1:6" x14ac:dyDescent="0.25">
      <c r="A55" s="24">
        <v>89</v>
      </c>
      <c r="B55" s="24" t="s">
        <v>78</v>
      </c>
      <c r="C55" s="24">
        <v>1563</v>
      </c>
      <c r="D55" s="24">
        <v>2224</v>
      </c>
      <c r="E55" s="24">
        <v>34223</v>
      </c>
      <c r="F55" s="24">
        <v>45001</v>
      </c>
    </row>
    <row r="56" spans="1:6" x14ac:dyDescent="0.25">
      <c r="A56" s="24">
        <v>111</v>
      </c>
      <c r="B56" s="24" t="s">
        <v>79</v>
      </c>
      <c r="C56" s="24">
        <v>4047</v>
      </c>
      <c r="D56" s="24">
        <v>7643</v>
      </c>
      <c r="E56" s="24">
        <v>257999694720</v>
      </c>
      <c r="F56" s="24">
        <v>45005</v>
      </c>
    </row>
    <row r="57" spans="1:6" x14ac:dyDescent="0.25">
      <c r="A57" s="24">
        <v>150</v>
      </c>
      <c r="B57" s="24" t="s">
        <v>80</v>
      </c>
      <c r="C57" s="24">
        <v>6599</v>
      </c>
      <c r="D57" s="24">
        <v>4446</v>
      </c>
      <c r="E57" s="24">
        <v>581742040863</v>
      </c>
      <c r="F57" s="24">
        <v>45013</v>
      </c>
    </row>
    <row r="58" spans="1:6" x14ac:dyDescent="0.25">
      <c r="A58" s="24">
        <v>32</v>
      </c>
      <c r="B58" s="24" t="s">
        <v>82</v>
      </c>
      <c r="C58" s="24">
        <v>1072</v>
      </c>
      <c r="D58" s="24">
        <v>2210</v>
      </c>
      <c r="E58" s="24">
        <v>649661392178</v>
      </c>
      <c r="F58" s="24">
        <v>44991</v>
      </c>
    </row>
    <row r="59" spans="1:6" x14ac:dyDescent="0.25">
      <c r="A59" s="24">
        <v>119</v>
      </c>
      <c r="B59" s="24" t="s">
        <v>85</v>
      </c>
      <c r="C59" s="24">
        <v>506</v>
      </c>
      <c r="D59" s="24">
        <v>2279</v>
      </c>
      <c r="E59" s="24">
        <v>775384615366</v>
      </c>
      <c r="F59" s="24">
        <v>45006</v>
      </c>
    </row>
    <row r="60" spans="1:6" x14ac:dyDescent="0.25">
      <c r="A60" s="24">
        <v>8</v>
      </c>
      <c r="B60" s="24" t="s">
        <v>86</v>
      </c>
      <c r="C60" s="24">
        <v>535</v>
      </c>
      <c r="D60" s="24">
        <v>1120</v>
      </c>
      <c r="E60" s="24">
        <v>297287125174</v>
      </c>
      <c r="F60" s="24">
        <v>44987</v>
      </c>
    </row>
    <row r="61" spans="1:6" x14ac:dyDescent="0.25">
      <c r="A61" s="24">
        <v>60</v>
      </c>
      <c r="B61" s="24" t="s">
        <v>87</v>
      </c>
      <c r="C61" s="24">
        <v>467</v>
      </c>
      <c r="D61" s="24">
        <v>1102</v>
      </c>
      <c r="E61" s="24">
        <v>810191536042</v>
      </c>
      <c r="F61" s="24">
        <v>44994</v>
      </c>
    </row>
    <row r="62" spans="1:6" x14ac:dyDescent="0.25">
      <c r="A62" s="24">
        <v>40</v>
      </c>
      <c r="B62" s="24" t="s">
        <v>88</v>
      </c>
      <c r="C62" s="24">
        <v>3199</v>
      </c>
      <c r="D62" s="24">
        <v>2293</v>
      </c>
      <c r="E62" s="24">
        <v>625338879632</v>
      </c>
      <c r="F62" s="24">
        <v>44992</v>
      </c>
    </row>
    <row r="63" spans="1:6" x14ac:dyDescent="0.25">
      <c r="A63" s="24">
        <v>57</v>
      </c>
      <c r="B63" s="24" t="s">
        <v>89</v>
      </c>
      <c r="C63" s="24">
        <v>740</v>
      </c>
      <c r="D63" s="24">
        <v>2204</v>
      </c>
      <c r="E63" s="24">
        <v>818277931355</v>
      </c>
      <c r="F63" s="24">
        <v>44994</v>
      </c>
    </row>
    <row r="64" spans="1:6" x14ac:dyDescent="0.25">
      <c r="A64" s="24">
        <v>58</v>
      </c>
      <c r="B64" s="24" t="s">
        <v>90</v>
      </c>
      <c r="C64" s="24">
        <v>362</v>
      </c>
      <c r="D64" s="24">
        <v>2211</v>
      </c>
      <c r="E64" s="24">
        <v>772037079365</v>
      </c>
      <c r="F64" s="24">
        <v>44994</v>
      </c>
    </row>
    <row r="65" spans="1:6" x14ac:dyDescent="0.25">
      <c r="A65" s="24">
        <v>67</v>
      </c>
      <c r="B65" s="24" t="s">
        <v>91</v>
      </c>
      <c r="C65" s="24">
        <v>1674</v>
      </c>
      <c r="D65" s="24">
        <v>1227</v>
      </c>
      <c r="E65" s="24">
        <v>238221740480</v>
      </c>
      <c r="F65" s="24">
        <v>44995</v>
      </c>
    </row>
    <row r="66" spans="1:6" x14ac:dyDescent="0.25">
      <c r="A66" s="24">
        <v>66</v>
      </c>
      <c r="B66" s="24" t="s">
        <v>92</v>
      </c>
      <c r="C66" s="24">
        <v>6029</v>
      </c>
      <c r="D66" s="24">
        <v>6917</v>
      </c>
      <c r="E66" s="24">
        <v>5410801657</v>
      </c>
      <c r="F66" s="24">
        <v>44995</v>
      </c>
    </row>
    <row r="67" spans="1:6" x14ac:dyDescent="0.25">
      <c r="A67" s="24">
        <v>131</v>
      </c>
      <c r="B67" s="24" t="s">
        <v>93</v>
      </c>
      <c r="C67" s="24">
        <v>1741</v>
      </c>
      <c r="D67" s="24">
        <v>2244</v>
      </c>
      <c r="E67" s="24">
        <v>948316299835</v>
      </c>
      <c r="F67" s="24">
        <v>45009</v>
      </c>
    </row>
    <row r="68" spans="1:6" x14ac:dyDescent="0.25">
      <c r="A68" s="24">
        <v>22</v>
      </c>
      <c r="B68" s="24" t="s">
        <v>94</v>
      </c>
      <c r="C68" s="24">
        <v>1408</v>
      </c>
      <c r="D68" s="24">
        <v>2240</v>
      </c>
      <c r="E68" s="24">
        <v>716986914902</v>
      </c>
      <c r="F68" s="24">
        <v>44989</v>
      </c>
    </row>
    <row r="69" spans="1:6" x14ac:dyDescent="0.25">
      <c r="A69" s="24">
        <v>49</v>
      </c>
      <c r="B69" s="24" t="s">
        <v>95</v>
      </c>
      <c r="C69" s="24">
        <v>5502</v>
      </c>
      <c r="D69" s="24">
        <v>2224</v>
      </c>
      <c r="E69" s="24">
        <v>621878485680</v>
      </c>
      <c r="F69" s="24">
        <v>44993</v>
      </c>
    </row>
    <row r="70" spans="1:6" x14ac:dyDescent="0.25">
      <c r="A70" s="24">
        <v>26</v>
      </c>
      <c r="B70" s="24" t="s">
        <v>96</v>
      </c>
      <c r="C70" s="24">
        <v>2520</v>
      </c>
      <c r="D70" s="24">
        <v>3508</v>
      </c>
      <c r="E70" s="24">
        <v>996184537977</v>
      </c>
      <c r="F70" s="24">
        <v>44991</v>
      </c>
    </row>
    <row r="71" spans="1:6" x14ac:dyDescent="0.25">
      <c r="A71" s="24">
        <v>31</v>
      </c>
      <c r="B71" s="24" t="s">
        <v>97</v>
      </c>
      <c r="C71" s="24">
        <v>837</v>
      </c>
      <c r="D71" s="24">
        <v>1113</v>
      </c>
      <c r="E71" s="24">
        <v>996011495256</v>
      </c>
      <c r="F71" s="24">
        <v>44991</v>
      </c>
    </row>
    <row r="72" spans="1:6" x14ac:dyDescent="0.25">
      <c r="A72" s="24">
        <v>53</v>
      </c>
      <c r="B72" s="24" t="s">
        <v>98</v>
      </c>
      <c r="C72" s="24">
        <v>1680</v>
      </c>
      <c r="D72" s="24">
        <v>2236</v>
      </c>
      <c r="E72" s="24">
        <v>564422420433</v>
      </c>
      <c r="F72" s="24">
        <v>44993</v>
      </c>
    </row>
    <row r="73" spans="1:6" x14ac:dyDescent="0.25">
      <c r="A73" s="24">
        <v>50</v>
      </c>
      <c r="B73" s="24" t="s">
        <v>100</v>
      </c>
      <c r="C73" s="24">
        <v>275</v>
      </c>
      <c r="D73" s="24">
        <v>1100</v>
      </c>
      <c r="E73" s="24">
        <v>100984713974</v>
      </c>
      <c r="F73" s="24">
        <v>44993</v>
      </c>
    </row>
    <row r="74" spans="1:6" x14ac:dyDescent="0.25">
      <c r="A74" s="24">
        <v>79</v>
      </c>
      <c r="B74" s="24" t="s">
        <v>101</v>
      </c>
      <c r="C74" s="24">
        <v>1224</v>
      </c>
      <c r="D74" s="24">
        <v>1242</v>
      </c>
      <c r="E74" s="24">
        <v>308159334984</v>
      </c>
      <c r="F74" s="24">
        <v>44998</v>
      </c>
    </row>
    <row r="75" spans="1:6" x14ac:dyDescent="0.25">
      <c r="A75" s="24">
        <v>107</v>
      </c>
      <c r="B75" s="24" t="s">
        <v>102</v>
      </c>
      <c r="C75" s="24">
        <v>1712</v>
      </c>
      <c r="D75" s="24">
        <v>2291</v>
      </c>
      <c r="E75" s="24">
        <v>249573523741</v>
      </c>
      <c r="F75" s="24">
        <v>45005</v>
      </c>
    </row>
    <row r="76" spans="1:6" x14ac:dyDescent="0.25">
      <c r="A76" s="24">
        <v>96</v>
      </c>
      <c r="B76" s="24" t="s">
        <v>103</v>
      </c>
      <c r="C76" s="24">
        <v>928</v>
      </c>
      <c r="D76" s="24">
        <v>2362</v>
      </c>
      <c r="E76" s="24">
        <v>994690975211</v>
      </c>
      <c r="F76" s="24">
        <v>45002</v>
      </c>
    </row>
    <row r="77" spans="1:6" x14ac:dyDescent="0.25">
      <c r="A77" s="24">
        <v>104</v>
      </c>
      <c r="B77" s="24" t="s">
        <v>104</v>
      </c>
      <c r="C77" s="24">
        <v>1943</v>
      </c>
      <c r="D77" s="24">
        <v>2347</v>
      </c>
      <c r="E77" s="24">
        <v>587073716124</v>
      </c>
      <c r="F77" s="24">
        <v>45005</v>
      </c>
    </row>
    <row r="78" spans="1:6" x14ac:dyDescent="0.25">
      <c r="A78" s="24">
        <v>98</v>
      </c>
      <c r="B78" s="24" t="s">
        <v>105</v>
      </c>
      <c r="C78" s="24">
        <v>2202</v>
      </c>
      <c r="D78" s="24">
        <v>2214</v>
      </c>
      <c r="E78" s="24">
        <v>276821407317</v>
      </c>
      <c r="F78" s="24">
        <v>45003</v>
      </c>
    </row>
    <row r="79" spans="1:6" x14ac:dyDescent="0.25">
      <c r="A79" s="24">
        <v>141</v>
      </c>
      <c r="B79" s="24" t="s">
        <v>106</v>
      </c>
      <c r="C79" s="24">
        <v>4377</v>
      </c>
      <c r="D79" s="24">
        <v>2752</v>
      </c>
      <c r="E79" s="24">
        <v>509094541870</v>
      </c>
      <c r="F79" s="24">
        <v>45012</v>
      </c>
    </row>
    <row r="80" spans="1:6" x14ac:dyDescent="0.25">
      <c r="A80" s="24">
        <v>12</v>
      </c>
      <c r="B80" s="24" t="s">
        <v>107</v>
      </c>
      <c r="C80" s="24">
        <v>1542</v>
      </c>
      <c r="D80" s="24">
        <v>2411</v>
      </c>
      <c r="E80" s="24">
        <v>328513956162</v>
      </c>
      <c r="F80" s="24">
        <v>44988</v>
      </c>
    </row>
    <row r="81" spans="1:6" x14ac:dyDescent="0.25">
      <c r="A81" s="24">
        <v>151</v>
      </c>
      <c r="B81" s="24" t="s">
        <v>107</v>
      </c>
      <c r="C81" s="24">
        <v>1658</v>
      </c>
      <c r="D81" s="24">
        <v>2379</v>
      </c>
      <c r="E81" s="24">
        <v>328513932765</v>
      </c>
      <c r="F81" s="24">
        <v>45013</v>
      </c>
    </row>
    <row r="82" spans="1:6" x14ac:dyDescent="0.25">
      <c r="A82" s="24">
        <v>63</v>
      </c>
      <c r="B82" s="24" t="s">
        <v>109</v>
      </c>
      <c r="C82" s="24">
        <v>845</v>
      </c>
      <c r="D82" s="24">
        <v>1117</v>
      </c>
      <c r="E82" s="24">
        <v>113957837131</v>
      </c>
      <c r="F82" s="24">
        <v>44995</v>
      </c>
    </row>
    <row r="83" spans="1:6" x14ac:dyDescent="0.25">
      <c r="A83" s="24">
        <v>148</v>
      </c>
      <c r="B83" s="24" t="s">
        <v>109</v>
      </c>
      <c r="C83" s="24">
        <v>852</v>
      </c>
      <c r="D83" s="24">
        <v>1111</v>
      </c>
      <c r="E83" s="24">
        <v>113957878913</v>
      </c>
      <c r="F83" s="24">
        <v>45013</v>
      </c>
    </row>
    <row r="84" spans="1:6" x14ac:dyDescent="0.25">
      <c r="A84" s="24">
        <v>3</v>
      </c>
      <c r="B84" s="24" t="s">
        <v>110</v>
      </c>
      <c r="C84" s="24">
        <v>5734</v>
      </c>
      <c r="D84" s="24">
        <v>2200</v>
      </c>
      <c r="E84" s="24">
        <v>105584757063</v>
      </c>
      <c r="F84" s="24">
        <v>44987</v>
      </c>
    </row>
    <row r="85" spans="1:6" x14ac:dyDescent="0.25">
      <c r="A85" s="24">
        <v>153</v>
      </c>
      <c r="B85" s="24" t="s">
        <v>110</v>
      </c>
      <c r="C85" s="24">
        <v>5734</v>
      </c>
      <c r="D85" s="24">
        <v>2200</v>
      </c>
      <c r="E85" s="24">
        <v>105584783304</v>
      </c>
      <c r="F85" s="24">
        <v>45014</v>
      </c>
    </row>
    <row r="86" spans="1:6" x14ac:dyDescent="0.25">
      <c r="A86" s="24">
        <v>5</v>
      </c>
      <c r="B86" s="24" t="s">
        <v>111</v>
      </c>
      <c r="C86" s="24">
        <v>826</v>
      </c>
      <c r="D86" s="24">
        <v>2236</v>
      </c>
      <c r="E86" s="24">
        <v>868501740788</v>
      </c>
      <c r="F86" s="24">
        <v>44987</v>
      </c>
    </row>
    <row r="87" spans="1:6" x14ac:dyDescent="0.25">
      <c r="A87" s="24">
        <v>93</v>
      </c>
      <c r="B87" s="24" t="s">
        <v>112</v>
      </c>
      <c r="C87" s="24">
        <v>5443</v>
      </c>
      <c r="D87" s="24">
        <v>6817</v>
      </c>
      <c r="E87" s="24">
        <v>238715283860</v>
      </c>
      <c r="F87" s="24">
        <v>45002</v>
      </c>
    </row>
    <row r="88" spans="1:6" x14ac:dyDescent="0.25">
      <c r="A88" s="24">
        <v>41</v>
      </c>
      <c r="B88" s="24" t="s">
        <v>113</v>
      </c>
      <c r="C88" s="24">
        <v>491</v>
      </c>
      <c r="D88" s="24">
        <v>1153</v>
      </c>
      <c r="E88" s="24">
        <v>960876775661</v>
      </c>
      <c r="F88" s="24">
        <v>44992</v>
      </c>
    </row>
    <row r="89" spans="1:6" x14ac:dyDescent="0.25">
      <c r="A89" s="24">
        <v>33</v>
      </c>
      <c r="B89" s="24" t="s">
        <v>114</v>
      </c>
      <c r="C89" s="24">
        <v>1610</v>
      </c>
      <c r="D89" s="24">
        <v>2305</v>
      </c>
      <c r="E89" s="24">
        <v>63143355571</v>
      </c>
      <c r="F89" s="24">
        <v>44991</v>
      </c>
    </row>
    <row r="90" spans="1:6" x14ac:dyDescent="0.25">
      <c r="A90" s="24">
        <v>54</v>
      </c>
      <c r="B90" s="24" t="s">
        <v>115</v>
      </c>
      <c r="C90" s="24">
        <v>1451</v>
      </c>
      <c r="D90" s="24">
        <v>1131</v>
      </c>
      <c r="E90" s="24">
        <v>697576034215</v>
      </c>
      <c r="F90" s="24">
        <v>44993</v>
      </c>
    </row>
    <row r="91" spans="1:6" x14ac:dyDescent="0.25">
      <c r="A91" s="24">
        <v>45</v>
      </c>
      <c r="B91" s="24" t="s">
        <v>117</v>
      </c>
      <c r="C91" s="24">
        <v>1615</v>
      </c>
      <c r="D91" s="24">
        <v>2260</v>
      </c>
      <c r="E91" s="24">
        <v>669844188032</v>
      </c>
      <c r="F91" s="24">
        <v>44993</v>
      </c>
    </row>
    <row r="92" spans="1:6" x14ac:dyDescent="0.25">
      <c r="A92" s="24">
        <v>100</v>
      </c>
      <c r="B92" s="24" t="s">
        <v>117</v>
      </c>
      <c r="C92" s="24">
        <v>1656</v>
      </c>
      <c r="D92" s="24">
        <v>2264</v>
      </c>
      <c r="E92" s="24">
        <v>669844147765</v>
      </c>
      <c r="F92" s="24">
        <v>45003</v>
      </c>
    </row>
    <row r="93" spans="1:6" x14ac:dyDescent="0.25">
      <c r="A93" s="24">
        <v>103</v>
      </c>
      <c r="B93" s="24" t="s">
        <v>118</v>
      </c>
      <c r="C93" s="24">
        <v>1252</v>
      </c>
      <c r="D93" s="24">
        <v>1116</v>
      </c>
      <c r="E93" s="24">
        <v>848334245423</v>
      </c>
      <c r="F93" s="24">
        <v>45005</v>
      </c>
    </row>
    <row r="94" spans="1:6" x14ac:dyDescent="0.25">
      <c r="A94" s="24">
        <v>19</v>
      </c>
      <c r="B94" s="24" t="s">
        <v>119</v>
      </c>
      <c r="C94" s="24">
        <v>338</v>
      </c>
      <c r="D94" s="24">
        <v>1110</v>
      </c>
      <c r="E94" s="24">
        <v>471116759623</v>
      </c>
      <c r="F94" s="24">
        <v>44989</v>
      </c>
    </row>
    <row r="95" spans="1:6" x14ac:dyDescent="0.25">
      <c r="A95" s="24">
        <v>15</v>
      </c>
      <c r="B95" s="24" t="s">
        <v>120</v>
      </c>
      <c r="C95" s="24">
        <v>775</v>
      </c>
      <c r="D95" s="24">
        <v>2240</v>
      </c>
      <c r="E95" s="24">
        <v>34205</v>
      </c>
      <c r="F95" s="24">
        <v>44988</v>
      </c>
    </row>
    <row r="96" spans="1:6" x14ac:dyDescent="0.25">
      <c r="A96" s="24">
        <v>11</v>
      </c>
      <c r="B96" s="24" t="s">
        <v>121</v>
      </c>
      <c r="C96" s="24">
        <v>1093</v>
      </c>
      <c r="D96" s="24">
        <v>2228</v>
      </c>
      <c r="E96" s="24">
        <v>417897136891</v>
      </c>
      <c r="F96" s="24">
        <v>44988</v>
      </c>
    </row>
    <row r="97" spans="1:6" x14ac:dyDescent="0.25">
      <c r="A97" s="24">
        <v>42</v>
      </c>
      <c r="B97" s="24" t="s">
        <v>122</v>
      </c>
      <c r="C97" s="24">
        <v>624</v>
      </c>
      <c r="D97" s="24">
        <v>2234</v>
      </c>
      <c r="E97" s="24">
        <v>140206805906</v>
      </c>
      <c r="F97" s="24">
        <v>44992</v>
      </c>
    </row>
    <row r="98" spans="1:6" x14ac:dyDescent="0.25">
      <c r="A98" s="24">
        <v>30</v>
      </c>
      <c r="B98" s="24" t="s">
        <v>123</v>
      </c>
      <c r="C98" s="24">
        <v>1361</v>
      </c>
      <c r="D98" s="24">
        <v>2254</v>
      </c>
      <c r="E98" s="24">
        <v>878814894145</v>
      </c>
      <c r="F98" s="24">
        <v>44991</v>
      </c>
    </row>
    <row r="99" spans="1:6" x14ac:dyDescent="0.25">
      <c r="A99" s="24">
        <v>23</v>
      </c>
      <c r="B99" s="24" t="s">
        <v>124</v>
      </c>
      <c r="C99" s="24">
        <v>1792</v>
      </c>
      <c r="D99" s="24">
        <v>2247</v>
      </c>
      <c r="E99" s="24">
        <v>617024856046</v>
      </c>
      <c r="F99" s="24">
        <v>44991</v>
      </c>
    </row>
    <row r="100" spans="1:6" x14ac:dyDescent="0.25">
      <c r="A100" s="24">
        <v>36</v>
      </c>
      <c r="B100" s="24" t="s">
        <v>125</v>
      </c>
      <c r="C100" s="24">
        <v>875</v>
      </c>
      <c r="D100" s="24">
        <v>1136</v>
      </c>
      <c r="E100" s="24">
        <v>785658964849</v>
      </c>
      <c r="F100" s="24">
        <v>44992</v>
      </c>
    </row>
    <row r="101" spans="1:6" x14ac:dyDescent="0.25">
      <c r="A101" s="24">
        <v>137</v>
      </c>
      <c r="B101" s="24" t="s">
        <v>128</v>
      </c>
      <c r="C101" s="24">
        <v>684</v>
      </c>
      <c r="D101" s="24">
        <v>1105</v>
      </c>
      <c r="E101" s="24">
        <v>194879837455</v>
      </c>
      <c r="F101" s="24">
        <v>45012</v>
      </c>
    </row>
    <row r="102" spans="1:6" x14ac:dyDescent="0.25">
      <c r="A102" s="24">
        <v>135</v>
      </c>
      <c r="B102" s="24" t="s">
        <v>129</v>
      </c>
      <c r="C102" s="24">
        <v>5825</v>
      </c>
      <c r="D102" s="24">
        <v>2271</v>
      </c>
      <c r="E102" s="24">
        <v>845267593950</v>
      </c>
      <c r="F102" s="24">
        <v>45012</v>
      </c>
    </row>
    <row r="103" spans="1:6" x14ac:dyDescent="0.25">
      <c r="A103" s="24">
        <v>146</v>
      </c>
      <c r="B103" s="24" t="s">
        <v>132</v>
      </c>
      <c r="C103" s="24">
        <v>37932</v>
      </c>
      <c r="D103" s="24">
        <v>1113</v>
      </c>
      <c r="E103" s="24">
        <v>628566271593</v>
      </c>
      <c r="F103" s="24">
        <v>45013</v>
      </c>
    </row>
    <row r="104" spans="1:6" x14ac:dyDescent="0.25">
      <c r="A104" s="24">
        <v>149</v>
      </c>
      <c r="B104" s="24" t="s">
        <v>133</v>
      </c>
      <c r="C104" s="24">
        <v>948</v>
      </c>
      <c r="D104" s="24">
        <v>2404</v>
      </c>
      <c r="E104" s="24">
        <v>115569252758</v>
      </c>
      <c r="F104" s="24">
        <v>45013</v>
      </c>
    </row>
    <row r="105" spans="1:6" x14ac:dyDescent="0.25">
      <c r="A105" s="24">
        <v>140</v>
      </c>
      <c r="B105" s="24" t="s">
        <v>134</v>
      </c>
      <c r="C105" s="24">
        <v>476</v>
      </c>
      <c r="D105" s="24">
        <v>1127</v>
      </c>
      <c r="E105" s="24">
        <v>612431510294</v>
      </c>
      <c r="F105" s="24">
        <v>45012</v>
      </c>
    </row>
    <row r="106" spans="1:6" x14ac:dyDescent="0.25">
      <c r="A106" s="24">
        <v>14</v>
      </c>
      <c r="B106" s="24" t="s">
        <v>135</v>
      </c>
      <c r="C106" s="24">
        <v>634</v>
      </c>
      <c r="D106" s="24">
        <v>1117</v>
      </c>
      <c r="E106" s="24">
        <v>238883832642</v>
      </c>
      <c r="F106" s="24">
        <v>44988</v>
      </c>
    </row>
    <row r="107" spans="1:6" x14ac:dyDescent="0.25">
      <c r="A107" s="24">
        <v>17</v>
      </c>
      <c r="B107" s="24" t="s">
        <v>136</v>
      </c>
      <c r="C107" s="24">
        <v>1675</v>
      </c>
      <c r="D107" s="24">
        <v>1100</v>
      </c>
      <c r="E107" s="24">
        <v>34209</v>
      </c>
      <c r="F107" s="24">
        <v>44988</v>
      </c>
    </row>
    <row r="108" spans="1:6" x14ac:dyDescent="0.25">
      <c r="A108" s="24">
        <v>143</v>
      </c>
      <c r="B108" s="24" t="s">
        <v>137</v>
      </c>
      <c r="C108" s="24">
        <v>1210</v>
      </c>
      <c r="D108" s="24">
        <v>2460</v>
      </c>
      <c r="E108" s="24">
        <v>337539746744</v>
      </c>
      <c r="F108" s="24">
        <v>45013</v>
      </c>
    </row>
    <row r="109" spans="1:6" x14ac:dyDescent="0.25">
      <c r="A109" s="24">
        <v>28</v>
      </c>
      <c r="B109" s="24" t="s">
        <v>138</v>
      </c>
      <c r="C109" s="24">
        <v>704</v>
      </c>
      <c r="D109" s="24">
        <v>1131</v>
      </c>
      <c r="E109" s="24">
        <v>879011928987</v>
      </c>
      <c r="F109" s="24">
        <v>44991</v>
      </c>
    </row>
    <row r="110" spans="1:6" x14ac:dyDescent="0.25">
      <c r="A110" s="24">
        <v>35</v>
      </c>
      <c r="B110" s="24" t="s">
        <v>139</v>
      </c>
      <c r="C110" s="24">
        <v>779</v>
      </c>
      <c r="D110" s="24">
        <v>2233</v>
      </c>
      <c r="E110" s="24">
        <v>786226642422</v>
      </c>
      <c r="F110" s="24">
        <v>44992</v>
      </c>
    </row>
    <row r="111" spans="1:6" x14ac:dyDescent="0.25">
      <c r="A111" s="24">
        <v>88</v>
      </c>
      <c r="B111" s="24" t="s">
        <v>140</v>
      </c>
      <c r="C111" s="24">
        <v>1700</v>
      </c>
      <c r="D111" s="24">
        <v>2267</v>
      </c>
      <c r="E111" s="24">
        <v>835781988534</v>
      </c>
      <c r="F111" s="24">
        <v>45000</v>
      </c>
    </row>
    <row r="112" spans="1:6" x14ac:dyDescent="0.25">
      <c r="A112" s="24">
        <v>130</v>
      </c>
      <c r="B112" s="24" t="s">
        <v>144</v>
      </c>
      <c r="C112" s="24">
        <v>851</v>
      </c>
      <c r="D112" s="24">
        <v>2230</v>
      </c>
      <c r="E112" s="24">
        <v>607465933010</v>
      </c>
      <c r="F112" s="24">
        <v>45009</v>
      </c>
    </row>
    <row r="113" spans="1:6" x14ac:dyDescent="0.25">
      <c r="A113" s="24">
        <v>113</v>
      </c>
      <c r="B113" s="24" t="s">
        <v>145</v>
      </c>
      <c r="C113" s="24">
        <v>746</v>
      </c>
      <c r="D113" s="24">
        <v>3347</v>
      </c>
      <c r="E113" s="24">
        <v>446751230217</v>
      </c>
      <c r="F113" s="24">
        <v>45006</v>
      </c>
    </row>
    <row r="114" spans="1:6" x14ac:dyDescent="0.25">
      <c r="A114" s="24">
        <v>144</v>
      </c>
      <c r="B114" s="24" t="s">
        <v>405</v>
      </c>
      <c r="C114" s="24">
        <v>1606</v>
      </c>
      <c r="D114" s="24">
        <v>2290</v>
      </c>
      <c r="E114" s="24">
        <v>973158399181</v>
      </c>
      <c r="F114" s="24">
        <v>45013</v>
      </c>
    </row>
    <row r="115" spans="1:6" x14ac:dyDescent="0.25">
      <c r="A115" s="24">
        <v>154</v>
      </c>
      <c r="B115" s="24" t="s">
        <v>149</v>
      </c>
      <c r="C115" s="24">
        <v>2552</v>
      </c>
      <c r="D115" s="24">
        <v>500</v>
      </c>
      <c r="E115" s="24">
        <v>747945522780</v>
      </c>
      <c r="F115" s="24">
        <v>45014</v>
      </c>
    </row>
    <row r="116" spans="1:6" x14ac:dyDescent="0.25">
      <c r="A116" s="24">
        <v>44</v>
      </c>
      <c r="B116" s="24" t="s">
        <v>150</v>
      </c>
      <c r="C116" s="24">
        <v>1930</v>
      </c>
      <c r="D116" s="24">
        <v>1208</v>
      </c>
      <c r="E116" s="24">
        <v>146631257966</v>
      </c>
      <c r="F116" s="24">
        <v>44992</v>
      </c>
    </row>
    <row r="117" spans="1:6" x14ac:dyDescent="0.25">
      <c r="A117" s="24">
        <v>59</v>
      </c>
      <c r="B117" s="24" t="s">
        <v>151</v>
      </c>
      <c r="C117" s="24">
        <v>1412</v>
      </c>
      <c r="D117" s="24">
        <v>3580</v>
      </c>
      <c r="E117" s="24">
        <v>933884865398</v>
      </c>
      <c r="F117" s="24">
        <v>44994</v>
      </c>
    </row>
    <row r="118" spans="1:6" x14ac:dyDescent="0.25">
      <c r="A118" s="24">
        <v>48</v>
      </c>
      <c r="B118" s="24" t="s">
        <v>152</v>
      </c>
      <c r="C118" s="24">
        <v>183</v>
      </c>
      <c r="D118" s="24">
        <v>2207</v>
      </c>
      <c r="E118" s="24">
        <v>37370577239</v>
      </c>
      <c r="F118" s="24">
        <v>44993</v>
      </c>
    </row>
    <row r="119" spans="1:6" x14ac:dyDescent="0.25">
      <c r="A119" s="24">
        <v>55</v>
      </c>
      <c r="B119" s="24" t="s">
        <v>153</v>
      </c>
      <c r="C119" s="24">
        <v>4193</v>
      </c>
      <c r="D119" s="24">
        <v>2233</v>
      </c>
      <c r="E119" s="24">
        <v>739842510018</v>
      </c>
      <c r="F119" s="24">
        <v>44994</v>
      </c>
    </row>
    <row r="120" spans="1:6" x14ac:dyDescent="0.25">
      <c r="A120" s="24">
        <v>84</v>
      </c>
      <c r="B120" s="24" t="s">
        <v>154</v>
      </c>
      <c r="C120" s="24">
        <v>2639</v>
      </c>
      <c r="D120" s="24">
        <v>1102</v>
      </c>
      <c r="E120" s="24">
        <v>871785687976</v>
      </c>
      <c r="F120" s="24">
        <v>44999</v>
      </c>
    </row>
    <row r="121" spans="1:6" x14ac:dyDescent="0.25">
      <c r="A121" s="24">
        <v>134</v>
      </c>
      <c r="B121" s="24" t="s">
        <v>155</v>
      </c>
      <c r="C121" s="24">
        <v>2647</v>
      </c>
      <c r="D121" s="24">
        <v>2231</v>
      </c>
      <c r="E121" s="24">
        <v>139272555214</v>
      </c>
      <c r="F121" s="24">
        <v>45012</v>
      </c>
    </row>
    <row r="122" spans="1:6" x14ac:dyDescent="0.25">
      <c r="A122" s="24">
        <v>99</v>
      </c>
      <c r="B122" s="24" t="s">
        <v>156</v>
      </c>
      <c r="C122" s="24">
        <v>907</v>
      </c>
      <c r="D122" s="24">
        <v>2479</v>
      </c>
      <c r="E122" s="24">
        <v>132937256589</v>
      </c>
      <c r="F122" s="24">
        <v>45003</v>
      </c>
    </row>
    <row r="123" spans="1:6" x14ac:dyDescent="0.25">
      <c r="A123" s="24">
        <v>108</v>
      </c>
      <c r="B123" s="24" t="s">
        <v>157</v>
      </c>
      <c r="C123" s="24">
        <v>2861</v>
      </c>
      <c r="D123" s="24">
        <v>1124</v>
      </c>
      <c r="E123" s="24">
        <v>5667203816</v>
      </c>
      <c r="F123" s="24">
        <v>45005</v>
      </c>
    </row>
    <row r="124" spans="1:6" x14ac:dyDescent="0.25">
      <c r="A124" s="24">
        <v>136</v>
      </c>
      <c r="B124" s="24" t="s">
        <v>158</v>
      </c>
      <c r="C124" s="24">
        <v>613</v>
      </c>
      <c r="D124" s="24">
        <v>1122</v>
      </c>
      <c r="E124" s="24">
        <v>317668370728</v>
      </c>
      <c r="F124" s="24">
        <v>45012</v>
      </c>
    </row>
    <row r="125" spans="1:6" x14ac:dyDescent="0.25">
      <c r="A125" s="24">
        <v>138</v>
      </c>
      <c r="B125" s="24" t="s">
        <v>159</v>
      </c>
      <c r="C125" s="24">
        <v>464</v>
      </c>
      <c r="D125" s="24">
        <v>1137</v>
      </c>
      <c r="E125" s="24">
        <v>373291442913</v>
      </c>
      <c r="F125" s="24">
        <v>45012</v>
      </c>
    </row>
    <row r="126" spans="1:6" x14ac:dyDescent="0.25">
      <c r="A126" s="24">
        <v>129</v>
      </c>
      <c r="B126" s="24" t="s">
        <v>160</v>
      </c>
      <c r="C126" s="24">
        <v>661</v>
      </c>
      <c r="D126" s="24">
        <v>2231</v>
      </c>
      <c r="E126" s="24">
        <v>750786728049</v>
      </c>
      <c r="F126" s="24">
        <v>45009</v>
      </c>
    </row>
    <row r="127" spans="1:6" x14ac:dyDescent="0.25">
      <c r="A127" s="24">
        <v>147</v>
      </c>
      <c r="B127" s="24" t="s">
        <v>161</v>
      </c>
      <c r="C127" s="24">
        <v>416</v>
      </c>
      <c r="D127" s="24">
        <v>1119</v>
      </c>
      <c r="E127" s="24">
        <v>454452859528</v>
      </c>
      <c r="F127" s="24">
        <v>45013</v>
      </c>
    </row>
    <row r="128" spans="1:6" x14ac:dyDescent="0.25">
      <c r="A128" s="24">
        <v>16</v>
      </c>
      <c r="B128" s="24" t="s">
        <v>162</v>
      </c>
      <c r="C128" s="24">
        <v>2132</v>
      </c>
      <c r="D128" s="24">
        <v>2248</v>
      </c>
      <c r="E128" s="24">
        <v>34207</v>
      </c>
      <c r="F128" s="24">
        <v>44988</v>
      </c>
    </row>
    <row r="129" spans="1:6" x14ac:dyDescent="0.25">
      <c r="A129" s="24">
        <v>142</v>
      </c>
      <c r="B129" s="24" t="s">
        <v>163</v>
      </c>
      <c r="C129" s="24">
        <v>52</v>
      </c>
      <c r="D129" s="24">
        <v>1119</v>
      </c>
      <c r="E129" s="24">
        <v>450898651093</v>
      </c>
      <c r="F129" s="24">
        <v>45012</v>
      </c>
    </row>
    <row r="130" spans="1:6" x14ac:dyDescent="0.25">
      <c r="A130" s="24">
        <v>39</v>
      </c>
      <c r="B130" s="24" t="s">
        <v>166</v>
      </c>
      <c r="C130" s="24">
        <v>928</v>
      </c>
      <c r="D130" s="24">
        <v>2202</v>
      </c>
      <c r="E130" s="24">
        <v>90928521983</v>
      </c>
      <c r="F130" s="24">
        <v>44992</v>
      </c>
    </row>
    <row r="131" spans="1:6" x14ac:dyDescent="0.25">
      <c r="A131" s="24">
        <v>13</v>
      </c>
      <c r="B131" s="24" t="s">
        <v>167</v>
      </c>
      <c r="C131" s="24">
        <v>1427</v>
      </c>
      <c r="D131" s="24">
        <v>2240</v>
      </c>
      <c r="E131" s="24">
        <v>139756880367</v>
      </c>
      <c r="F131" s="24">
        <v>44988</v>
      </c>
    </row>
    <row r="132" spans="1:6" x14ac:dyDescent="0.25">
      <c r="A132" s="24">
        <v>70</v>
      </c>
      <c r="B132" s="24" t="s">
        <v>168</v>
      </c>
      <c r="C132" s="24">
        <v>9168</v>
      </c>
      <c r="D132" s="24">
        <v>7991</v>
      </c>
      <c r="E132" s="24">
        <v>152285054824</v>
      </c>
      <c r="F132" s="24">
        <v>44995</v>
      </c>
    </row>
    <row r="133" spans="1:6" x14ac:dyDescent="0.25">
      <c r="A133" s="24">
        <v>123</v>
      </c>
      <c r="B133" s="24" t="s">
        <v>171</v>
      </c>
      <c r="C133" s="24">
        <v>638</v>
      </c>
      <c r="D133" s="24">
        <v>2259</v>
      </c>
      <c r="E133" s="24">
        <v>904812602930</v>
      </c>
      <c r="F133" s="24">
        <v>45008</v>
      </c>
    </row>
    <row r="134" spans="1:6" x14ac:dyDescent="0.25">
      <c r="A134" s="24">
        <v>128</v>
      </c>
      <c r="B134" s="24" t="s">
        <v>172</v>
      </c>
      <c r="C134" s="24">
        <v>1111</v>
      </c>
      <c r="D134" s="24">
        <v>1107</v>
      </c>
      <c r="E134" s="24">
        <v>234619934997</v>
      </c>
      <c r="F134" s="24">
        <v>45009</v>
      </c>
    </row>
    <row r="135" spans="1:6" x14ac:dyDescent="0.25">
      <c r="A135" s="24">
        <v>21</v>
      </c>
      <c r="B135" s="24" t="s">
        <v>173</v>
      </c>
      <c r="C135" s="24">
        <v>146</v>
      </c>
      <c r="D135" s="24">
        <v>1119</v>
      </c>
      <c r="E135" s="24">
        <v>811807242822</v>
      </c>
      <c r="F135" s="24">
        <v>44989</v>
      </c>
    </row>
    <row r="136" spans="1:6" x14ac:dyDescent="0.25">
      <c r="A136" s="24">
        <v>1</v>
      </c>
      <c r="B136" s="24" t="s">
        <v>174</v>
      </c>
      <c r="C136" s="24">
        <v>16401</v>
      </c>
      <c r="D136" s="24">
        <v>19630</v>
      </c>
      <c r="E136" s="24">
        <v>270130915215</v>
      </c>
      <c r="F136" s="24">
        <v>44986</v>
      </c>
    </row>
    <row r="137" spans="1:6" x14ac:dyDescent="0.25">
      <c r="A137" s="24">
        <v>43</v>
      </c>
      <c r="B137" s="24" t="s">
        <v>175</v>
      </c>
      <c r="C137" s="24">
        <v>680</v>
      </c>
      <c r="D137" s="24">
        <v>1136</v>
      </c>
      <c r="E137" s="24">
        <v>730043468564</v>
      </c>
      <c r="F137" s="24">
        <v>44992</v>
      </c>
    </row>
    <row r="138" spans="1:6" x14ac:dyDescent="0.25">
      <c r="A138" s="24">
        <v>37</v>
      </c>
      <c r="B138" s="24" t="s">
        <v>176</v>
      </c>
      <c r="C138" s="24">
        <v>822</v>
      </c>
      <c r="D138" s="24">
        <v>2230</v>
      </c>
      <c r="E138" s="24">
        <v>495180163116</v>
      </c>
      <c r="F138" s="24">
        <v>44992</v>
      </c>
    </row>
    <row r="139" spans="1:6" x14ac:dyDescent="0.25">
      <c r="A139" s="24">
        <v>64</v>
      </c>
      <c r="B139" s="24" t="s">
        <v>177</v>
      </c>
      <c r="C139" s="24">
        <v>1720</v>
      </c>
      <c r="D139" s="24">
        <v>1108</v>
      </c>
      <c r="E139" s="24">
        <v>169525247589</v>
      </c>
      <c r="F139" s="24">
        <v>44995</v>
      </c>
    </row>
    <row r="140" spans="1:6" x14ac:dyDescent="0.25">
      <c r="A140" s="24">
        <v>74</v>
      </c>
      <c r="B140" s="24" t="s">
        <v>178</v>
      </c>
      <c r="C140" s="24">
        <v>1873</v>
      </c>
      <c r="D140" s="24">
        <v>1145</v>
      </c>
      <c r="E140" s="24">
        <v>810992379394</v>
      </c>
      <c r="F140" s="24">
        <v>44998</v>
      </c>
    </row>
    <row r="141" spans="1:6" x14ac:dyDescent="0.25">
      <c r="A141" s="24">
        <v>83</v>
      </c>
      <c r="B141" s="24" t="s">
        <v>179</v>
      </c>
      <c r="C141" s="24">
        <v>1367</v>
      </c>
      <c r="D141" s="24">
        <v>2211</v>
      </c>
      <c r="E141" s="24">
        <v>155541058457</v>
      </c>
      <c r="F141" s="24">
        <v>44999</v>
      </c>
    </row>
    <row r="142" spans="1:6" x14ac:dyDescent="0.25">
      <c r="A142" s="24">
        <v>109</v>
      </c>
      <c r="B142" s="24" t="s">
        <v>180</v>
      </c>
      <c r="C142" s="24">
        <v>1590</v>
      </c>
      <c r="D142" s="24">
        <v>1105</v>
      </c>
      <c r="E142" s="24">
        <v>918546494000</v>
      </c>
      <c r="F142" s="24">
        <v>45005</v>
      </c>
    </row>
    <row r="143" spans="1:6" x14ac:dyDescent="0.25">
      <c r="A143" s="24">
        <v>65</v>
      </c>
      <c r="B143" s="24" t="s">
        <v>182</v>
      </c>
      <c r="C143" s="24">
        <v>4675</v>
      </c>
      <c r="D143" s="24">
        <v>1104</v>
      </c>
      <c r="E143" s="24">
        <v>816782305892</v>
      </c>
      <c r="F143" s="24">
        <v>44995</v>
      </c>
    </row>
    <row r="144" spans="1:6" x14ac:dyDescent="0.25">
      <c r="A144" s="24">
        <v>152</v>
      </c>
      <c r="B144" s="24" t="s">
        <v>182</v>
      </c>
      <c r="C144" s="24">
        <v>4675</v>
      </c>
      <c r="D144" s="24">
        <v>1100</v>
      </c>
      <c r="E144" s="24">
        <v>816782331353</v>
      </c>
      <c r="F144" s="24">
        <v>45014</v>
      </c>
    </row>
    <row r="145" spans="1:6" x14ac:dyDescent="0.25">
      <c r="A145" s="24">
        <v>126</v>
      </c>
      <c r="B145" s="24" t="s">
        <v>183</v>
      </c>
      <c r="C145" s="24">
        <v>7128</v>
      </c>
      <c r="D145" s="24">
        <v>2230</v>
      </c>
      <c r="E145" s="24">
        <v>104807382660</v>
      </c>
      <c r="F145" s="24">
        <v>45009</v>
      </c>
    </row>
    <row r="146" spans="1:6" x14ac:dyDescent="0.25">
      <c r="A146" s="24">
        <v>4</v>
      </c>
      <c r="B146" s="24" t="s">
        <v>187</v>
      </c>
      <c r="C146" s="24">
        <v>729</v>
      </c>
      <c r="D146" s="24">
        <v>2262</v>
      </c>
      <c r="E146" s="24">
        <v>515453190444</v>
      </c>
      <c r="F146" s="24">
        <v>44987</v>
      </c>
    </row>
    <row r="147" spans="1:6" x14ac:dyDescent="0.25">
      <c r="A147" s="24">
        <v>18</v>
      </c>
      <c r="B147" s="24" t="s">
        <v>189</v>
      </c>
      <c r="C147" s="24">
        <v>285</v>
      </c>
      <c r="D147" s="24">
        <v>1105</v>
      </c>
      <c r="E147" s="24">
        <v>307559214224</v>
      </c>
      <c r="F147" s="24">
        <v>44989</v>
      </c>
    </row>
    <row r="148" spans="1:6" x14ac:dyDescent="0.25">
      <c r="A148" s="24">
        <v>38</v>
      </c>
      <c r="B148" s="24" t="s">
        <v>190</v>
      </c>
      <c r="C148" s="24">
        <v>1992</v>
      </c>
      <c r="D148" s="24">
        <v>1104</v>
      </c>
      <c r="E148" s="24">
        <v>491264191192</v>
      </c>
      <c r="F148" s="24">
        <v>44992</v>
      </c>
    </row>
    <row r="149" spans="1:6" x14ac:dyDescent="0.25">
      <c r="A149" s="24">
        <v>56</v>
      </c>
      <c r="B149" s="24" t="s">
        <v>191</v>
      </c>
      <c r="C149" s="24">
        <v>490</v>
      </c>
      <c r="D149" s="24">
        <v>1227</v>
      </c>
      <c r="E149" s="24">
        <v>706462984677</v>
      </c>
      <c r="F149" s="24">
        <v>44994</v>
      </c>
    </row>
    <row r="150" spans="1:6" x14ac:dyDescent="0.25">
      <c r="A150" s="24">
        <v>69</v>
      </c>
      <c r="B150" s="24" t="s">
        <v>192</v>
      </c>
      <c r="C150" s="24">
        <v>1122</v>
      </c>
      <c r="D150" s="24">
        <v>2202</v>
      </c>
      <c r="E150" s="24">
        <v>146055661256</v>
      </c>
      <c r="F150" s="24">
        <v>44995</v>
      </c>
    </row>
    <row r="151" spans="1:6" x14ac:dyDescent="0.25">
      <c r="A151" s="24">
        <v>94</v>
      </c>
      <c r="B151" s="24" t="s">
        <v>456</v>
      </c>
      <c r="C151" s="24">
        <v>429</v>
      </c>
      <c r="D151" s="24">
        <v>2230</v>
      </c>
      <c r="E151" s="24">
        <v>361930935502</v>
      </c>
      <c r="F151" s="24">
        <v>45002</v>
      </c>
    </row>
    <row r="152" spans="1:6" x14ac:dyDescent="0.25">
      <c r="A152" s="24">
        <v>101</v>
      </c>
      <c r="B152" s="24" t="s">
        <v>458</v>
      </c>
      <c r="C152" s="24">
        <v>1222</v>
      </c>
      <c r="D152" s="24">
        <v>2202</v>
      </c>
      <c r="E152" s="24">
        <v>677812039320</v>
      </c>
      <c r="F152" s="24">
        <v>45005</v>
      </c>
    </row>
    <row r="153" spans="1:6" x14ac:dyDescent="0.25">
      <c r="A153" s="24">
        <v>110</v>
      </c>
      <c r="B153" s="24" t="s">
        <v>460</v>
      </c>
      <c r="C153" s="24">
        <v>1103</v>
      </c>
      <c r="D153" s="24">
        <v>2271</v>
      </c>
      <c r="E153" s="24">
        <v>645978568950</v>
      </c>
      <c r="F153" s="24">
        <v>45005</v>
      </c>
    </row>
    <row r="154" spans="1:6" x14ac:dyDescent="0.25">
      <c r="A154" s="24">
        <v>115</v>
      </c>
      <c r="B154" s="24" t="s">
        <v>462</v>
      </c>
      <c r="C154" s="24">
        <v>1738</v>
      </c>
      <c r="D154" s="24">
        <v>2236</v>
      </c>
      <c r="E154" s="24">
        <v>205400217502</v>
      </c>
      <c r="F154" s="24">
        <v>45006</v>
      </c>
    </row>
    <row r="155" spans="1:6" x14ac:dyDescent="0.25">
      <c r="A155" s="24">
        <v>133</v>
      </c>
      <c r="B155" s="24" t="s">
        <v>640</v>
      </c>
      <c r="C155" s="24">
        <v>576</v>
      </c>
      <c r="D155" s="24">
        <v>3410</v>
      </c>
      <c r="E155" s="24">
        <v>29692410275</v>
      </c>
      <c r="F155" s="24">
        <v>45012</v>
      </c>
    </row>
    <row r="156" spans="1:6" x14ac:dyDescent="0.25">
      <c r="A156" s="24" t="s">
        <v>474</v>
      </c>
      <c r="D156" s="24">
        <v>387676</v>
      </c>
    </row>
  </sheetData>
  <sortState ref="A2:F156">
    <sortCondition ref="B2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2"/>
  <sheetViews>
    <sheetView workbookViewId="0">
      <selection activeCell="N10" sqref="N10"/>
    </sheetView>
  </sheetViews>
  <sheetFormatPr defaultRowHeight="15" x14ac:dyDescent="0.25"/>
  <cols>
    <col min="1" max="1" width="5.42578125" style="1" customWidth="1"/>
    <col min="2" max="2" width="9.42578125" style="1" bestFit="1" customWidth="1"/>
    <col min="3" max="3" width="78.28515625" style="1" hidden="1" customWidth="1"/>
    <col min="4" max="4" width="6.85546875" style="1" hidden="1" customWidth="1"/>
    <col min="5" max="5" width="7.7109375" style="28" hidden="1" customWidth="1"/>
    <col min="6" max="7" width="6" style="1" bestFit="1" customWidth="1"/>
    <col min="8" max="8" width="8.42578125" style="1" bestFit="1" customWidth="1"/>
    <col min="9" max="9" width="7" style="28" hidden="1" customWidth="1"/>
    <col min="10" max="10" width="9.28515625" style="28" hidden="1" customWidth="1"/>
    <col min="11" max="12" width="9.28515625" style="28" bestFit="1" customWidth="1"/>
    <col min="13" max="13" width="6.7109375" style="28" customWidth="1"/>
    <col min="14" max="15" width="9.28515625" style="28" bestFit="1" customWidth="1"/>
    <col min="16" max="16" width="14.140625" style="28" bestFit="1" customWidth="1"/>
    <col min="17" max="17" width="9.42578125" style="29" bestFit="1" customWidth="1"/>
    <col min="18" max="16384" width="9.140625" style="1"/>
  </cols>
  <sheetData>
    <row r="1" spans="1:17" x14ac:dyDescent="0.25">
      <c r="A1" s="34" t="s">
        <v>475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7" x14ac:dyDescent="0.25">
      <c r="A2" s="10" t="s">
        <v>194</v>
      </c>
      <c r="B2" s="25" t="s">
        <v>0</v>
      </c>
      <c r="C2" s="25" t="s">
        <v>196</v>
      </c>
      <c r="D2" s="25" t="s">
        <v>476</v>
      </c>
      <c r="E2" s="26" t="s">
        <v>477</v>
      </c>
      <c r="F2" s="25" t="s">
        <v>478</v>
      </c>
      <c r="G2" s="25" t="s">
        <v>1</v>
      </c>
      <c r="H2" s="25" t="s">
        <v>200</v>
      </c>
      <c r="I2" s="26" t="s">
        <v>479</v>
      </c>
      <c r="J2" s="26" t="s">
        <v>480</v>
      </c>
      <c r="K2" s="26" t="s">
        <v>481</v>
      </c>
      <c r="L2" s="26" t="s">
        <v>202</v>
      </c>
      <c r="M2" s="26" t="s">
        <v>201</v>
      </c>
      <c r="N2" s="26" t="s">
        <v>482</v>
      </c>
      <c r="O2" s="26" t="s">
        <v>483</v>
      </c>
      <c r="P2" s="28" t="s">
        <v>633</v>
      </c>
      <c r="Q2" s="29" t="s">
        <v>634</v>
      </c>
    </row>
    <row r="3" spans="1:17" x14ac:dyDescent="0.25">
      <c r="A3" s="10">
        <v>1</v>
      </c>
      <c r="B3" s="25" t="s">
        <v>484</v>
      </c>
      <c r="C3" s="25" t="s">
        <v>485</v>
      </c>
      <c r="D3" s="25">
        <v>5</v>
      </c>
      <c r="E3" s="27">
        <v>-15929.910000000003</v>
      </c>
      <c r="F3" s="10">
        <v>28140</v>
      </c>
      <c r="G3" s="1">
        <f>VLOOKUP(B3,Sheet2!B:F,2,0)</f>
        <v>29440</v>
      </c>
      <c r="H3" s="10">
        <f t="shared" ref="H3:H34" si="0">G3-F3</f>
        <v>1300</v>
      </c>
      <c r="I3" s="27">
        <f t="shared" ref="I3:I34" si="1">D3*275*4</f>
        <v>5500</v>
      </c>
      <c r="J3" s="27">
        <f t="shared" ref="J3:J16" si="2">H3*11.2</f>
        <v>14559.999999999998</v>
      </c>
      <c r="K3" s="27">
        <f>MAX(I3,J3)</f>
        <v>14559.999999999998</v>
      </c>
      <c r="L3" s="27">
        <f>H3*0.53</f>
        <v>689</v>
      </c>
      <c r="M3" s="27">
        <f>J3*9%</f>
        <v>1310.3999999999999</v>
      </c>
      <c r="N3" s="27">
        <f>M3+L3+K3</f>
        <v>16559.399999999998</v>
      </c>
      <c r="O3" s="27">
        <f>VLOOKUP(B3,Sheet2!B:F,3,0)</f>
        <v>16560</v>
      </c>
      <c r="P3" s="28">
        <f>VLOOKUP(B3,Sheet2!B:F,4,0)</f>
        <v>1141101009593</v>
      </c>
      <c r="Q3" s="29">
        <f>VLOOKUP(B3,Sheet2!B:F,5,0)</f>
        <v>44993</v>
      </c>
    </row>
    <row r="4" spans="1:17" x14ac:dyDescent="0.25">
      <c r="A4" s="10">
        <v>2</v>
      </c>
      <c r="B4" s="25" t="s">
        <v>486</v>
      </c>
      <c r="C4" s="25" t="s">
        <v>487</v>
      </c>
      <c r="D4" s="25">
        <v>2</v>
      </c>
      <c r="E4" s="27">
        <v>-10865</v>
      </c>
      <c r="F4" s="10">
        <v>637</v>
      </c>
      <c r="G4" s="1">
        <f>VLOOKUP(B4,Sheet2!B:F,2,0)</f>
        <v>735</v>
      </c>
      <c r="H4" s="10">
        <f t="shared" si="0"/>
        <v>98</v>
      </c>
      <c r="I4" s="27">
        <f t="shared" si="1"/>
        <v>2200</v>
      </c>
      <c r="J4" s="27">
        <f t="shared" si="2"/>
        <v>1097.5999999999999</v>
      </c>
      <c r="K4" s="27">
        <f t="shared" ref="K4:K67" si="3">MAX(I4,J4)</f>
        <v>2200</v>
      </c>
      <c r="L4" s="27">
        <f t="shared" ref="L4:L67" si="4">H4*0.53</f>
        <v>51.940000000000005</v>
      </c>
      <c r="M4" s="27">
        <f t="shared" ref="M4:M67" si="5">J4*9%</f>
        <v>98.783999999999992</v>
      </c>
      <c r="N4" s="27">
        <f t="shared" ref="N4:N67" si="6">M4+L4+K4</f>
        <v>2350.7240000000002</v>
      </c>
      <c r="O4" s="27">
        <f>VLOOKUP(B4,Sheet2!B:F,3,0)</f>
        <v>2351</v>
      </c>
      <c r="P4" s="28">
        <f>VLOOKUP(B4,Sheet2!B:F,4,0)</f>
        <v>1141101010880</v>
      </c>
      <c r="Q4" s="29">
        <f>VLOOKUP(B4,Sheet2!B:F,5,0)</f>
        <v>45013</v>
      </c>
    </row>
    <row r="5" spans="1:17" x14ac:dyDescent="0.25">
      <c r="A5" s="10">
        <v>3</v>
      </c>
      <c r="B5" s="25" t="s">
        <v>488</v>
      </c>
      <c r="C5" s="25" t="s">
        <v>489</v>
      </c>
      <c r="D5" s="25">
        <v>10</v>
      </c>
      <c r="E5" s="27">
        <v>479.93999999999869</v>
      </c>
      <c r="F5" s="10">
        <v>18290</v>
      </c>
      <c r="G5" s="1">
        <f>VLOOKUP(B5,Sheet2!B:F,2,0)</f>
        <v>21251</v>
      </c>
      <c r="H5" s="10">
        <f t="shared" si="0"/>
        <v>2961</v>
      </c>
      <c r="I5" s="27">
        <f t="shared" si="1"/>
        <v>11000</v>
      </c>
      <c r="J5" s="27">
        <f t="shared" si="2"/>
        <v>33163.199999999997</v>
      </c>
      <c r="K5" s="27">
        <f t="shared" si="3"/>
        <v>33163.199999999997</v>
      </c>
      <c r="L5" s="27">
        <f t="shared" si="4"/>
        <v>1569.3300000000002</v>
      </c>
      <c r="M5" s="27">
        <f t="shared" si="5"/>
        <v>2984.6879999999996</v>
      </c>
      <c r="N5" s="27">
        <f t="shared" si="6"/>
        <v>37717.217999999993</v>
      </c>
      <c r="O5" s="27">
        <f>VLOOKUP(B5,Sheet2!B:F,3,0)</f>
        <v>37718</v>
      </c>
      <c r="P5" s="28">
        <f>VLOOKUP(B5,Sheet2!B:F,4,0)</f>
        <v>1141101009796</v>
      </c>
      <c r="Q5" s="29">
        <f>VLOOKUP(B5,Sheet2!B:F,5,0)</f>
        <v>44998</v>
      </c>
    </row>
    <row r="6" spans="1:17" x14ac:dyDescent="0.25">
      <c r="A6" s="10">
        <v>4</v>
      </c>
      <c r="B6" s="25" t="s">
        <v>490</v>
      </c>
      <c r="C6" s="25" t="s">
        <v>491</v>
      </c>
      <c r="D6" s="25">
        <v>2</v>
      </c>
      <c r="E6" s="27">
        <v>-8150.68</v>
      </c>
      <c r="F6" s="10">
        <v>297</v>
      </c>
      <c r="G6" s="1">
        <f>VLOOKUP(B6,Sheet2!B:F,2,0)</f>
        <v>342</v>
      </c>
      <c r="H6" s="10">
        <f t="shared" si="0"/>
        <v>45</v>
      </c>
      <c r="I6" s="27">
        <f t="shared" si="1"/>
        <v>2200</v>
      </c>
      <c r="J6" s="27">
        <f t="shared" si="2"/>
        <v>503.99999999999994</v>
      </c>
      <c r="K6" s="27">
        <f t="shared" si="3"/>
        <v>2200</v>
      </c>
      <c r="L6" s="27">
        <f t="shared" si="4"/>
        <v>23.85</v>
      </c>
      <c r="M6" s="27">
        <f t="shared" si="5"/>
        <v>45.359999999999992</v>
      </c>
      <c r="N6" s="27">
        <f t="shared" si="6"/>
        <v>2269.21</v>
      </c>
      <c r="O6" s="27">
        <f>VLOOKUP(B6,Sheet2!B:F,3,0)</f>
        <v>2270</v>
      </c>
      <c r="P6" s="28">
        <f>VLOOKUP(B6,Sheet2!B:F,4,0)</f>
        <v>1141101009677</v>
      </c>
      <c r="Q6" s="29">
        <f>VLOOKUP(B6,Sheet2!B:F,5,0)</f>
        <v>44995</v>
      </c>
    </row>
    <row r="7" spans="1:17" x14ac:dyDescent="0.25">
      <c r="A7" s="10">
        <v>5</v>
      </c>
      <c r="B7" s="25" t="s">
        <v>492</v>
      </c>
      <c r="C7" s="25" t="s">
        <v>493</v>
      </c>
      <c r="D7" s="25">
        <v>1</v>
      </c>
      <c r="E7" s="27">
        <v>-4066.6099999999997</v>
      </c>
      <c r="F7" s="10">
        <v>1150</v>
      </c>
      <c r="G7" s="1">
        <f>VLOOKUP(B7,Sheet2!B:F,2,0)</f>
        <v>1229</v>
      </c>
      <c r="H7" s="10">
        <f t="shared" si="0"/>
        <v>79</v>
      </c>
      <c r="I7" s="27">
        <f t="shared" si="1"/>
        <v>1100</v>
      </c>
      <c r="J7" s="27">
        <f t="shared" si="2"/>
        <v>884.8</v>
      </c>
      <c r="K7" s="27">
        <f t="shared" si="3"/>
        <v>1100</v>
      </c>
      <c r="L7" s="27">
        <f t="shared" si="4"/>
        <v>41.870000000000005</v>
      </c>
      <c r="M7" s="27">
        <f t="shared" si="5"/>
        <v>79.631999999999991</v>
      </c>
      <c r="N7" s="27">
        <f t="shared" si="6"/>
        <v>1221.502</v>
      </c>
      <c r="O7" s="27">
        <f>VLOOKUP(B7,Sheet2!B:F,3,0)</f>
        <v>1222</v>
      </c>
      <c r="P7" s="28">
        <f>VLOOKUP(B7,Sheet2!B:F,4,0)</f>
        <v>1141101009367</v>
      </c>
      <c r="Q7" s="29">
        <f>VLOOKUP(B7,Sheet2!B:F,5,0)</f>
        <v>44989</v>
      </c>
    </row>
    <row r="8" spans="1:17" x14ac:dyDescent="0.25">
      <c r="A8" s="10">
        <v>6</v>
      </c>
      <c r="B8" s="25" t="s">
        <v>494</v>
      </c>
      <c r="C8" s="25" t="s">
        <v>495</v>
      </c>
      <c r="D8" s="25">
        <v>2</v>
      </c>
      <c r="E8" s="27">
        <v>-8150.73</v>
      </c>
      <c r="F8" s="10">
        <v>852</v>
      </c>
      <c r="G8" s="1">
        <f>VLOOKUP(B8,Sheet2!B:F,2,0)</f>
        <v>906</v>
      </c>
      <c r="H8" s="10">
        <f t="shared" si="0"/>
        <v>54</v>
      </c>
      <c r="I8" s="27">
        <f t="shared" si="1"/>
        <v>2200</v>
      </c>
      <c r="J8" s="27">
        <f t="shared" si="2"/>
        <v>604.79999999999995</v>
      </c>
      <c r="K8" s="27">
        <f t="shared" si="3"/>
        <v>2200</v>
      </c>
      <c r="L8" s="27">
        <f t="shared" si="4"/>
        <v>28.62</v>
      </c>
      <c r="M8" s="27">
        <f t="shared" si="5"/>
        <v>54.431999999999995</v>
      </c>
      <c r="N8" s="27">
        <f t="shared" si="6"/>
        <v>2283.0520000000001</v>
      </c>
      <c r="O8" s="27">
        <f>VLOOKUP(B8,Sheet2!B:F,3,0)</f>
        <v>2284</v>
      </c>
      <c r="P8" s="28">
        <f>VLOOKUP(B8,Sheet2!B:F,4,0)</f>
        <v>1141101009411</v>
      </c>
      <c r="Q8" s="29">
        <f>VLOOKUP(B8,Sheet2!B:F,5,0)</f>
        <v>44989</v>
      </c>
    </row>
    <row r="9" spans="1:17" x14ac:dyDescent="0.25">
      <c r="A9" s="10">
        <v>7</v>
      </c>
      <c r="B9" s="25" t="s">
        <v>496</v>
      </c>
      <c r="C9" s="25" t="s">
        <v>497</v>
      </c>
      <c r="D9" s="25">
        <v>2</v>
      </c>
      <c r="E9" s="27">
        <v>-8203.2340000000004</v>
      </c>
      <c r="F9" s="10">
        <v>2496</v>
      </c>
      <c r="G9" s="1" t="e">
        <f>VLOOKUP(B9,Sheet2!B:F,2,0)</f>
        <v>#N/A</v>
      </c>
      <c r="H9" s="10" t="e">
        <f t="shared" si="0"/>
        <v>#N/A</v>
      </c>
      <c r="I9" s="27">
        <f t="shared" si="1"/>
        <v>2200</v>
      </c>
      <c r="J9" s="27" t="e">
        <f t="shared" si="2"/>
        <v>#N/A</v>
      </c>
      <c r="K9" s="27" t="e">
        <f t="shared" si="3"/>
        <v>#N/A</v>
      </c>
      <c r="L9" s="27" t="e">
        <f t="shared" si="4"/>
        <v>#N/A</v>
      </c>
      <c r="M9" s="27" t="e">
        <f t="shared" si="5"/>
        <v>#N/A</v>
      </c>
      <c r="N9" s="27" t="e">
        <f t="shared" si="6"/>
        <v>#N/A</v>
      </c>
      <c r="O9" s="27" t="e">
        <f>VLOOKUP(B9,Sheet2!B:F,3,0)</f>
        <v>#N/A</v>
      </c>
      <c r="P9" s="28" t="e">
        <f>VLOOKUP(B9,Sheet2!B:F,4,0)</f>
        <v>#N/A</v>
      </c>
      <c r="Q9" s="29" t="e">
        <f>VLOOKUP(B9,Sheet2!B:F,5,0)</f>
        <v>#N/A</v>
      </c>
    </row>
    <row r="10" spans="1:17" x14ac:dyDescent="0.25">
      <c r="A10" s="10">
        <v>8</v>
      </c>
      <c r="B10" s="25" t="s">
        <v>498</v>
      </c>
      <c r="C10" s="25" t="s">
        <v>499</v>
      </c>
      <c r="D10" s="25">
        <v>4</v>
      </c>
      <c r="E10" s="27">
        <v>-16795</v>
      </c>
      <c r="F10" s="10">
        <v>2846</v>
      </c>
      <c r="G10" s="1">
        <v>3856</v>
      </c>
      <c r="H10" s="10">
        <f t="shared" si="0"/>
        <v>1010</v>
      </c>
      <c r="I10" s="27">
        <f t="shared" si="1"/>
        <v>4400</v>
      </c>
      <c r="J10" s="27">
        <f t="shared" si="2"/>
        <v>11312</v>
      </c>
      <c r="K10" s="27">
        <f t="shared" si="3"/>
        <v>11312</v>
      </c>
      <c r="L10" s="27">
        <f t="shared" si="4"/>
        <v>535.30000000000007</v>
      </c>
      <c r="M10" s="27">
        <f t="shared" si="5"/>
        <v>1018.0799999999999</v>
      </c>
      <c r="N10" s="27">
        <f t="shared" si="6"/>
        <v>12865.380000000001</v>
      </c>
      <c r="O10" s="27">
        <f>VLOOKUP(B10,Sheet2!B:F,3,0)</f>
        <v>12420</v>
      </c>
      <c r="P10" s="28">
        <f>VLOOKUP(B10,Sheet2!B:F,4,0)</f>
        <v>1141101009289</v>
      </c>
      <c r="Q10" s="29">
        <f>VLOOKUP(B10,Sheet2!B:F,5,0)</f>
        <v>44987</v>
      </c>
    </row>
    <row r="11" spans="1:17" x14ac:dyDescent="0.25">
      <c r="A11" s="10">
        <v>9</v>
      </c>
      <c r="B11" s="25" t="s">
        <v>500</v>
      </c>
      <c r="C11" s="25" t="s">
        <v>501</v>
      </c>
      <c r="D11" s="25">
        <v>2</v>
      </c>
      <c r="E11" s="27">
        <v>-8262</v>
      </c>
      <c r="F11" s="10">
        <v>1848</v>
      </c>
      <c r="G11" s="1">
        <f>VLOOKUP(B11,Sheet2!B:F,2,0)</f>
        <v>1848</v>
      </c>
      <c r="H11" s="10">
        <f t="shared" si="0"/>
        <v>0</v>
      </c>
      <c r="I11" s="27">
        <f t="shared" si="1"/>
        <v>2200</v>
      </c>
      <c r="J11" s="27">
        <f t="shared" si="2"/>
        <v>0</v>
      </c>
      <c r="K11" s="27">
        <f t="shared" si="3"/>
        <v>2200</v>
      </c>
      <c r="L11" s="27">
        <f t="shared" si="4"/>
        <v>0</v>
      </c>
      <c r="M11" s="27">
        <f t="shared" si="5"/>
        <v>0</v>
      </c>
      <c r="N11" s="27">
        <f t="shared" si="6"/>
        <v>2200</v>
      </c>
      <c r="O11" s="27">
        <f>VLOOKUP(B11,Sheet2!B:F,3,0)</f>
        <v>2493</v>
      </c>
      <c r="P11" s="28">
        <f>VLOOKUP(B11,Sheet2!B:F,4,0)</f>
        <v>1141101009363</v>
      </c>
      <c r="Q11" s="29">
        <f>VLOOKUP(B11,Sheet2!B:F,5,0)</f>
        <v>44988</v>
      </c>
    </row>
    <row r="12" spans="1:17" x14ac:dyDescent="0.25">
      <c r="A12" s="10">
        <v>10</v>
      </c>
      <c r="B12" s="25" t="s">
        <v>502</v>
      </c>
      <c r="C12" s="25" t="s">
        <v>503</v>
      </c>
      <c r="D12" s="25">
        <v>2</v>
      </c>
      <c r="E12" s="27">
        <v>-8270</v>
      </c>
      <c r="F12" s="10">
        <v>979</v>
      </c>
      <c r="G12" s="1">
        <f>VLOOKUP(B12,Sheet2!B:F,2,0)</f>
        <v>1004</v>
      </c>
      <c r="H12" s="10">
        <f t="shared" si="0"/>
        <v>25</v>
      </c>
      <c r="I12" s="27">
        <f t="shared" si="1"/>
        <v>2200</v>
      </c>
      <c r="J12" s="27">
        <f t="shared" si="2"/>
        <v>280</v>
      </c>
      <c r="K12" s="27">
        <f t="shared" si="3"/>
        <v>2200</v>
      </c>
      <c r="L12" s="27">
        <f t="shared" si="4"/>
        <v>13.25</v>
      </c>
      <c r="M12" s="27">
        <f t="shared" si="5"/>
        <v>25.2</v>
      </c>
      <c r="N12" s="27">
        <f t="shared" si="6"/>
        <v>2238.4499999999998</v>
      </c>
      <c r="O12" s="27">
        <f>VLOOKUP(B12,Sheet2!B:F,3,0)</f>
        <v>2239</v>
      </c>
      <c r="P12" s="28">
        <f>VLOOKUP(B12,Sheet2!B:F,4,0)</f>
        <v>32177</v>
      </c>
      <c r="Q12" s="29">
        <f>VLOOKUP(B12,Sheet2!B:F,5,0)</f>
        <v>45001</v>
      </c>
    </row>
    <row r="13" spans="1:17" x14ac:dyDescent="0.25">
      <c r="A13" s="10">
        <v>11</v>
      </c>
      <c r="B13" s="25" t="s">
        <v>504</v>
      </c>
      <c r="C13" s="25" t="s">
        <v>505</v>
      </c>
      <c r="D13" s="25">
        <v>1</v>
      </c>
      <c r="E13" s="27">
        <v>1004.9099999999999</v>
      </c>
      <c r="F13" s="10" t="e">
        <v>#N/A</v>
      </c>
      <c r="G13" s="1" t="e">
        <f>VLOOKUP(B13,Sheet2!B:F,2,0)</f>
        <v>#N/A</v>
      </c>
      <c r="H13" s="10" t="e">
        <f t="shared" si="0"/>
        <v>#N/A</v>
      </c>
      <c r="I13" s="27">
        <f t="shared" si="1"/>
        <v>1100</v>
      </c>
      <c r="J13" s="27" t="e">
        <f t="shared" si="2"/>
        <v>#N/A</v>
      </c>
      <c r="K13" s="27" t="e">
        <f t="shared" si="3"/>
        <v>#N/A</v>
      </c>
      <c r="L13" s="27" t="e">
        <f t="shared" si="4"/>
        <v>#N/A</v>
      </c>
      <c r="M13" s="27" t="e">
        <f t="shared" si="5"/>
        <v>#N/A</v>
      </c>
      <c r="N13" s="27" t="e">
        <f t="shared" si="6"/>
        <v>#N/A</v>
      </c>
      <c r="O13" s="27" t="e">
        <f>VLOOKUP(B13,Sheet2!B:F,3,0)</f>
        <v>#N/A</v>
      </c>
      <c r="P13" s="28" t="e">
        <f>VLOOKUP(B13,Sheet2!B:F,4,0)</f>
        <v>#N/A</v>
      </c>
      <c r="Q13" s="29" t="e">
        <f>VLOOKUP(B13,Sheet2!B:F,5,0)</f>
        <v>#N/A</v>
      </c>
    </row>
    <row r="14" spans="1:17" x14ac:dyDescent="0.25">
      <c r="A14" s="10">
        <v>12</v>
      </c>
      <c r="B14" s="25" t="s">
        <v>506</v>
      </c>
      <c r="C14" s="25" t="s">
        <v>507</v>
      </c>
      <c r="D14" s="25">
        <v>2</v>
      </c>
      <c r="E14" s="27">
        <v>-8220</v>
      </c>
      <c r="F14" s="10">
        <v>1086</v>
      </c>
      <c r="G14" s="1">
        <f>VLOOKUP(B14,Sheet2!B:F,2,0)</f>
        <v>1154</v>
      </c>
      <c r="H14" s="10">
        <f t="shared" si="0"/>
        <v>68</v>
      </c>
      <c r="I14" s="27">
        <f t="shared" si="1"/>
        <v>2200</v>
      </c>
      <c r="J14" s="27">
        <f t="shared" si="2"/>
        <v>761.59999999999991</v>
      </c>
      <c r="K14" s="27">
        <f t="shared" si="3"/>
        <v>2200</v>
      </c>
      <c r="L14" s="27">
        <f t="shared" si="4"/>
        <v>36.04</v>
      </c>
      <c r="M14" s="27">
        <f t="shared" si="5"/>
        <v>68.543999999999983</v>
      </c>
      <c r="N14" s="27">
        <f t="shared" si="6"/>
        <v>2304.5839999999998</v>
      </c>
      <c r="O14" s="27">
        <f>VLOOKUP(B14,Sheet2!B:F,3,0)</f>
        <v>2305</v>
      </c>
      <c r="P14" s="28">
        <f>VLOOKUP(B14,Sheet2!B:F,4,0)</f>
        <v>1141101009479</v>
      </c>
      <c r="Q14" s="29">
        <f>VLOOKUP(B14,Sheet2!B:F,5,0)</f>
        <v>44991</v>
      </c>
    </row>
    <row r="15" spans="1:17" x14ac:dyDescent="0.25">
      <c r="A15" s="10">
        <v>13</v>
      </c>
      <c r="B15" s="25" t="s">
        <v>508</v>
      </c>
      <c r="C15" s="25" t="s">
        <v>509</v>
      </c>
      <c r="D15" s="25">
        <v>2</v>
      </c>
      <c r="E15" s="27">
        <v>-8221.1</v>
      </c>
      <c r="F15" s="10">
        <v>220</v>
      </c>
      <c r="G15" s="1">
        <f>VLOOKUP(B15,Sheet2!B:F,2,0)</f>
        <v>295</v>
      </c>
      <c r="H15" s="10">
        <f t="shared" si="0"/>
        <v>75</v>
      </c>
      <c r="I15" s="27">
        <f t="shared" si="1"/>
        <v>2200</v>
      </c>
      <c r="J15" s="27">
        <f t="shared" si="2"/>
        <v>840</v>
      </c>
      <c r="K15" s="27">
        <f t="shared" si="3"/>
        <v>2200</v>
      </c>
      <c r="L15" s="27">
        <f t="shared" si="4"/>
        <v>39.75</v>
      </c>
      <c r="M15" s="27">
        <f t="shared" si="5"/>
        <v>75.599999999999994</v>
      </c>
      <c r="N15" s="27">
        <f t="shared" si="6"/>
        <v>2315.35</v>
      </c>
      <c r="O15" s="27">
        <f>VLOOKUP(B15,Sheet2!B:F,3,0)</f>
        <v>2316</v>
      </c>
      <c r="P15" s="28">
        <f>VLOOKUP(B15,Sheet2!B:F,4,0)</f>
        <v>1141101009693</v>
      </c>
      <c r="Q15" s="29">
        <f>VLOOKUP(B15,Sheet2!B:F,5,0)</f>
        <v>44995</v>
      </c>
    </row>
    <row r="16" spans="1:17" x14ac:dyDescent="0.25">
      <c r="A16" s="10">
        <v>14</v>
      </c>
      <c r="B16" s="25" t="s">
        <v>510</v>
      </c>
      <c r="C16" s="25" t="s">
        <v>511</v>
      </c>
      <c r="D16" s="25">
        <v>2</v>
      </c>
      <c r="E16" s="27">
        <v>-8220.0479999999989</v>
      </c>
      <c r="F16" s="10">
        <v>934</v>
      </c>
      <c r="G16" s="1" t="e">
        <f>VLOOKUP(B16,Sheet2!B:F,2,0)</f>
        <v>#N/A</v>
      </c>
      <c r="H16" s="10" t="e">
        <f t="shared" si="0"/>
        <v>#N/A</v>
      </c>
      <c r="I16" s="27">
        <f t="shared" si="1"/>
        <v>2200</v>
      </c>
      <c r="J16" s="27" t="e">
        <f t="shared" si="2"/>
        <v>#N/A</v>
      </c>
      <c r="K16" s="27" t="e">
        <f t="shared" si="3"/>
        <v>#N/A</v>
      </c>
      <c r="L16" s="27" t="e">
        <f t="shared" si="4"/>
        <v>#N/A</v>
      </c>
      <c r="M16" s="27" t="e">
        <f t="shared" si="5"/>
        <v>#N/A</v>
      </c>
      <c r="N16" s="27" t="e">
        <f t="shared" si="6"/>
        <v>#N/A</v>
      </c>
      <c r="O16" s="27" t="e">
        <f>VLOOKUP(B16,Sheet2!B:F,3,0)</f>
        <v>#N/A</v>
      </c>
      <c r="P16" s="28" t="e">
        <f>VLOOKUP(B16,Sheet2!B:F,4,0)</f>
        <v>#N/A</v>
      </c>
      <c r="Q16" s="29" t="e">
        <f>VLOOKUP(B16,Sheet2!B:F,5,0)</f>
        <v>#N/A</v>
      </c>
    </row>
    <row r="17" spans="1:17" x14ac:dyDescent="0.25">
      <c r="A17" s="10"/>
      <c r="B17" s="7" t="s">
        <v>512</v>
      </c>
      <c r="C17" s="25"/>
      <c r="D17" s="25"/>
      <c r="E17" s="27"/>
      <c r="F17" s="10"/>
      <c r="G17" s="1" t="e">
        <f>VLOOKUP(B17,Sheet2!B:F,2,0)</f>
        <v>#N/A</v>
      </c>
      <c r="H17" s="10" t="e">
        <f t="shared" si="0"/>
        <v>#N/A</v>
      </c>
      <c r="I17" s="27">
        <f t="shared" si="1"/>
        <v>0</v>
      </c>
      <c r="J17" s="27"/>
      <c r="K17" s="27">
        <f t="shared" si="3"/>
        <v>0</v>
      </c>
      <c r="L17" s="27" t="e">
        <f t="shared" si="4"/>
        <v>#N/A</v>
      </c>
      <c r="M17" s="27">
        <f t="shared" si="5"/>
        <v>0</v>
      </c>
      <c r="N17" s="27" t="e">
        <f t="shared" si="6"/>
        <v>#N/A</v>
      </c>
      <c r="O17" s="27" t="e">
        <f>VLOOKUP(B17,Sheet2!B:F,3,0)</f>
        <v>#N/A</v>
      </c>
      <c r="P17" s="28" t="e">
        <f>VLOOKUP(B17,Sheet2!B:F,4,0)</f>
        <v>#N/A</v>
      </c>
      <c r="Q17" s="29" t="e">
        <f>VLOOKUP(B17,Sheet2!B:F,5,0)</f>
        <v>#N/A</v>
      </c>
    </row>
    <row r="18" spans="1:17" x14ac:dyDescent="0.25">
      <c r="A18" s="10">
        <v>15</v>
      </c>
      <c r="B18" s="25" t="s">
        <v>513</v>
      </c>
      <c r="C18" s="25" t="s">
        <v>514</v>
      </c>
      <c r="D18" s="25">
        <v>2</v>
      </c>
      <c r="E18" s="27">
        <v>-4851.8999999999996</v>
      </c>
      <c r="F18" s="10" t="e">
        <v>#N/A</v>
      </c>
      <c r="G18" s="1" t="e">
        <f>VLOOKUP(B18,Sheet2!B:F,2,0)</f>
        <v>#N/A</v>
      </c>
      <c r="H18" s="10" t="e">
        <f t="shared" si="0"/>
        <v>#N/A</v>
      </c>
      <c r="I18" s="27">
        <f t="shared" si="1"/>
        <v>2200</v>
      </c>
      <c r="J18" s="27" t="e">
        <f t="shared" ref="J18:J48" si="7">H18*11.2</f>
        <v>#N/A</v>
      </c>
      <c r="K18" s="27" t="e">
        <f t="shared" si="3"/>
        <v>#N/A</v>
      </c>
      <c r="L18" s="27" t="e">
        <f t="shared" si="4"/>
        <v>#N/A</v>
      </c>
      <c r="M18" s="27" t="e">
        <f t="shared" si="5"/>
        <v>#N/A</v>
      </c>
      <c r="N18" s="27" t="e">
        <f t="shared" si="6"/>
        <v>#N/A</v>
      </c>
      <c r="O18" s="27" t="e">
        <f>VLOOKUP(B18,Sheet2!B:F,3,0)</f>
        <v>#N/A</v>
      </c>
      <c r="P18" s="28" t="e">
        <f>VLOOKUP(B18,Sheet2!B:F,4,0)</f>
        <v>#N/A</v>
      </c>
      <c r="Q18" s="29" t="e">
        <f>VLOOKUP(B18,Sheet2!B:F,5,0)</f>
        <v>#N/A</v>
      </c>
    </row>
    <row r="19" spans="1:17" x14ac:dyDescent="0.25">
      <c r="A19" s="10">
        <v>16</v>
      </c>
      <c r="B19" s="25" t="s">
        <v>515</v>
      </c>
      <c r="C19" s="25" t="s">
        <v>516</v>
      </c>
      <c r="D19" s="25">
        <v>8</v>
      </c>
      <c r="E19" s="27">
        <v>-34506.824000000001</v>
      </c>
      <c r="F19" s="10">
        <v>8319</v>
      </c>
      <c r="G19" s="1">
        <f>VLOOKUP(B19,Sheet2!B:F,2,0)</f>
        <v>9346</v>
      </c>
      <c r="H19" s="10">
        <f t="shared" si="0"/>
        <v>1027</v>
      </c>
      <c r="I19" s="27">
        <f t="shared" si="1"/>
        <v>8800</v>
      </c>
      <c r="J19" s="27">
        <f t="shared" si="7"/>
        <v>11502.4</v>
      </c>
      <c r="K19" s="27">
        <f t="shared" si="3"/>
        <v>11502.4</v>
      </c>
      <c r="L19" s="27">
        <f t="shared" si="4"/>
        <v>544.31000000000006</v>
      </c>
      <c r="M19" s="27">
        <f t="shared" si="5"/>
        <v>1035.2159999999999</v>
      </c>
      <c r="N19" s="27">
        <f t="shared" si="6"/>
        <v>13081.925999999999</v>
      </c>
      <c r="O19" s="27">
        <f>VLOOKUP(B19,Sheet2!B:F,3,0)</f>
        <v>13082</v>
      </c>
      <c r="P19" s="28">
        <f>VLOOKUP(B19,Sheet2!B:F,4,0)</f>
        <v>32147</v>
      </c>
      <c r="Q19" s="29">
        <f>VLOOKUP(B19,Sheet2!B:F,5,0)</f>
        <v>45000</v>
      </c>
    </row>
    <row r="20" spans="1:17" x14ac:dyDescent="0.25">
      <c r="A20" s="10">
        <v>17</v>
      </c>
      <c r="B20" s="25" t="s">
        <v>517</v>
      </c>
      <c r="C20" s="25" t="s">
        <v>518</v>
      </c>
      <c r="D20" s="25">
        <v>2</v>
      </c>
      <c r="E20" s="27">
        <v>-7176</v>
      </c>
      <c r="F20" s="10" t="e">
        <v>#N/A</v>
      </c>
      <c r="G20" s="1">
        <f>VLOOKUP(B20,Sheet2!B:F,2,0)</f>
        <v>1641</v>
      </c>
      <c r="H20" s="10" t="e">
        <f t="shared" si="0"/>
        <v>#N/A</v>
      </c>
      <c r="I20" s="27">
        <f t="shared" si="1"/>
        <v>2200</v>
      </c>
      <c r="J20" s="27" t="e">
        <f t="shared" si="7"/>
        <v>#N/A</v>
      </c>
      <c r="K20" s="27" t="e">
        <f t="shared" si="3"/>
        <v>#N/A</v>
      </c>
      <c r="L20" s="27" t="e">
        <f t="shared" si="4"/>
        <v>#N/A</v>
      </c>
      <c r="M20" s="27" t="e">
        <f t="shared" si="5"/>
        <v>#N/A</v>
      </c>
      <c r="N20" s="27" t="e">
        <f t="shared" si="6"/>
        <v>#N/A</v>
      </c>
      <c r="O20" s="27">
        <f>VLOOKUP(B20,Sheet2!B:F,3,0)</f>
        <v>2216</v>
      </c>
      <c r="P20" s="28">
        <f>VLOOKUP(B20,Sheet2!B:F,4,0)</f>
        <v>1141101009307</v>
      </c>
      <c r="Q20" s="29">
        <f>VLOOKUP(B20,Sheet2!B:F,5,0)</f>
        <v>44987</v>
      </c>
    </row>
    <row r="21" spans="1:17" x14ac:dyDescent="0.25">
      <c r="A21" s="10">
        <v>18</v>
      </c>
      <c r="B21" s="25" t="s">
        <v>519</v>
      </c>
      <c r="C21" s="25" t="s">
        <v>520</v>
      </c>
      <c r="D21" s="25">
        <v>1</v>
      </c>
      <c r="E21" s="27">
        <v>-6157</v>
      </c>
      <c r="F21" s="10" t="e">
        <v>#N/A</v>
      </c>
      <c r="G21" s="1" t="e">
        <f>VLOOKUP(B21,Sheet2!B:F,2,0)</f>
        <v>#N/A</v>
      </c>
      <c r="H21" s="10" t="e">
        <f t="shared" si="0"/>
        <v>#N/A</v>
      </c>
      <c r="I21" s="27">
        <f t="shared" si="1"/>
        <v>1100</v>
      </c>
      <c r="J21" s="27" t="e">
        <f t="shared" si="7"/>
        <v>#N/A</v>
      </c>
      <c r="K21" s="27" t="e">
        <f t="shared" si="3"/>
        <v>#N/A</v>
      </c>
      <c r="L21" s="27" t="e">
        <f t="shared" si="4"/>
        <v>#N/A</v>
      </c>
      <c r="M21" s="27" t="e">
        <f t="shared" si="5"/>
        <v>#N/A</v>
      </c>
      <c r="N21" s="27" t="e">
        <f t="shared" si="6"/>
        <v>#N/A</v>
      </c>
      <c r="O21" s="27" t="e">
        <f>VLOOKUP(B21,Sheet2!B:F,3,0)</f>
        <v>#N/A</v>
      </c>
      <c r="P21" s="28" t="e">
        <f>VLOOKUP(B21,Sheet2!B:F,4,0)</f>
        <v>#N/A</v>
      </c>
      <c r="Q21" s="29" t="e">
        <f>VLOOKUP(B21,Sheet2!B:F,5,0)</f>
        <v>#N/A</v>
      </c>
    </row>
    <row r="22" spans="1:17" x14ac:dyDescent="0.25">
      <c r="A22" s="10">
        <v>19</v>
      </c>
      <c r="B22" s="25" t="s">
        <v>521</v>
      </c>
      <c r="C22" s="25" t="s">
        <v>522</v>
      </c>
      <c r="D22" s="25">
        <v>1</v>
      </c>
      <c r="E22" s="27">
        <v>-4094</v>
      </c>
      <c r="F22" s="10">
        <v>1482</v>
      </c>
      <c r="G22" s="1" t="e">
        <f>VLOOKUP(B22,Sheet2!B:F,2,0)</f>
        <v>#N/A</v>
      </c>
      <c r="H22" s="10" t="e">
        <f t="shared" si="0"/>
        <v>#N/A</v>
      </c>
      <c r="I22" s="27">
        <f t="shared" si="1"/>
        <v>1100</v>
      </c>
      <c r="J22" s="27" t="e">
        <f t="shared" si="7"/>
        <v>#N/A</v>
      </c>
      <c r="K22" s="27" t="e">
        <f t="shared" si="3"/>
        <v>#N/A</v>
      </c>
      <c r="L22" s="27" t="e">
        <f t="shared" si="4"/>
        <v>#N/A</v>
      </c>
      <c r="M22" s="27" t="e">
        <f t="shared" si="5"/>
        <v>#N/A</v>
      </c>
      <c r="N22" s="27" t="e">
        <f t="shared" si="6"/>
        <v>#N/A</v>
      </c>
      <c r="O22" s="27" t="e">
        <f>VLOOKUP(B22,Sheet2!B:F,3,0)</f>
        <v>#N/A</v>
      </c>
      <c r="P22" s="28" t="e">
        <f>VLOOKUP(B22,Sheet2!B:F,4,0)</f>
        <v>#N/A</v>
      </c>
      <c r="Q22" s="29" t="e">
        <f>VLOOKUP(B22,Sheet2!B:F,5,0)</f>
        <v>#N/A</v>
      </c>
    </row>
    <row r="23" spans="1:17" x14ac:dyDescent="0.25">
      <c r="A23" s="10">
        <v>20</v>
      </c>
      <c r="B23" s="25" t="s">
        <v>523</v>
      </c>
      <c r="C23" s="25" t="s">
        <v>524</v>
      </c>
      <c r="D23" s="25">
        <v>2</v>
      </c>
      <c r="E23" s="27">
        <v>-8199.2819999999992</v>
      </c>
      <c r="F23" s="10">
        <v>1824</v>
      </c>
      <c r="G23" s="1">
        <f>VLOOKUP(B23,Sheet2!B:F,2,0)</f>
        <v>2126</v>
      </c>
      <c r="H23" s="10">
        <f t="shared" si="0"/>
        <v>302</v>
      </c>
      <c r="I23" s="27">
        <f t="shared" si="1"/>
        <v>2200</v>
      </c>
      <c r="J23" s="27">
        <f t="shared" si="7"/>
        <v>3382.3999999999996</v>
      </c>
      <c r="K23" s="27">
        <f t="shared" si="3"/>
        <v>3382.3999999999996</v>
      </c>
      <c r="L23" s="27">
        <f t="shared" si="4"/>
        <v>160.06</v>
      </c>
      <c r="M23" s="27">
        <f t="shared" si="5"/>
        <v>304.41599999999994</v>
      </c>
      <c r="N23" s="27">
        <f t="shared" si="6"/>
        <v>3846.8759999999997</v>
      </c>
      <c r="O23" s="27">
        <f>VLOOKUP(B23,Sheet2!B:F,3,0)</f>
        <v>3847</v>
      </c>
      <c r="P23" s="28">
        <f>VLOOKUP(B23,Sheet2!B:F,4,0)</f>
        <v>1141101010765</v>
      </c>
      <c r="Q23" s="29">
        <f>VLOOKUP(B23,Sheet2!B:F,5,0)</f>
        <v>45012</v>
      </c>
    </row>
    <row r="24" spans="1:17" x14ac:dyDescent="0.25">
      <c r="A24" s="10">
        <v>21</v>
      </c>
      <c r="B24" s="25" t="s">
        <v>525</v>
      </c>
      <c r="C24" s="25" t="s">
        <v>526</v>
      </c>
      <c r="D24" s="25">
        <v>2</v>
      </c>
      <c r="E24" s="27">
        <v>-17020.03</v>
      </c>
      <c r="F24" s="10" t="e">
        <v>#N/A</v>
      </c>
      <c r="G24" s="1" t="e">
        <f>VLOOKUP(B24,Sheet2!B:F,2,0)</f>
        <v>#N/A</v>
      </c>
      <c r="H24" s="10" t="e">
        <f t="shared" si="0"/>
        <v>#N/A</v>
      </c>
      <c r="I24" s="27">
        <f t="shared" si="1"/>
        <v>2200</v>
      </c>
      <c r="J24" s="27" t="e">
        <f t="shared" si="7"/>
        <v>#N/A</v>
      </c>
      <c r="K24" s="27" t="e">
        <f t="shared" si="3"/>
        <v>#N/A</v>
      </c>
      <c r="L24" s="27" t="e">
        <f t="shared" si="4"/>
        <v>#N/A</v>
      </c>
      <c r="M24" s="27" t="e">
        <f t="shared" si="5"/>
        <v>#N/A</v>
      </c>
      <c r="N24" s="27" t="e">
        <f t="shared" si="6"/>
        <v>#N/A</v>
      </c>
      <c r="O24" s="27" t="e">
        <f>VLOOKUP(B24,Sheet2!B:F,3,0)</f>
        <v>#N/A</v>
      </c>
      <c r="P24" s="28" t="e">
        <f>VLOOKUP(B24,Sheet2!B:F,4,0)</f>
        <v>#N/A</v>
      </c>
      <c r="Q24" s="29" t="e">
        <f>VLOOKUP(B24,Sheet2!B:F,5,0)</f>
        <v>#N/A</v>
      </c>
    </row>
    <row r="25" spans="1:17" x14ac:dyDescent="0.25">
      <c r="A25" s="10">
        <v>22</v>
      </c>
      <c r="B25" s="25" t="s">
        <v>527</v>
      </c>
      <c r="C25" s="25" t="s">
        <v>528</v>
      </c>
      <c r="D25" s="25">
        <v>2</v>
      </c>
      <c r="E25" s="27">
        <v>-8221.73</v>
      </c>
      <c r="F25" s="10">
        <v>897</v>
      </c>
      <c r="G25" s="1">
        <f>VLOOKUP(B25,Sheet2!B:F,2,0)</f>
        <v>944</v>
      </c>
      <c r="H25" s="10">
        <f t="shared" si="0"/>
        <v>47</v>
      </c>
      <c r="I25" s="27">
        <f t="shared" si="1"/>
        <v>2200</v>
      </c>
      <c r="J25" s="27">
        <f t="shared" si="7"/>
        <v>526.4</v>
      </c>
      <c r="K25" s="27">
        <f t="shared" si="3"/>
        <v>2200</v>
      </c>
      <c r="L25" s="27">
        <f t="shared" si="4"/>
        <v>24.91</v>
      </c>
      <c r="M25" s="27">
        <f t="shared" si="5"/>
        <v>47.375999999999998</v>
      </c>
      <c r="N25" s="27">
        <f t="shared" si="6"/>
        <v>2272.2860000000001</v>
      </c>
      <c r="O25" s="27">
        <f>VLOOKUP(B25,Sheet2!B:F,3,0)</f>
        <v>2273</v>
      </c>
      <c r="P25" s="28">
        <f>VLOOKUP(B25,Sheet2!B:F,4,0)</f>
        <v>1141101010380</v>
      </c>
      <c r="Q25" s="29">
        <f>VLOOKUP(B25,Sheet2!B:F,5,0)</f>
        <v>45008</v>
      </c>
    </row>
    <row r="26" spans="1:17" x14ac:dyDescent="0.25">
      <c r="A26" s="10">
        <v>23</v>
      </c>
      <c r="B26" s="25" t="s">
        <v>529</v>
      </c>
      <c r="C26" s="25" t="s">
        <v>530</v>
      </c>
      <c r="D26" s="25">
        <v>1</v>
      </c>
      <c r="E26" s="27">
        <v>-4130.7719999999999</v>
      </c>
      <c r="F26" s="10">
        <v>59</v>
      </c>
      <c r="G26" s="1">
        <f>VLOOKUP(B26,Sheet2!B:F,2,0)</f>
        <v>65</v>
      </c>
      <c r="H26" s="10">
        <f t="shared" si="0"/>
        <v>6</v>
      </c>
      <c r="I26" s="27">
        <f t="shared" si="1"/>
        <v>1100</v>
      </c>
      <c r="J26" s="27">
        <f t="shared" si="7"/>
        <v>67.199999999999989</v>
      </c>
      <c r="K26" s="27">
        <f t="shared" si="3"/>
        <v>1100</v>
      </c>
      <c r="L26" s="27">
        <f t="shared" si="4"/>
        <v>3.18</v>
      </c>
      <c r="M26" s="27">
        <f t="shared" si="5"/>
        <v>6.0479999999999992</v>
      </c>
      <c r="N26" s="27">
        <f t="shared" si="6"/>
        <v>1109.2280000000001</v>
      </c>
      <c r="O26" s="27">
        <f>VLOOKUP(B26,Sheet2!B:F,3,0)</f>
        <v>1110</v>
      </c>
      <c r="P26" s="28">
        <f>VLOOKUP(B26,Sheet2!B:F,4,0)</f>
        <v>1141101010736</v>
      </c>
      <c r="Q26" s="29">
        <f>VLOOKUP(B26,Sheet2!B:F,5,0)</f>
        <v>45012</v>
      </c>
    </row>
    <row r="27" spans="1:17" x14ac:dyDescent="0.25">
      <c r="A27" s="10">
        <v>24</v>
      </c>
      <c r="B27" s="25" t="s">
        <v>531</v>
      </c>
      <c r="C27" s="25" t="s">
        <v>532</v>
      </c>
      <c r="D27" s="25">
        <v>2</v>
      </c>
      <c r="E27" s="27">
        <v>-8223</v>
      </c>
      <c r="F27" s="10">
        <v>741</v>
      </c>
      <c r="G27" s="1">
        <f>VLOOKUP(B27,Sheet2!B:F,2,0)</f>
        <v>802</v>
      </c>
      <c r="H27" s="10">
        <f t="shared" si="0"/>
        <v>61</v>
      </c>
      <c r="I27" s="27">
        <f t="shared" si="1"/>
        <v>2200</v>
      </c>
      <c r="J27" s="27">
        <f t="shared" si="7"/>
        <v>683.19999999999993</v>
      </c>
      <c r="K27" s="27">
        <f t="shared" si="3"/>
        <v>2200</v>
      </c>
      <c r="L27" s="27">
        <f t="shared" si="4"/>
        <v>32.33</v>
      </c>
      <c r="M27" s="27">
        <f t="shared" si="5"/>
        <v>61.487999999999992</v>
      </c>
      <c r="N27" s="27">
        <f t="shared" si="6"/>
        <v>2293.8180000000002</v>
      </c>
      <c r="O27" s="27">
        <f>VLOOKUP(B27,Sheet2!B:F,3,0)</f>
        <v>2294</v>
      </c>
      <c r="P27" s="28">
        <f>VLOOKUP(B27,Sheet2!B:F,4,0)</f>
        <v>1141101009560</v>
      </c>
      <c r="Q27" s="29">
        <f>VLOOKUP(B27,Sheet2!B:F,5,0)</f>
        <v>44992</v>
      </c>
    </row>
    <row r="28" spans="1:17" x14ac:dyDescent="0.25">
      <c r="A28" s="10">
        <v>25</v>
      </c>
      <c r="B28" s="25" t="s">
        <v>533</v>
      </c>
      <c r="C28" s="25" t="s">
        <v>534</v>
      </c>
      <c r="D28" s="25">
        <v>1</v>
      </c>
      <c r="E28" s="27">
        <v>-2548.6400000000003</v>
      </c>
      <c r="F28" s="10" t="e">
        <v>#N/A</v>
      </c>
      <c r="G28" s="1" t="e">
        <f>VLOOKUP(B28,Sheet2!B:F,2,0)</f>
        <v>#N/A</v>
      </c>
      <c r="H28" s="10" t="e">
        <f t="shared" si="0"/>
        <v>#N/A</v>
      </c>
      <c r="I28" s="27">
        <f t="shared" si="1"/>
        <v>1100</v>
      </c>
      <c r="J28" s="27" t="e">
        <f t="shared" si="7"/>
        <v>#N/A</v>
      </c>
      <c r="K28" s="27" t="e">
        <f t="shared" si="3"/>
        <v>#N/A</v>
      </c>
      <c r="L28" s="27" t="e">
        <f t="shared" si="4"/>
        <v>#N/A</v>
      </c>
      <c r="M28" s="27" t="e">
        <f t="shared" si="5"/>
        <v>#N/A</v>
      </c>
      <c r="N28" s="27" t="e">
        <f t="shared" si="6"/>
        <v>#N/A</v>
      </c>
      <c r="O28" s="27" t="e">
        <f>VLOOKUP(B28,Sheet2!B:F,3,0)</f>
        <v>#N/A</v>
      </c>
      <c r="P28" s="28" t="e">
        <f>VLOOKUP(B28,Sheet2!B:F,4,0)</f>
        <v>#N/A</v>
      </c>
      <c r="Q28" s="29" t="e">
        <f>VLOOKUP(B28,Sheet2!B:F,5,0)</f>
        <v>#N/A</v>
      </c>
    </row>
    <row r="29" spans="1:17" x14ac:dyDescent="0.25">
      <c r="A29" s="10">
        <v>26</v>
      </c>
      <c r="B29" s="25" t="s">
        <v>535</v>
      </c>
      <c r="C29" s="25" t="s">
        <v>536</v>
      </c>
      <c r="D29" s="25">
        <v>2</v>
      </c>
      <c r="E29" s="27">
        <v>-8221.3860000000004</v>
      </c>
      <c r="F29" s="10">
        <v>416</v>
      </c>
      <c r="G29" s="1">
        <f>VLOOKUP(B29,Sheet2!B:F,2,0)</f>
        <v>433</v>
      </c>
      <c r="H29" s="10">
        <f t="shared" si="0"/>
        <v>17</v>
      </c>
      <c r="I29" s="27">
        <f t="shared" si="1"/>
        <v>2200</v>
      </c>
      <c r="J29" s="27">
        <f t="shared" si="7"/>
        <v>190.39999999999998</v>
      </c>
      <c r="K29" s="27">
        <f t="shared" si="3"/>
        <v>2200</v>
      </c>
      <c r="L29" s="27">
        <f t="shared" si="4"/>
        <v>9.01</v>
      </c>
      <c r="M29" s="27">
        <f t="shared" si="5"/>
        <v>17.135999999999996</v>
      </c>
      <c r="N29" s="27">
        <f t="shared" si="6"/>
        <v>2226.1460000000002</v>
      </c>
      <c r="O29" s="27">
        <f>VLOOKUP(B29,Sheet2!B:F,3,0)</f>
        <v>2227</v>
      </c>
      <c r="P29" s="28">
        <f>VLOOKUP(B29,Sheet2!B:F,4,0)</f>
        <v>1141101009714</v>
      </c>
      <c r="Q29" s="29">
        <f>VLOOKUP(B29,Sheet2!B:F,5,0)</f>
        <v>44998</v>
      </c>
    </row>
    <row r="30" spans="1:17" x14ac:dyDescent="0.25">
      <c r="A30" s="10">
        <v>27</v>
      </c>
      <c r="B30" s="25" t="s">
        <v>537</v>
      </c>
      <c r="C30" s="25" t="s">
        <v>538</v>
      </c>
      <c r="D30" s="25">
        <v>2</v>
      </c>
      <c r="E30" s="27">
        <v>-8218.57</v>
      </c>
      <c r="F30" s="10">
        <v>2244</v>
      </c>
      <c r="G30" s="1">
        <f>VLOOKUP(B30,Sheet2!B:F,2,0)</f>
        <v>2380</v>
      </c>
      <c r="H30" s="10">
        <f t="shared" si="0"/>
        <v>136</v>
      </c>
      <c r="I30" s="27">
        <f t="shared" si="1"/>
        <v>2200</v>
      </c>
      <c r="J30" s="27">
        <f t="shared" si="7"/>
        <v>1523.1999999999998</v>
      </c>
      <c r="K30" s="27">
        <f t="shared" si="3"/>
        <v>2200</v>
      </c>
      <c r="L30" s="27">
        <f t="shared" si="4"/>
        <v>72.08</v>
      </c>
      <c r="M30" s="27">
        <f t="shared" si="5"/>
        <v>137.08799999999997</v>
      </c>
      <c r="N30" s="27">
        <f t="shared" si="6"/>
        <v>2409.1680000000001</v>
      </c>
      <c r="O30" s="27">
        <f>VLOOKUP(B30,Sheet2!B:F,3,0)</f>
        <v>2410</v>
      </c>
      <c r="P30" s="28">
        <f>VLOOKUP(B30,Sheet2!B:F,4,0)</f>
        <v>32125</v>
      </c>
      <c r="Q30" s="29">
        <f>VLOOKUP(B30,Sheet2!B:F,5,0)</f>
        <v>44999</v>
      </c>
    </row>
    <row r="31" spans="1:17" x14ac:dyDescent="0.25">
      <c r="A31" s="10">
        <v>28</v>
      </c>
      <c r="B31" s="25" t="s">
        <v>539</v>
      </c>
      <c r="C31" s="25" t="s">
        <v>540</v>
      </c>
      <c r="D31" s="25">
        <v>1</v>
      </c>
      <c r="E31" s="27">
        <v>-4113</v>
      </c>
      <c r="F31" s="10">
        <v>362</v>
      </c>
      <c r="G31" s="1">
        <f>VLOOKUP(B31,Sheet2!B:F,2,0)</f>
        <v>365</v>
      </c>
      <c r="H31" s="10">
        <f t="shared" si="0"/>
        <v>3</v>
      </c>
      <c r="I31" s="27">
        <f t="shared" si="1"/>
        <v>1100</v>
      </c>
      <c r="J31" s="27">
        <f t="shared" si="7"/>
        <v>33.599999999999994</v>
      </c>
      <c r="K31" s="27">
        <f t="shared" si="3"/>
        <v>1100</v>
      </c>
      <c r="L31" s="27">
        <f t="shared" si="4"/>
        <v>1.59</v>
      </c>
      <c r="M31" s="27">
        <f t="shared" si="5"/>
        <v>3.0239999999999996</v>
      </c>
      <c r="N31" s="27">
        <f t="shared" si="6"/>
        <v>1104.614</v>
      </c>
      <c r="O31" s="27">
        <f>VLOOKUP(B31,Sheet2!B:F,3,0)</f>
        <v>1105</v>
      </c>
      <c r="P31" s="28">
        <f>VLOOKUP(B31,Sheet2!B:F,4,0)</f>
        <v>1141101010186</v>
      </c>
      <c r="Q31" s="29">
        <f>VLOOKUP(B31,Sheet2!B:F,5,0)</f>
        <v>45005</v>
      </c>
    </row>
    <row r="32" spans="1:17" x14ac:dyDescent="0.25">
      <c r="A32" s="10">
        <v>29</v>
      </c>
      <c r="B32" s="25" t="s">
        <v>541</v>
      </c>
      <c r="C32" s="25" t="s">
        <v>542</v>
      </c>
      <c r="D32" s="25">
        <v>1</v>
      </c>
      <c r="E32" s="27">
        <v>-4109.9520000000002</v>
      </c>
      <c r="F32" s="10">
        <v>970</v>
      </c>
      <c r="G32" s="1">
        <f>VLOOKUP(B32,Sheet2!B:F,2,0)</f>
        <v>973</v>
      </c>
      <c r="H32" s="10">
        <f t="shared" si="0"/>
        <v>3</v>
      </c>
      <c r="I32" s="27">
        <f t="shared" si="1"/>
        <v>1100</v>
      </c>
      <c r="J32" s="27">
        <f t="shared" si="7"/>
        <v>33.599999999999994</v>
      </c>
      <c r="K32" s="27">
        <f t="shared" si="3"/>
        <v>1100</v>
      </c>
      <c r="L32" s="27">
        <f t="shared" si="4"/>
        <v>1.59</v>
      </c>
      <c r="M32" s="27">
        <f t="shared" si="5"/>
        <v>3.0239999999999996</v>
      </c>
      <c r="N32" s="27">
        <f t="shared" si="6"/>
        <v>1104.614</v>
      </c>
      <c r="O32" s="27">
        <f>VLOOKUP(B32,Sheet2!B:F,3,0)</f>
        <v>1105</v>
      </c>
      <c r="P32" s="28">
        <f>VLOOKUP(B32,Sheet2!B:F,4,0)</f>
        <v>1141101009926</v>
      </c>
      <c r="Q32" s="29">
        <f>VLOOKUP(B32,Sheet2!B:F,5,0)</f>
        <v>45000</v>
      </c>
    </row>
    <row r="33" spans="1:17" x14ac:dyDescent="0.25">
      <c r="A33" s="10">
        <v>30</v>
      </c>
      <c r="B33" s="25" t="s">
        <v>543</v>
      </c>
      <c r="C33" s="25" t="s">
        <v>544</v>
      </c>
      <c r="D33" s="25">
        <v>1</v>
      </c>
      <c r="E33" s="27">
        <v>-4135.3099999999995</v>
      </c>
      <c r="F33" s="10">
        <v>1263</v>
      </c>
      <c r="G33" s="1">
        <f>VLOOKUP(B33,Sheet2!B:F,2,0)</f>
        <v>1268</v>
      </c>
      <c r="H33" s="10">
        <f t="shared" si="0"/>
        <v>5</v>
      </c>
      <c r="I33" s="27">
        <f t="shared" si="1"/>
        <v>1100</v>
      </c>
      <c r="J33" s="27">
        <f t="shared" si="7"/>
        <v>56</v>
      </c>
      <c r="K33" s="27">
        <f t="shared" si="3"/>
        <v>1100</v>
      </c>
      <c r="L33" s="27">
        <f t="shared" si="4"/>
        <v>2.6500000000000004</v>
      </c>
      <c r="M33" s="27">
        <f t="shared" si="5"/>
        <v>5.04</v>
      </c>
      <c r="N33" s="27">
        <f t="shared" si="6"/>
        <v>1107.69</v>
      </c>
      <c r="O33" s="27">
        <f>VLOOKUP(B33,Sheet2!B:F,3,0)</f>
        <v>1108</v>
      </c>
      <c r="P33" s="28">
        <f>VLOOKUP(B33,Sheet2!B:F,4,0)</f>
        <v>32153</v>
      </c>
      <c r="Q33" s="29">
        <f>VLOOKUP(B33,Sheet2!B:F,5,0)</f>
        <v>45001</v>
      </c>
    </row>
    <row r="34" spans="1:17" x14ac:dyDescent="0.25">
      <c r="A34" s="10">
        <v>31</v>
      </c>
      <c r="B34" s="25" t="s">
        <v>545</v>
      </c>
      <c r="C34" s="25" t="s">
        <v>546</v>
      </c>
      <c r="D34" s="25">
        <v>1</v>
      </c>
      <c r="E34" s="27">
        <v>-2477</v>
      </c>
      <c r="F34" s="10" t="e">
        <v>#N/A</v>
      </c>
      <c r="G34" s="1" t="e">
        <f>VLOOKUP(B34,Sheet2!B:F,2,0)</f>
        <v>#N/A</v>
      </c>
      <c r="H34" s="10" t="e">
        <f t="shared" si="0"/>
        <v>#N/A</v>
      </c>
      <c r="I34" s="27">
        <f t="shared" si="1"/>
        <v>1100</v>
      </c>
      <c r="J34" s="27" t="e">
        <f t="shared" si="7"/>
        <v>#N/A</v>
      </c>
      <c r="K34" s="27" t="e">
        <f t="shared" si="3"/>
        <v>#N/A</v>
      </c>
      <c r="L34" s="27" t="e">
        <f t="shared" si="4"/>
        <v>#N/A</v>
      </c>
      <c r="M34" s="27" t="e">
        <f t="shared" si="5"/>
        <v>#N/A</v>
      </c>
      <c r="N34" s="27" t="e">
        <f t="shared" si="6"/>
        <v>#N/A</v>
      </c>
      <c r="O34" s="27" t="e">
        <f>VLOOKUP(B34,Sheet2!B:F,3,0)</f>
        <v>#N/A</v>
      </c>
      <c r="P34" s="28" t="e">
        <f>VLOOKUP(B34,Sheet2!B:F,4,0)</f>
        <v>#N/A</v>
      </c>
      <c r="Q34" s="29" t="e">
        <f>VLOOKUP(B34,Sheet2!B:F,5,0)</f>
        <v>#N/A</v>
      </c>
    </row>
    <row r="35" spans="1:17" x14ac:dyDescent="0.25">
      <c r="A35" s="10">
        <v>32</v>
      </c>
      <c r="B35" s="25" t="s">
        <v>547</v>
      </c>
      <c r="C35" s="25" t="s">
        <v>548</v>
      </c>
      <c r="D35" s="25">
        <v>1</v>
      </c>
      <c r="E35" s="27">
        <v>-4114</v>
      </c>
      <c r="F35" s="10">
        <v>61</v>
      </c>
      <c r="G35" s="1">
        <f>VLOOKUP(B35,Sheet2!B:F,2,0)</f>
        <v>61</v>
      </c>
      <c r="H35" s="10">
        <f t="shared" ref="H35:H66" si="8">G35-F35</f>
        <v>0</v>
      </c>
      <c r="I35" s="27">
        <f t="shared" ref="I35:I66" si="9">D35*275*4</f>
        <v>1100</v>
      </c>
      <c r="J35" s="27">
        <f t="shared" si="7"/>
        <v>0</v>
      </c>
      <c r="K35" s="27">
        <f t="shared" si="3"/>
        <v>1100</v>
      </c>
      <c r="L35" s="27">
        <f t="shared" si="4"/>
        <v>0</v>
      </c>
      <c r="M35" s="27">
        <f t="shared" si="5"/>
        <v>0</v>
      </c>
      <c r="N35" s="27">
        <f t="shared" si="6"/>
        <v>1100</v>
      </c>
      <c r="O35" s="27">
        <f>VLOOKUP(B35,Sheet2!B:F,3,0)</f>
        <v>1100</v>
      </c>
      <c r="P35" s="28">
        <f>VLOOKUP(B35,Sheet2!B:F,4,0)</f>
        <v>1141101009365</v>
      </c>
      <c r="Q35" s="29">
        <f>VLOOKUP(B35,Sheet2!B:F,5,0)</f>
        <v>44988</v>
      </c>
    </row>
    <row r="36" spans="1:17" x14ac:dyDescent="0.25">
      <c r="A36" s="10">
        <v>33</v>
      </c>
      <c r="B36" s="25" t="s">
        <v>549</v>
      </c>
      <c r="C36" s="25" t="s">
        <v>550</v>
      </c>
      <c r="D36" s="25">
        <v>2</v>
      </c>
      <c r="E36" s="27">
        <v>-8226.9359999999997</v>
      </c>
      <c r="F36" s="10">
        <v>464</v>
      </c>
      <c r="G36" s="1">
        <f>VLOOKUP(B36,Sheet2!B:F,2,0)</f>
        <v>503</v>
      </c>
      <c r="H36" s="10">
        <f t="shared" si="8"/>
        <v>39</v>
      </c>
      <c r="I36" s="27">
        <f t="shared" si="9"/>
        <v>2200</v>
      </c>
      <c r="J36" s="27">
        <f t="shared" si="7"/>
        <v>436.79999999999995</v>
      </c>
      <c r="K36" s="27">
        <f t="shared" si="3"/>
        <v>2200</v>
      </c>
      <c r="L36" s="27">
        <f t="shared" si="4"/>
        <v>20.67</v>
      </c>
      <c r="M36" s="27">
        <f t="shared" si="5"/>
        <v>39.311999999999998</v>
      </c>
      <c r="N36" s="27">
        <f t="shared" si="6"/>
        <v>2259.982</v>
      </c>
      <c r="O36" s="27">
        <f>VLOOKUP(B36,Sheet2!B:F,3,0)</f>
        <v>2260</v>
      </c>
      <c r="P36" s="28">
        <f>VLOOKUP(B36,Sheet2!B:F,4,0)</f>
        <v>1141101009353</v>
      </c>
      <c r="Q36" s="29">
        <f>VLOOKUP(B36,Sheet2!B:F,5,0)</f>
        <v>44988</v>
      </c>
    </row>
    <row r="37" spans="1:17" x14ac:dyDescent="0.25">
      <c r="A37" s="10">
        <v>34</v>
      </c>
      <c r="B37" s="25" t="s">
        <v>551</v>
      </c>
      <c r="C37" s="25" t="s">
        <v>552</v>
      </c>
      <c r="D37" s="25">
        <v>2</v>
      </c>
      <c r="E37" s="27">
        <v>-8270.2800000000007</v>
      </c>
      <c r="F37" s="10" t="e">
        <v>#N/A</v>
      </c>
      <c r="G37" s="1" t="e">
        <f>VLOOKUP(B37,Sheet2!B:F,2,0)</f>
        <v>#N/A</v>
      </c>
      <c r="H37" s="10" t="e">
        <f t="shared" si="8"/>
        <v>#N/A</v>
      </c>
      <c r="I37" s="27">
        <f t="shared" si="9"/>
        <v>2200</v>
      </c>
      <c r="J37" s="27" t="e">
        <f t="shared" si="7"/>
        <v>#N/A</v>
      </c>
      <c r="K37" s="27" t="e">
        <f t="shared" si="3"/>
        <v>#N/A</v>
      </c>
      <c r="L37" s="27" t="e">
        <f t="shared" si="4"/>
        <v>#N/A</v>
      </c>
      <c r="M37" s="27" t="e">
        <f t="shared" si="5"/>
        <v>#N/A</v>
      </c>
      <c r="N37" s="27" t="e">
        <f t="shared" si="6"/>
        <v>#N/A</v>
      </c>
      <c r="O37" s="27" t="e">
        <f>VLOOKUP(B37,Sheet2!B:F,3,0)</f>
        <v>#N/A</v>
      </c>
      <c r="P37" s="28" t="e">
        <f>VLOOKUP(B37,Sheet2!B:F,4,0)</f>
        <v>#N/A</v>
      </c>
      <c r="Q37" s="29" t="e">
        <f>VLOOKUP(B37,Sheet2!B:F,5,0)</f>
        <v>#N/A</v>
      </c>
    </row>
    <row r="38" spans="1:17" x14ac:dyDescent="0.25">
      <c r="A38" s="10">
        <v>35</v>
      </c>
      <c r="B38" s="25" t="s">
        <v>553</v>
      </c>
      <c r="C38" s="25" t="s">
        <v>554</v>
      </c>
      <c r="D38" s="25">
        <v>1</v>
      </c>
      <c r="E38" s="27">
        <v>-4109.92</v>
      </c>
      <c r="F38" s="10">
        <v>2252</v>
      </c>
      <c r="G38" s="1" t="e">
        <f>VLOOKUP(B38,Sheet2!B:F,2,0)</f>
        <v>#N/A</v>
      </c>
      <c r="H38" s="10" t="e">
        <f t="shared" si="8"/>
        <v>#N/A</v>
      </c>
      <c r="I38" s="27">
        <f t="shared" si="9"/>
        <v>1100</v>
      </c>
      <c r="J38" s="27" t="e">
        <f t="shared" si="7"/>
        <v>#N/A</v>
      </c>
      <c r="K38" s="27" t="e">
        <f t="shared" si="3"/>
        <v>#N/A</v>
      </c>
      <c r="L38" s="27" t="e">
        <f t="shared" si="4"/>
        <v>#N/A</v>
      </c>
      <c r="M38" s="27" t="e">
        <f t="shared" si="5"/>
        <v>#N/A</v>
      </c>
      <c r="N38" s="27" t="e">
        <f t="shared" si="6"/>
        <v>#N/A</v>
      </c>
      <c r="O38" s="27" t="e">
        <f>VLOOKUP(B38,Sheet2!B:F,3,0)</f>
        <v>#N/A</v>
      </c>
      <c r="P38" s="28" t="e">
        <f>VLOOKUP(B38,Sheet2!B:F,4,0)</f>
        <v>#N/A</v>
      </c>
      <c r="Q38" s="29" t="e">
        <f>VLOOKUP(B38,Sheet2!B:F,5,0)</f>
        <v>#N/A</v>
      </c>
    </row>
    <row r="39" spans="1:17" x14ac:dyDescent="0.25">
      <c r="A39" s="10">
        <v>36</v>
      </c>
      <c r="B39" s="25" t="s">
        <v>555</v>
      </c>
      <c r="C39" s="25" t="s">
        <v>556</v>
      </c>
      <c r="D39" s="25">
        <v>1</v>
      </c>
      <c r="E39" s="27">
        <v>-4109.9359999999997</v>
      </c>
      <c r="F39" s="10">
        <v>1411</v>
      </c>
      <c r="G39" s="1">
        <f>VLOOKUP(B39,Sheet2!B:F,2,0)</f>
        <v>1417</v>
      </c>
      <c r="H39" s="10">
        <f t="shared" si="8"/>
        <v>6</v>
      </c>
      <c r="I39" s="27">
        <f t="shared" si="9"/>
        <v>1100</v>
      </c>
      <c r="J39" s="27">
        <f t="shared" si="7"/>
        <v>67.199999999999989</v>
      </c>
      <c r="K39" s="27">
        <f t="shared" si="3"/>
        <v>1100</v>
      </c>
      <c r="L39" s="27">
        <f t="shared" si="4"/>
        <v>3.18</v>
      </c>
      <c r="M39" s="27">
        <f t="shared" si="5"/>
        <v>6.0479999999999992</v>
      </c>
      <c r="N39" s="27">
        <f t="shared" si="6"/>
        <v>1109.2280000000001</v>
      </c>
      <c r="O39" s="27">
        <f>VLOOKUP(B39,Sheet2!B:F,3,0)</f>
        <v>1110</v>
      </c>
      <c r="P39" s="28">
        <f>VLOOKUP(B39,Sheet2!B:F,4,0)</f>
        <v>32175</v>
      </c>
      <c r="Q39" s="29">
        <f>VLOOKUP(B39,Sheet2!B:F,5,0)</f>
        <v>45001</v>
      </c>
    </row>
    <row r="40" spans="1:17" x14ac:dyDescent="0.25">
      <c r="A40" s="10">
        <v>37</v>
      </c>
      <c r="B40" s="25" t="s">
        <v>557</v>
      </c>
      <c r="C40" s="25" t="s">
        <v>558</v>
      </c>
      <c r="D40" s="25">
        <v>2</v>
      </c>
      <c r="E40" s="27">
        <v>-8219.848</v>
      </c>
      <c r="F40" s="10">
        <v>2304</v>
      </c>
      <c r="G40" s="1">
        <f>VLOOKUP(B40,Sheet2!B:F,2,0)</f>
        <v>2320</v>
      </c>
      <c r="H40" s="10">
        <f t="shared" si="8"/>
        <v>16</v>
      </c>
      <c r="I40" s="27">
        <f t="shared" si="9"/>
        <v>2200</v>
      </c>
      <c r="J40" s="27">
        <f t="shared" si="7"/>
        <v>179.2</v>
      </c>
      <c r="K40" s="27">
        <f t="shared" si="3"/>
        <v>2200</v>
      </c>
      <c r="L40" s="27">
        <f t="shared" si="4"/>
        <v>8.48</v>
      </c>
      <c r="M40" s="27">
        <f t="shared" si="5"/>
        <v>16.128</v>
      </c>
      <c r="N40" s="27">
        <f t="shared" si="6"/>
        <v>2224.6080000000002</v>
      </c>
      <c r="O40" s="27">
        <f>VLOOKUP(B40,Sheet2!B:F,3,0)</f>
        <v>2225</v>
      </c>
      <c r="P40" s="28">
        <f>VLOOKUP(B40,Sheet2!B:F,4,0)</f>
        <v>1141101010763</v>
      </c>
      <c r="Q40" s="29">
        <f>VLOOKUP(B40,Sheet2!B:F,5,0)</f>
        <v>45012</v>
      </c>
    </row>
    <row r="41" spans="1:17" x14ac:dyDescent="0.25">
      <c r="A41" s="10">
        <v>38</v>
      </c>
      <c r="B41" s="25" t="s">
        <v>559</v>
      </c>
      <c r="C41" s="25" t="s">
        <v>560</v>
      </c>
      <c r="D41" s="25">
        <v>2</v>
      </c>
      <c r="E41" s="27">
        <v>-8220</v>
      </c>
      <c r="F41" s="10">
        <v>9528</v>
      </c>
      <c r="G41" s="1">
        <f>VLOOKUP(B41,Sheet2!B:F,2,0)</f>
        <v>9635</v>
      </c>
      <c r="H41" s="10">
        <f t="shared" si="8"/>
        <v>107</v>
      </c>
      <c r="I41" s="27">
        <f t="shared" si="9"/>
        <v>2200</v>
      </c>
      <c r="J41" s="27">
        <f t="shared" si="7"/>
        <v>1198.3999999999999</v>
      </c>
      <c r="K41" s="27">
        <f t="shared" si="3"/>
        <v>2200</v>
      </c>
      <c r="L41" s="27">
        <f t="shared" si="4"/>
        <v>56.71</v>
      </c>
      <c r="M41" s="27">
        <f t="shared" si="5"/>
        <v>107.85599999999998</v>
      </c>
      <c r="N41" s="27">
        <f t="shared" si="6"/>
        <v>2364.5659999999998</v>
      </c>
      <c r="O41" s="27">
        <f>VLOOKUP(B41,Sheet2!B:F,3,0)</f>
        <v>2365</v>
      </c>
      <c r="P41" s="28">
        <f>VLOOKUP(B41,Sheet2!B:F,4,0)</f>
        <v>1141101010751</v>
      </c>
      <c r="Q41" s="29">
        <f>VLOOKUP(B41,Sheet2!B:F,5,0)</f>
        <v>45012</v>
      </c>
    </row>
    <row r="42" spans="1:17" x14ac:dyDescent="0.25">
      <c r="A42" s="10">
        <v>39</v>
      </c>
      <c r="B42" s="25" t="s">
        <v>561</v>
      </c>
      <c r="C42" s="25" t="s">
        <v>560</v>
      </c>
      <c r="D42" s="25">
        <v>5</v>
      </c>
      <c r="E42" s="27">
        <v>-20550</v>
      </c>
      <c r="F42" s="10">
        <v>7295</v>
      </c>
      <c r="G42" s="1">
        <f>VLOOKUP(B42,Sheet2!B:F,2,0)</f>
        <v>7493</v>
      </c>
      <c r="H42" s="10">
        <f t="shared" si="8"/>
        <v>198</v>
      </c>
      <c r="I42" s="27">
        <f t="shared" si="9"/>
        <v>5500</v>
      </c>
      <c r="J42" s="27">
        <f t="shared" si="7"/>
        <v>2217.6</v>
      </c>
      <c r="K42" s="27">
        <f t="shared" si="3"/>
        <v>5500</v>
      </c>
      <c r="L42" s="27">
        <f t="shared" si="4"/>
        <v>104.94000000000001</v>
      </c>
      <c r="M42" s="27">
        <f t="shared" si="5"/>
        <v>199.58399999999997</v>
      </c>
      <c r="N42" s="27">
        <f t="shared" si="6"/>
        <v>5804.5240000000003</v>
      </c>
      <c r="O42" s="27">
        <f>VLOOKUP(B42,Sheet2!B:F,3,0)</f>
        <v>5805</v>
      </c>
      <c r="P42" s="28">
        <f>VLOOKUP(B42,Sheet2!B:F,4,0)</f>
        <v>1141101010748</v>
      </c>
      <c r="Q42" s="29">
        <f>VLOOKUP(B42,Sheet2!B:F,5,0)</f>
        <v>45012</v>
      </c>
    </row>
    <row r="43" spans="1:17" x14ac:dyDescent="0.25">
      <c r="A43" s="10">
        <v>40</v>
      </c>
      <c r="B43" s="25" t="s">
        <v>562</v>
      </c>
      <c r="C43" s="25" t="s">
        <v>563</v>
      </c>
      <c r="D43" s="25">
        <v>1</v>
      </c>
      <c r="E43" s="27">
        <v>-4129.8320000000003</v>
      </c>
      <c r="F43" s="10">
        <v>1220</v>
      </c>
      <c r="G43" s="1">
        <f>VLOOKUP(B43,Sheet2!B:F,2,0)</f>
        <v>1249</v>
      </c>
      <c r="H43" s="10">
        <f t="shared" si="8"/>
        <v>29</v>
      </c>
      <c r="I43" s="27">
        <f t="shared" si="9"/>
        <v>1100</v>
      </c>
      <c r="J43" s="27">
        <f t="shared" si="7"/>
        <v>324.79999999999995</v>
      </c>
      <c r="K43" s="27">
        <f t="shared" si="3"/>
        <v>1100</v>
      </c>
      <c r="L43" s="27">
        <f t="shared" si="4"/>
        <v>15.370000000000001</v>
      </c>
      <c r="M43" s="27">
        <f t="shared" si="5"/>
        <v>29.231999999999996</v>
      </c>
      <c r="N43" s="27">
        <f t="shared" si="6"/>
        <v>1144.6020000000001</v>
      </c>
      <c r="O43" s="27">
        <f>VLOOKUP(B43,Sheet2!B:F,3,0)</f>
        <v>1145</v>
      </c>
      <c r="P43" s="28">
        <f>VLOOKUP(B43,Sheet2!B:F,4,0)</f>
        <v>1141101009371</v>
      </c>
      <c r="Q43" s="29">
        <f>VLOOKUP(B43,Sheet2!B:F,5,0)</f>
        <v>44989</v>
      </c>
    </row>
    <row r="44" spans="1:17" x14ac:dyDescent="0.25">
      <c r="A44" s="10">
        <v>41</v>
      </c>
      <c r="B44" s="25" t="s">
        <v>564</v>
      </c>
      <c r="C44" s="25" t="s">
        <v>565</v>
      </c>
      <c r="D44" s="25">
        <v>2</v>
      </c>
      <c r="E44" s="27">
        <v>-8220.1</v>
      </c>
      <c r="F44" s="10">
        <v>754</v>
      </c>
      <c r="G44" s="1">
        <f>VLOOKUP(B44,Sheet2!B:F,2,0)</f>
        <v>778</v>
      </c>
      <c r="H44" s="10">
        <f t="shared" si="8"/>
        <v>24</v>
      </c>
      <c r="I44" s="27">
        <f t="shared" si="9"/>
        <v>2200</v>
      </c>
      <c r="J44" s="27">
        <f t="shared" si="7"/>
        <v>268.79999999999995</v>
      </c>
      <c r="K44" s="27">
        <f t="shared" si="3"/>
        <v>2200</v>
      </c>
      <c r="L44" s="27">
        <f t="shared" si="4"/>
        <v>12.72</v>
      </c>
      <c r="M44" s="27">
        <f t="shared" si="5"/>
        <v>24.191999999999997</v>
      </c>
      <c r="N44" s="27">
        <f t="shared" si="6"/>
        <v>2236.9119999999998</v>
      </c>
      <c r="O44" s="27">
        <f>VLOOKUP(B44,Sheet2!B:F,3,0)</f>
        <v>2237</v>
      </c>
      <c r="P44" s="28">
        <f>VLOOKUP(B44,Sheet2!B:F,4,0)</f>
        <v>1141101010338</v>
      </c>
      <c r="Q44" s="29">
        <f>VLOOKUP(B44,Sheet2!B:F,5,0)</f>
        <v>45006</v>
      </c>
    </row>
    <row r="45" spans="1:17" x14ac:dyDescent="0.25">
      <c r="A45" s="10">
        <v>42</v>
      </c>
      <c r="B45" s="10" t="s">
        <v>566</v>
      </c>
      <c r="C45" s="25" t="s">
        <v>567</v>
      </c>
      <c r="D45" s="25">
        <v>1</v>
      </c>
      <c r="E45" s="27">
        <v>-4110.3099999999995</v>
      </c>
      <c r="F45" s="10">
        <v>624</v>
      </c>
      <c r="G45" s="1">
        <f>VLOOKUP(B45,Sheet2!B:F,2,0)</f>
        <v>639</v>
      </c>
      <c r="H45" s="10">
        <f t="shared" si="8"/>
        <v>15</v>
      </c>
      <c r="I45" s="27">
        <f t="shared" si="9"/>
        <v>1100</v>
      </c>
      <c r="J45" s="27">
        <f t="shared" si="7"/>
        <v>168</v>
      </c>
      <c r="K45" s="27">
        <f t="shared" si="3"/>
        <v>1100</v>
      </c>
      <c r="L45" s="27">
        <f t="shared" si="4"/>
        <v>7.95</v>
      </c>
      <c r="M45" s="27">
        <f t="shared" si="5"/>
        <v>15.12</v>
      </c>
      <c r="N45" s="27">
        <f t="shared" si="6"/>
        <v>1123.07</v>
      </c>
      <c r="O45" s="27">
        <f>VLOOKUP(B45,Sheet2!B:F,3,0)</f>
        <v>1124</v>
      </c>
      <c r="P45" s="28">
        <f>VLOOKUP(B45,Sheet2!B:F,4,0)</f>
        <v>1141101010796</v>
      </c>
      <c r="Q45" s="29">
        <f>VLOOKUP(B45,Sheet2!B:F,5,0)</f>
        <v>45012</v>
      </c>
    </row>
    <row r="46" spans="1:17" x14ac:dyDescent="0.25">
      <c r="A46" s="10">
        <v>43</v>
      </c>
      <c r="B46" s="10" t="s">
        <v>568</v>
      </c>
      <c r="C46" s="25" t="s">
        <v>569</v>
      </c>
      <c r="D46" s="25">
        <v>1</v>
      </c>
      <c r="E46" s="27">
        <v>-4109.7439999999997</v>
      </c>
      <c r="F46" s="10">
        <v>829</v>
      </c>
      <c r="G46" s="1">
        <f>VLOOKUP(B46,Sheet2!B:F,2,0)</f>
        <v>850</v>
      </c>
      <c r="H46" s="10">
        <f t="shared" si="8"/>
        <v>21</v>
      </c>
      <c r="I46" s="27">
        <f t="shared" si="9"/>
        <v>1100</v>
      </c>
      <c r="J46" s="27">
        <f t="shared" si="7"/>
        <v>235.2</v>
      </c>
      <c r="K46" s="27">
        <f t="shared" si="3"/>
        <v>1100</v>
      </c>
      <c r="L46" s="27">
        <f t="shared" si="4"/>
        <v>11.13</v>
      </c>
      <c r="M46" s="27">
        <f t="shared" si="5"/>
        <v>21.167999999999999</v>
      </c>
      <c r="N46" s="27">
        <f t="shared" si="6"/>
        <v>1132.298</v>
      </c>
      <c r="O46" s="27">
        <f>VLOOKUP(B46,Sheet2!B:F,3,0)</f>
        <v>1133</v>
      </c>
      <c r="P46" s="28">
        <f>VLOOKUP(B46,Sheet2!B:F,4,0)</f>
        <v>1141101010759</v>
      </c>
      <c r="Q46" s="29">
        <f>VLOOKUP(B46,Sheet2!B:F,5,0)</f>
        <v>45012</v>
      </c>
    </row>
    <row r="47" spans="1:17" x14ac:dyDescent="0.25">
      <c r="A47" s="10">
        <v>44</v>
      </c>
      <c r="B47" s="10" t="s">
        <v>570</v>
      </c>
      <c r="C47" s="25" t="s">
        <v>571</v>
      </c>
      <c r="D47" s="25">
        <v>2</v>
      </c>
      <c r="E47" s="27">
        <v>-8240.24</v>
      </c>
      <c r="F47" s="10">
        <v>1824</v>
      </c>
      <c r="G47" s="1">
        <f>VLOOKUP(B47,Sheet2!B:F,2,0)</f>
        <v>1824</v>
      </c>
      <c r="H47" s="10">
        <f t="shared" si="8"/>
        <v>0</v>
      </c>
      <c r="I47" s="27">
        <f t="shared" si="9"/>
        <v>2200</v>
      </c>
      <c r="J47" s="27">
        <f t="shared" si="7"/>
        <v>0</v>
      </c>
      <c r="K47" s="27">
        <f t="shared" si="3"/>
        <v>2200</v>
      </c>
      <c r="L47" s="27">
        <f t="shared" si="4"/>
        <v>0</v>
      </c>
      <c r="M47" s="27">
        <f t="shared" si="5"/>
        <v>0</v>
      </c>
      <c r="N47" s="27">
        <f t="shared" si="6"/>
        <v>2200</v>
      </c>
      <c r="O47" s="27">
        <f>VLOOKUP(B47,Sheet2!B:F,3,0)</f>
        <v>2200</v>
      </c>
      <c r="P47" s="28">
        <f>VLOOKUP(B47,Sheet2!B:F,4,0)</f>
        <v>1141101010885</v>
      </c>
      <c r="Q47" s="29">
        <f>VLOOKUP(B47,Sheet2!B:F,5,0)</f>
        <v>45013</v>
      </c>
    </row>
    <row r="48" spans="1:17" x14ac:dyDescent="0.25">
      <c r="A48" s="10">
        <v>45</v>
      </c>
      <c r="B48" s="10" t="s">
        <v>572</v>
      </c>
      <c r="C48" s="25" t="s">
        <v>573</v>
      </c>
      <c r="D48" s="25">
        <v>2</v>
      </c>
      <c r="E48" s="27">
        <v>-8220</v>
      </c>
      <c r="F48" s="10">
        <v>303</v>
      </c>
      <c r="G48" s="1">
        <f>VLOOKUP(B48,Sheet2!B:F,2,0)</f>
        <v>385</v>
      </c>
      <c r="H48" s="10">
        <f t="shared" si="8"/>
        <v>82</v>
      </c>
      <c r="I48" s="27">
        <f t="shared" si="9"/>
        <v>2200</v>
      </c>
      <c r="J48" s="27">
        <f t="shared" si="7"/>
        <v>918.4</v>
      </c>
      <c r="K48" s="27">
        <f t="shared" si="3"/>
        <v>2200</v>
      </c>
      <c r="L48" s="27">
        <f t="shared" si="4"/>
        <v>43.46</v>
      </c>
      <c r="M48" s="27">
        <f t="shared" si="5"/>
        <v>82.655999999999992</v>
      </c>
      <c r="N48" s="27">
        <f t="shared" si="6"/>
        <v>2326.116</v>
      </c>
      <c r="O48" s="27">
        <f>VLOOKUP(B48,Sheet2!B:F,3,0)</f>
        <v>2327</v>
      </c>
      <c r="P48" s="28">
        <f>VLOOKUP(B48,Sheet2!B:F,4,0)</f>
        <v>114101009277</v>
      </c>
      <c r="Q48" s="29">
        <f>VLOOKUP(B48,Sheet2!B:F,5,0)</f>
        <v>44987</v>
      </c>
    </row>
    <row r="49" spans="1:17" x14ac:dyDescent="0.25">
      <c r="A49" s="10"/>
      <c r="B49" s="7" t="s">
        <v>574</v>
      </c>
      <c r="C49" s="25"/>
      <c r="D49" s="25"/>
      <c r="E49" s="27"/>
      <c r="F49" s="10"/>
      <c r="G49" s="1">
        <f>VLOOKUP(B49,Sheet2!B:F,2,0)</f>
        <v>579</v>
      </c>
      <c r="H49" s="10">
        <f t="shared" si="8"/>
        <v>579</v>
      </c>
      <c r="I49" s="27">
        <f t="shared" si="9"/>
        <v>0</v>
      </c>
      <c r="J49" s="27"/>
      <c r="K49" s="27">
        <f t="shared" si="3"/>
        <v>0</v>
      </c>
      <c r="L49" s="27">
        <f t="shared" si="4"/>
        <v>306.87</v>
      </c>
      <c r="M49" s="27">
        <f t="shared" si="5"/>
        <v>0</v>
      </c>
      <c r="N49" s="27">
        <f t="shared" si="6"/>
        <v>306.87</v>
      </c>
      <c r="O49" s="27">
        <f>VLOOKUP(B49,Sheet2!B:F,3,0)</f>
        <v>2325</v>
      </c>
      <c r="P49" s="28">
        <f>VLOOKUP(B49,Sheet2!B:F,4,0)</f>
        <v>1141101009205</v>
      </c>
      <c r="Q49" s="29">
        <f>VLOOKUP(B49,Sheet2!B:F,5,0)</f>
        <v>44986</v>
      </c>
    </row>
    <row r="50" spans="1:17" x14ac:dyDescent="0.25">
      <c r="A50" s="10"/>
      <c r="B50" s="7" t="s">
        <v>575</v>
      </c>
      <c r="C50" s="25"/>
      <c r="D50" s="25"/>
      <c r="E50" s="27"/>
      <c r="F50" s="10"/>
      <c r="G50" s="1" t="e">
        <f>VLOOKUP(B50,Sheet2!B:F,2,0)</f>
        <v>#N/A</v>
      </c>
      <c r="H50" s="10" t="e">
        <f t="shared" si="8"/>
        <v>#N/A</v>
      </c>
      <c r="I50" s="27">
        <f t="shared" si="9"/>
        <v>0</v>
      </c>
      <c r="J50" s="27"/>
      <c r="K50" s="27">
        <f t="shared" si="3"/>
        <v>0</v>
      </c>
      <c r="L50" s="27" t="e">
        <f t="shared" si="4"/>
        <v>#N/A</v>
      </c>
      <c r="M50" s="27">
        <f t="shared" si="5"/>
        <v>0</v>
      </c>
      <c r="N50" s="27" t="e">
        <f t="shared" si="6"/>
        <v>#N/A</v>
      </c>
      <c r="O50" s="27" t="e">
        <f>VLOOKUP(B50,Sheet2!B:F,3,0)</f>
        <v>#N/A</v>
      </c>
      <c r="P50" s="28" t="e">
        <f>VLOOKUP(B50,Sheet2!B:F,4,0)</f>
        <v>#N/A</v>
      </c>
      <c r="Q50" s="29" t="e">
        <f>VLOOKUP(B50,Sheet2!B:F,5,0)</f>
        <v>#N/A</v>
      </c>
    </row>
    <row r="51" spans="1:17" x14ac:dyDescent="0.25">
      <c r="A51" s="10"/>
      <c r="B51" s="7" t="s">
        <v>576</v>
      </c>
      <c r="C51" s="25"/>
      <c r="D51" s="25"/>
      <c r="E51" s="27"/>
      <c r="F51" s="10"/>
      <c r="G51" s="1">
        <f>VLOOKUP(B51,Sheet2!B:F,2,0)</f>
        <v>429</v>
      </c>
      <c r="H51" s="10">
        <f t="shared" si="8"/>
        <v>429</v>
      </c>
      <c r="I51" s="27">
        <f t="shared" si="9"/>
        <v>0</v>
      </c>
      <c r="J51" s="27"/>
      <c r="K51" s="27">
        <f t="shared" si="3"/>
        <v>0</v>
      </c>
      <c r="L51" s="27">
        <f t="shared" si="4"/>
        <v>227.37</v>
      </c>
      <c r="M51" s="27">
        <f t="shared" si="5"/>
        <v>0</v>
      </c>
      <c r="N51" s="27">
        <f t="shared" si="6"/>
        <v>227.37</v>
      </c>
      <c r="O51" s="27">
        <f>VLOOKUP(B51,Sheet2!B:F,3,0)</f>
        <v>2294</v>
      </c>
      <c r="P51" s="28">
        <f>VLOOKUP(B51,Sheet2!B:F,4,0)</f>
        <v>1141101009336</v>
      </c>
      <c r="Q51" s="29">
        <f>VLOOKUP(B51,Sheet2!B:F,5,0)</f>
        <v>44987</v>
      </c>
    </row>
    <row r="52" spans="1:17" x14ac:dyDescent="0.25">
      <c r="A52" s="10"/>
      <c r="B52" s="7" t="s">
        <v>577</v>
      </c>
      <c r="C52" s="25"/>
      <c r="D52" s="25"/>
      <c r="E52" s="27"/>
      <c r="F52" s="10"/>
      <c r="G52" s="1">
        <f>VLOOKUP(B52,Sheet2!B:F,2,0)</f>
        <v>124</v>
      </c>
      <c r="H52" s="10">
        <f t="shared" si="8"/>
        <v>124</v>
      </c>
      <c r="I52" s="27">
        <f t="shared" si="9"/>
        <v>0</v>
      </c>
      <c r="J52" s="27"/>
      <c r="K52" s="27">
        <f t="shared" si="3"/>
        <v>0</v>
      </c>
      <c r="L52" s="27">
        <f t="shared" si="4"/>
        <v>65.72</v>
      </c>
      <c r="M52" s="27">
        <f t="shared" si="5"/>
        <v>0</v>
      </c>
      <c r="N52" s="27">
        <f t="shared" si="6"/>
        <v>65.72</v>
      </c>
      <c r="O52" s="27">
        <f>VLOOKUP(B52,Sheet2!B:F,3,0)</f>
        <v>1160</v>
      </c>
      <c r="P52" s="28">
        <f>VLOOKUP(B52,Sheet2!B:F,4,0)</f>
        <v>1141101009450</v>
      </c>
      <c r="Q52" s="29">
        <f>VLOOKUP(B52,Sheet2!B:F,5,0)</f>
        <v>44991</v>
      </c>
    </row>
    <row r="53" spans="1:17" x14ac:dyDescent="0.25">
      <c r="A53" s="10"/>
      <c r="B53" s="7" t="s">
        <v>578</v>
      </c>
      <c r="C53" s="25"/>
      <c r="D53" s="25">
        <v>2</v>
      </c>
      <c r="E53" s="27"/>
      <c r="F53" s="10">
        <v>2118</v>
      </c>
      <c r="G53" s="1">
        <f>VLOOKUP(B53,Sheet2!B:F,2,0)</f>
        <v>2118</v>
      </c>
      <c r="H53" s="10">
        <f t="shared" si="8"/>
        <v>0</v>
      </c>
      <c r="I53" s="27">
        <f t="shared" si="9"/>
        <v>2200</v>
      </c>
      <c r="J53" s="27"/>
      <c r="K53" s="27">
        <f t="shared" si="3"/>
        <v>2200</v>
      </c>
      <c r="L53" s="27">
        <f t="shared" si="4"/>
        <v>0</v>
      </c>
      <c r="M53" s="27">
        <f t="shared" si="5"/>
        <v>0</v>
      </c>
      <c r="N53" s="27">
        <f t="shared" si="6"/>
        <v>2200</v>
      </c>
      <c r="O53" s="27">
        <f>VLOOKUP(B53,Sheet2!B:F,3,0)</f>
        <v>2311</v>
      </c>
      <c r="P53" s="28">
        <f>VLOOKUP(B53,Sheet2!B:F,4,0)</f>
        <v>32123</v>
      </c>
      <c r="Q53" s="29">
        <f>VLOOKUP(B53,Sheet2!B:F,5,0)</f>
        <v>44999</v>
      </c>
    </row>
    <row r="54" spans="1:17" x14ac:dyDescent="0.25">
      <c r="A54" s="10" t="s">
        <v>661</v>
      </c>
      <c r="B54" s="7" t="s">
        <v>579</v>
      </c>
      <c r="C54" s="25"/>
      <c r="D54" s="25"/>
      <c r="E54" s="27"/>
      <c r="F54" s="10"/>
      <c r="G54" s="1">
        <f>VLOOKUP(B54,Sheet2!B:F,2,0)</f>
        <v>5850</v>
      </c>
      <c r="H54" s="10">
        <f t="shared" si="8"/>
        <v>5850</v>
      </c>
      <c r="I54" s="27">
        <f t="shared" si="9"/>
        <v>0</v>
      </c>
      <c r="J54" s="27"/>
      <c r="K54" s="27">
        <f t="shared" si="3"/>
        <v>0</v>
      </c>
      <c r="L54" s="27">
        <f t="shared" si="4"/>
        <v>3100.5</v>
      </c>
      <c r="M54" s="27">
        <f t="shared" si="5"/>
        <v>0</v>
      </c>
      <c r="N54" s="27">
        <f t="shared" si="6"/>
        <v>3100.5</v>
      </c>
      <c r="O54" s="27">
        <f>VLOOKUP(B54,Sheet2!B:F,3,0)</f>
        <v>1153</v>
      </c>
      <c r="P54" s="28">
        <f>VLOOKUP(B54,Sheet2!B:F,4,0)</f>
        <v>1141101010378</v>
      </c>
      <c r="Q54" s="29">
        <f>VLOOKUP(B54,Sheet2!B:F,5,0)</f>
        <v>45008</v>
      </c>
    </row>
    <row r="55" spans="1:17" x14ac:dyDescent="0.25">
      <c r="A55" s="10"/>
      <c r="B55" s="7" t="s">
        <v>580</v>
      </c>
      <c r="C55" s="25"/>
      <c r="D55" s="25"/>
      <c r="E55" s="27"/>
      <c r="F55" s="10"/>
      <c r="G55" s="1" t="e">
        <f>VLOOKUP(B55,Sheet2!B:F,2,0)</f>
        <v>#N/A</v>
      </c>
      <c r="H55" s="10" t="e">
        <f t="shared" si="8"/>
        <v>#N/A</v>
      </c>
      <c r="I55" s="27">
        <f t="shared" si="9"/>
        <v>0</v>
      </c>
      <c r="J55" s="27"/>
      <c r="K55" s="27">
        <f t="shared" si="3"/>
        <v>0</v>
      </c>
      <c r="L55" s="27" t="e">
        <f t="shared" si="4"/>
        <v>#N/A</v>
      </c>
      <c r="M55" s="27">
        <f t="shared" si="5"/>
        <v>0</v>
      </c>
      <c r="N55" s="27" t="e">
        <f t="shared" si="6"/>
        <v>#N/A</v>
      </c>
      <c r="O55" s="27" t="e">
        <f>VLOOKUP(B55,Sheet2!B:F,3,0)</f>
        <v>#N/A</v>
      </c>
      <c r="P55" s="28" t="e">
        <f>VLOOKUP(B55,Sheet2!B:F,4,0)</f>
        <v>#N/A</v>
      </c>
      <c r="Q55" s="29" t="e">
        <f>VLOOKUP(B55,Sheet2!B:F,5,0)</f>
        <v>#N/A</v>
      </c>
    </row>
    <row r="56" spans="1:17" x14ac:dyDescent="0.25">
      <c r="A56" s="10">
        <v>46</v>
      </c>
      <c r="B56" s="25" t="s">
        <v>581</v>
      </c>
      <c r="C56" s="25" t="s">
        <v>582</v>
      </c>
      <c r="D56" s="25">
        <v>5</v>
      </c>
      <c r="E56" s="27">
        <v>-20306.989999999998</v>
      </c>
      <c r="F56" s="10">
        <v>39930</v>
      </c>
      <c r="G56" s="1">
        <f>VLOOKUP(B56,Sheet2!B:F,2,0)</f>
        <v>40938</v>
      </c>
      <c r="H56" s="10">
        <f t="shared" si="8"/>
        <v>1008</v>
      </c>
      <c r="I56" s="27">
        <f t="shared" si="9"/>
        <v>5500</v>
      </c>
      <c r="J56" s="27">
        <f t="shared" ref="J56:J66" si="10">H56*11.2</f>
        <v>11289.599999999999</v>
      </c>
      <c r="K56" s="27">
        <f t="shared" si="3"/>
        <v>11289.599999999999</v>
      </c>
      <c r="L56" s="27">
        <f t="shared" si="4"/>
        <v>534.24</v>
      </c>
      <c r="M56" s="27">
        <f t="shared" si="5"/>
        <v>1016.0639999999999</v>
      </c>
      <c r="N56" s="27">
        <f t="shared" si="6"/>
        <v>12839.903999999999</v>
      </c>
      <c r="O56" s="27">
        <f>VLOOKUP(B56,Sheet2!B:F,3,0)</f>
        <v>12840</v>
      </c>
      <c r="P56" s="28">
        <f>VLOOKUP(B56,Sheet2!B:F,4,0)</f>
        <v>1141101009591</v>
      </c>
      <c r="Q56" s="29">
        <f>VLOOKUP(B56,Sheet2!B:F,5,0)</f>
        <v>44993</v>
      </c>
    </row>
    <row r="57" spans="1:17" x14ac:dyDescent="0.25">
      <c r="A57" s="10">
        <v>47</v>
      </c>
      <c r="B57" s="25" t="s">
        <v>583</v>
      </c>
      <c r="C57" s="25" t="s">
        <v>485</v>
      </c>
      <c r="D57" s="25">
        <v>5</v>
      </c>
      <c r="E57" s="27">
        <v>-25814.704000000002</v>
      </c>
      <c r="F57" s="10">
        <v>34103</v>
      </c>
      <c r="G57" s="1">
        <f>VLOOKUP(B57,Sheet2!B:F,2,0)</f>
        <v>35353</v>
      </c>
      <c r="H57" s="10">
        <f t="shared" si="8"/>
        <v>1250</v>
      </c>
      <c r="I57" s="27">
        <f t="shared" si="9"/>
        <v>5500</v>
      </c>
      <c r="J57" s="27">
        <f t="shared" si="10"/>
        <v>14000</v>
      </c>
      <c r="K57" s="27">
        <f t="shared" si="3"/>
        <v>14000</v>
      </c>
      <c r="L57" s="27">
        <f t="shared" si="4"/>
        <v>662.5</v>
      </c>
      <c r="M57" s="27">
        <f t="shared" si="5"/>
        <v>1260</v>
      </c>
      <c r="N57" s="27">
        <f t="shared" si="6"/>
        <v>15922.5</v>
      </c>
      <c r="O57" s="27">
        <f>VLOOKUP(B57,Sheet2!B:F,3,0)</f>
        <v>15923</v>
      </c>
      <c r="P57" s="28">
        <f>VLOOKUP(B57,Sheet2!B:F,4,0)</f>
        <v>1141101009589</v>
      </c>
      <c r="Q57" s="29">
        <f>VLOOKUP(B57,Sheet2!B:F,5,0)</f>
        <v>44993</v>
      </c>
    </row>
    <row r="58" spans="1:17" x14ac:dyDescent="0.25">
      <c r="A58" s="10">
        <v>48</v>
      </c>
      <c r="B58" s="25" t="s">
        <v>584</v>
      </c>
      <c r="C58" s="25" t="s">
        <v>585</v>
      </c>
      <c r="D58" s="25">
        <v>2</v>
      </c>
      <c r="E58" s="27">
        <v>-4008.42</v>
      </c>
      <c r="F58" s="10" t="e">
        <v>#N/A</v>
      </c>
      <c r="G58" s="1" t="e">
        <f>VLOOKUP(B58,Sheet2!B:F,2,0)</f>
        <v>#N/A</v>
      </c>
      <c r="H58" s="10" t="e">
        <f t="shared" si="8"/>
        <v>#N/A</v>
      </c>
      <c r="I58" s="27">
        <f t="shared" si="9"/>
        <v>2200</v>
      </c>
      <c r="J58" s="27" t="e">
        <f t="shared" si="10"/>
        <v>#N/A</v>
      </c>
      <c r="K58" s="27" t="e">
        <f t="shared" si="3"/>
        <v>#N/A</v>
      </c>
      <c r="L58" s="27" t="e">
        <f t="shared" si="4"/>
        <v>#N/A</v>
      </c>
      <c r="M58" s="27" t="e">
        <f t="shared" si="5"/>
        <v>#N/A</v>
      </c>
      <c r="N58" s="27" t="e">
        <f t="shared" si="6"/>
        <v>#N/A</v>
      </c>
      <c r="O58" s="27" t="e">
        <f>VLOOKUP(B58,Sheet2!B:F,3,0)</f>
        <v>#N/A</v>
      </c>
      <c r="P58" s="28" t="e">
        <f>VLOOKUP(B58,Sheet2!B:F,4,0)</f>
        <v>#N/A</v>
      </c>
      <c r="Q58" s="29" t="e">
        <f>VLOOKUP(B58,Sheet2!B:F,5,0)</f>
        <v>#N/A</v>
      </c>
    </row>
    <row r="59" spans="1:17" x14ac:dyDescent="0.25">
      <c r="A59" s="10">
        <v>49</v>
      </c>
      <c r="B59" s="25" t="s">
        <v>586</v>
      </c>
      <c r="C59" s="25" t="s">
        <v>587</v>
      </c>
      <c r="D59" s="25">
        <v>4</v>
      </c>
      <c r="E59" s="27">
        <v>-16236.368</v>
      </c>
      <c r="F59" s="10">
        <v>7648</v>
      </c>
      <c r="G59" s="1">
        <f>VLOOKUP(B59,Sheet2!B:F,2,0)</f>
        <v>7803</v>
      </c>
      <c r="H59" s="10">
        <f t="shared" si="8"/>
        <v>155</v>
      </c>
      <c r="I59" s="27">
        <f t="shared" si="9"/>
        <v>4400</v>
      </c>
      <c r="J59" s="27">
        <f t="shared" si="10"/>
        <v>1736</v>
      </c>
      <c r="K59" s="27">
        <f t="shared" si="3"/>
        <v>4400</v>
      </c>
      <c r="L59" s="27">
        <f t="shared" si="4"/>
        <v>82.15</v>
      </c>
      <c r="M59" s="27">
        <f t="shared" si="5"/>
        <v>156.23999999999998</v>
      </c>
      <c r="N59" s="27">
        <f t="shared" si="6"/>
        <v>4638.3900000000003</v>
      </c>
      <c r="O59" s="27">
        <f>VLOOKUP(B59,Sheet2!B:F,3,0)</f>
        <v>4639</v>
      </c>
      <c r="P59" s="28">
        <f>VLOOKUP(B59,Sheet2!B:F,4,0)</f>
        <v>1141101010753</v>
      </c>
      <c r="Q59" s="29">
        <f>VLOOKUP(B59,Sheet2!B:F,5,0)</f>
        <v>45012</v>
      </c>
    </row>
    <row r="60" spans="1:17" x14ac:dyDescent="0.25">
      <c r="A60" s="10">
        <v>50</v>
      </c>
      <c r="B60" s="25" t="s">
        <v>588</v>
      </c>
      <c r="C60" s="25" t="s">
        <v>589</v>
      </c>
      <c r="D60" s="25">
        <v>1</v>
      </c>
      <c r="E60" s="27">
        <v>-6010.0820000000003</v>
      </c>
      <c r="F60" s="10">
        <v>64</v>
      </c>
      <c r="G60" s="1">
        <f>VLOOKUP(B60,Sheet2!B:F,2,0)</f>
        <v>120</v>
      </c>
      <c r="H60" s="10">
        <f t="shared" si="8"/>
        <v>56</v>
      </c>
      <c r="I60" s="27">
        <f t="shared" si="9"/>
        <v>1100</v>
      </c>
      <c r="J60" s="27">
        <f t="shared" si="10"/>
        <v>627.19999999999993</v>
      </c>
      <c r="K60" s="27">
        <f t="shared" si="3"/>
        <v>1100</v>
      </c>
      <c r="L60" s="27">
        <f t="shared" si="4"/>
        <v>29.68</v>
      </c>
      <c r="M60" s="27">
        <f t="shared" si="5"/>
        <v>56.447999999999993</v>
      </c>
      <c r="N60" s="27">
        <f t="shared" si="6"/>
        <v>1186.1279999999999</v>
      </c>
      <c r="O60" s="27">
        <f>VLOOKUP(B60,Sheet2!B:F,3,0)</f>
        <v>1187</v>
      </c>
      <c r="P60" s="28">
        <f>VLOOKUP(B60,Sheet2!B:F,4,0)</f>
        <v>1141101010316</v>
      </c>
      <c r="Q60" s="29">
        <f>VLOOKUP(B60,Sheet2!B:F,5,0)</f>
        <v>45006</v>
      </c>
    </row>
    <row r="61" spans="1:17" x14ac:dyDescent="0.25">
      <c r="A61" s="10">
        <v>51</v>
      </c>
      <c r="B61" s="25" t="s">
        <v>590</v>
      </c>
      <c r="C61" s="25" t="s">
        <v>591</v>
      </c>
      <c r="D61" s="25">
        <v>2</v>
      </c>
      <c r="E61" s="27">
        <v>-8198.0820000000003</v>
      </c>
      <c r="F61" s="10" t="e">
        <v>#N/A</v>
      </c>
      <c r="G61" s="1" t="e">
        <f>VLOOKUP(B61,Sheet2!B:F,2,0)</f>
        <v>#N/A</v>
      </c>
      <c r="H61" s="10" t="e">
        <f t="shared" si="8"/>
        <v>#N/A</v>
      </c>
      <c r="I61" s="27">
        <f t="shared" si="9"/>
        <v>2200</v>
      </c>
      <c r="J61" s="27" t="e">
        <f t="shared" si="10"/>
        <v>#N/A</v>
      </c>
      <c r="K61" s="27" t="e">
        <f t="shared" si="3"/>
        <v>#N/A</v>
      </c>
      <c r="L61" s="27" t="e">
        <f t="shared" si="4"/>
        <v>#N/A</v>
      </c>
      <c r="M61" s="27" t="e">
        <f t="shared" si="5"/>
        <v>#N/A</v>
      </c>
      <c r="N61" s="27" t="e">
        <f t="shared" si="6"/>
        <v>#N/A</v>
      </c>
      <c r="O61" s="27" t="e">
        <f>VLOOKUP(B61,Sheet2!B:F,3,0)</f>
        <v>#N/A</v>
      </c>
      <c r="P61" s="28" t="e">
        <f>VLOOKUP(B61,Sheet2!B:F,4,0)</f>
        <v>#N/A</v>
      </c>
      <c r="Q61" s="29" t="e">
        <f>VLOOKUP(B61,Sheet2!B:F,5,0)</f>
        <v>#N/A</v>
      </c>
    </row>
    <row r="62" spans="1:17" x14ac:dyDescent="0.25">
      <c r="A62" s="10">
        <v>52</v>
      </c>
      <c r="B62" s="25" t="s">
        <v>592</v>
      </c>
      <c r="C62" s="25" t="s">
        <v>593</v>
      </c>
      <c r="D62" s="25">
        <v>2</v>
      </c>
      <c r="E62" s="27">
        <v>-8221.7119999999995</v>
      </c>
      <c r="F62" s="10">
        <v>195</v>
      </c>
      <c r="G62" s="1" t="e">
        <f>VLOOKUP(B62,Sheet2!B:F,2,0)</f>
        <v>#N/A</v>
      </c>
      <c r="H62" s="10" t="e">
        <f t="shared" si="8"/>
        <v>#N/A</v>
      </c>
      <c r="I62" s="27">
        <f t="shared" si="9"/>
        <v>2200</v>
      </c>
      <c r="J62" s="27" t="e">
        <f t="shared" si="10"/>
        <v>#N/A</v>
      </c>
      <c r="K62" s="27" t="e">
        <f t="shared" si="3"/>
        <v>#N/A</v>
      </c>
      <c r="L62" s="27" t="e">
        <f t="shared" si="4"/>
        <v>#N/A</v>
      </c>
      <c r="M62" s="27" t="e">
        <f t="shared" si="5"/>
        <v>#N/A</v>
      </c>
      <c r="N62" s="27" t="e">
        <f t="shared" si="6"/>
        <v>#N/A</v>
      </c>
      <c r="O62" s="27" t="e">
        <f>VLOOKUP(B62,Sheet2!B:F,3,0)</f>
        <v>#N/A</v>
      </c>
      <c r="P62" s="28" t="e">
        <f>VLOOKUP(B62,Sheet2!B:F,4,0)</f>
        <v>#N/A</v>
      </c>
      <c r="Q62" s="29" t="e">
        <f>VLOOKUP(B62,Sheet2!B:F,5,0)</f>
        <v>#N/A</v>
      </c>
    </row>
    <row r="63" spans="1:17" x14ac:dyDescent="0.25">
      <c r="A63" s="10">
        <v>53</v>
      </c>
      <c r="B63" s="25" t="s">
        <v>594</v>
      </c>
      <c r="C63" s="25" t="s">
        <v>595</v>
      </c>
      <c r="D63" s="25">
        <v>1</v>
      </c>
      <c r="E63" s="27">
        <v>-4110.9520000000002</v>
      </c>
      <c r="F63" s="10">
        <v>31</v>
      </c>
      <c r="G63" s="1" t="e">
        <f>VLOOKUP(B63,Sheet2!B:F,2,0)</f>
        <v>#N/A</v>
      </c>
      <c r="H63" s="10" t="e">
        <f t="shared" si="8"/>
        <v>#N/A</v>
      </c>
      <c r="I63" s="27">
        <f t="shared" si="9"/>
        <v>1100</v>
      </c>
      <c r="J63" s="27" t="e">
        <f t="shared" si="10"/>
        <v>#N/A</v>
      </c>
      <c r="K63" s="27" t="e">
        <f t="shared" si="3"/>
        <v>#N/A</v>
      </c>
      <c r="L63" s="27" t="e">
        <f t="shared" si="4"/>
        <v>#N/A</v>
      </c>
      <c r="M63" s="27" t="e">
        <f t="shared" si="5"/>
        <v>#N/A</v>
      </c>
      <c r="N63" s="27" t="e">
        <f t="shared" si="6"/>
        <v>#N/A</v>
      </c>
      <c r="O63" s="27" t="e">
        <f>VLOOKUP(B63,Sheet2!B:F,3,0)</f>
        <v>#N/A</v>
      </c>
      <c r="P63" s="28" t="e">
        <f>VLOOKUP(B63,Sheet2!B:F,4,0)</f>
        <v>#N/A</v>
      </c>
      <c r="Q63" s="29" t="e">
        <f>VLOOKUP(B63,Sheet2!B:F,5,0)</f>
        <v>#N/A</v>
      </c>
    </row>
    <row r="64" spans="1:17" x14ac:dyDescent="0.25">
      <c r="A64" s="10">
        <v>54</v>
      </c>
      <c r="B64" s="25" t="s">
        <v>596</v>
      </c>
      <c r="C64" s="25" t="s">
        <v>597</v>
      </c>
      <c r="D64" s="25">
        <v>2</v>
      </c>
      <c r="E64" s="27">
        <v>-9319.99</v>
      </c>
      <c r="F64" s="10" t="e">
        <v>#N/A</v>
      </c>
      <c r="G64" s="1" t="e">
        <f>VLOOKUP(B64,Sheet2!B:F,2,0)</f>
        <v>#N/A</v>
      </c>
      <c r="H64" s="10" t="e">
        <f t="shared" si="8"/>
        <v>#N/A</v>
      </c>
      <c r="I64" s="27">
        <f t="shared" si="9"/>
        <v>2200</v>
      </c>
      <c r="J64" s="27" t="e">
        <f t="shared" si="10"/>
        <v>#N/A</v>
      </c>
      <c r="K64" s="27" t="e">
        <f t="shared" si="3"/>
        <v>#N/A</v>
      </c>
      <c r="L64" s="27" t="e">
        <f t="shared" si="4"/>
        <v>#N/A</v>
      </c>
      <c r="M64" s="27" t="e">
        <f t="shared" si="5"/>
        <v>#N/A</v>
      </c>
      <c r="N64" s="27" t="e">
        <f t="shared" si="6"/>
        <v>#N/A</v>
      </c>
      <c r="O64" s="27" t="e">
        <f>VLOOKUP(B64,Sheet2!B:F,3,0)</f>
        <v>#N/A</v>
      </c>
      <c r="P64" s="28" t="e">
        <f>VLOOKUP(B64,Sheet2!B:F,4,0)</f>
        <v>#N/A</v>
      </c>
      <c r="Q64" s="29" t="e">
        <f>VLOOKUP(B64,Sheet2!B:F,5,0)</f>
        <v>#N/A</v>
      </c>
    </row>
    <row r="65" spans="1:17" x14ac:dyDescent="0.25">
      <c r="A65" s="10">
        <v>55</v>
      </c>
      <c r="B65" s="25" t="s">
        <v>598</v>
      </c>
      <c r="C65" s="25" t="s">
        <v>599</v>
      </c>
      <c r="D65" s="25">
        <v>5</v>
      </c>
      <c r="E65" s="27">
        <v>-20549</v>
      </c>
      <c r="F65" s="10">
        <v>32640</v>
      </c>
      <c r="G65" s="1">
        <f>VLOOKUP(B65,Sheet2!B:F,2,0)</f>
        <v>33690</v>
      </c>
      <c r="H65" s="10">
        <f t="shared" si="8"/>
        <v>1050</v>
      </c>
      <c r="I65" s="27">
        <f t="shared" si="9"/>
        <v>5500</v>
      </c>
      <c r="J65" s="27">
        <f t="shared" si="10"/>
        <v>11760</v>
      </c>
      <c r="K65" s="27">
        <f t="shared" si="3"/>
        <v>11760</v>
      </c>
      <c r="L65" s="27">
        <f t="shared" si="4"/>
        <v>556.5</v>
      </c>
      <c r="M65" s="27">
        <f t="shared" si="5"/>
        <v>1058.3999999999999</v>
      </c>
      <c r="N65" s="27">
        <f t="shared" si="6"/>
        <v>13374.9</v>
      </c>
      <c r="O65" s="27">
        <f>VLOOKUP(B65,Sheet2!B:F,3,0)</f>
        <v>13375</v>
      </c>
      <c r="P65" s="28">
        <f>VLOOKUP(B65,Sheet2!B:F,4,0)</f>
        <v>1141101009291</v>
      </c>
      <c r="Q65" s="29">
        <f>VLOOKUP(B65,Sheet2!B:F,5,0)</f>
        <v>44987</v>
      </c>
    </row>
    <row r="66" spans="1:17" x14ac:dyDescent="0.25">
      <c r="A66" s="10">
        <v>56</v>
      </c>
      <c r="B66" s="25" t="s">
        <v>600</v>
      </c>
      <c r="C66" s="25" t="s">
        <v>597</v>
      </c>
      <c r="D66" s="25">
        <v>2</v>
      </c>
      <c r="E66" s="27">
        <v>-8240.9660000000003</v>
      </c>
      <c r="F66" s="10">
        <v>354</v>
      </c>
      <c r="G66" s="1">
        <f>VLOOKUP(B66,Sheet2!B:F,2,0)</f>
        <v>359</v>
      </c>
      <c r="H66" s="10">
        <f t="shared" si="8"/>
        <v>5</v>
      </c>
      <c r="I66" s="27">
        <f t="shared" si="9"/>
        <v>2200</v>
      </c>
      <c r="J66" s="27">
        <f t="shared" si="10"/>
        <v>56</v>
      </c>
      <c r="K66" s="27">
        <f t="shared" si="3"/>
        <v>2200</v>
      </c>
      <c r="L66" s="27">
        <f t="shared" si="4"/>
        <v>2.6500000000000004</v>
      </c>
      <c r="M66" s="27">
        <f t="shared" si="5"/>
        <v>5.04</v>
      </c>
      <c r="N66" s="27">
        <f t="shared" si="6"/>
        <v>2207.69</v>
      </c>
      <c r="O66" s="27">
        <f>VLOOKUP(B66,Sheet2!B:F,3,0)</f>
        <v>2208</v>
      </c>
      <c r="P66" s="28">
        <f>VLOOKUP(B66,Sheet2!B:F,4,0)</f>
        <v>1141101009669</v>
      </c>
      <c r="Q66" s="29">
        <f>VLOOKUP(B66,Sheet2!B:F,5,0)</f>
        <v>44994</v>
      </c>
    </row>
    <row r="67" spans="1:17" x14ac:dyDescent="0.25">
      <c r="A67" s="10"/>
      <c r="B67" s="7" t="s">
        <v>601</v>
      </c>
      <c r="C67" s="25"/>
      <c r="D67" s="25"/>
      <c r="E67" s="27"/>
      <c r="F67" s="10"/>
      <c r="G67" s="1">
        <f>VLOOKUP(B67,Sheet2!B:F,2,0)</f>
        <v>401</v>
      </c>
      <c r="H67" s="10">
        <f t="shared" ref="H67:H87" si="11">G67-F67</f>
        <v>401</v>
      </c>
      <c r="I67" s="27">
        <f t="shared" ref="I67:I85" si="12">D67*275*4</f>
        <v>0</v>
      </c>
      <c r="J67" s="27"/>
      <c r="K67" s="27">
        <f t="shared" si="3"/>
        <v>0</v>
      </c>
      <c r="L67" s="27">
        <f t="shared" si="4"/>
        <v>212.53</v>
      </c>
      <c r="M67" s="27">
        <f t="shared" si="5"/>
        <v>0</v>
      </c>
      <c r="N67" s="27">
        <f t="shared" si="6"/>
        <v>212.53</v>
      </c>
      <c r="O67" s="27">
        <f>VLOOKUP(B67,Sheet2!B:F,3,0)</f>
        <v>1146</v>
      </c>
      <c r="P67" s="28">
        <f>VLOOKUP(B67,Sheet2!B:F,4,0)</f>
        <v>32133</v>
      </c>
      <c r="Q67" s="29">
        <f>VLOOKUP(B67,Sheet2!B:F,5,0)</f>
        <v>45000</v>
      </c>
    </row>
    <row r="68" spans="1:17" x14ac:dyDescent="0.25">
      <c r="A68" s="10"/>
      <c r="B68" s="7" t="s">
        <v>602</v>
      </c>
      <c r="C68" s="25"/>
      <c r="D68" s="25"/>
      <c r="E68" s="27"/>
      <c r="F68" s="10"/>
      <c r="G68" s="1">
        <f>VLOOKUP(B68,Sheet2!B:F,2,0)</f>
        <v>17</v>
      </c>
      <c r="H68" s="10">
        <f t="shared" si="11"/>
        <v>17</v>
      </c>
      <c r="I68" s="27">
        <f t="shared" si="12"/>
        <v>0</v>
      </c>
      <c r="J68" s="27"/>
      <c r="K68" s="27">
        <f t="shared" ref="K68:K87" si="13">MAX(I68,J68)</f>
        <v>0</v>
      </c>
      <c r="L68" s="27">
        <f t="shared" ref="L68:L87" si="14">H68*0.53</f>
        <v>9.01</v>
      </c>
      <c r="M68" s="27">
        <f t="shared" ref="M68:M87" si="15">J68*9%</f>
        <v>0</v>
      </c>
      <c r="N68" s="27">
        <f t="shared" ref="N68:N87" si="16">M68+L68+K68</f>
        <v>9.01</v>
      </c>
      <c r="O68" s="27">
        <f>VLOOKUP(B68,Sheet2!B:F,3,0)</f>
        <v>1127</v>
      </c>
      <c r="P68" s="28">
        <f>VLOOKUP(B68,Sheet2!B:F,4,0)</f>
        <v>1141101010341</v>
      </c>
      <c r="Q68" s="29">
        <f>VLOOKUP(B68,Sheet2!B:F,5,0)</f>
        <v>45006</v>
      </c>
    </row>
    <row r="69" spans="1:17" x14ac:dyDescent="0.25">
      <c r="A69" s="10">
        <v>57</v>
      </c>
      <c r="B69" s="25" t="s">
        <v>603</v>
      </c>
      <c r="C69" s="25" t="s">
        <v>604</v>
      </c>
      <c r="D69" s="25">
        <v>2</v>
      </c>
      <c r="E69" s="27">
        <v>-11636.44</v>
      </c>
      <c r="F69" s="10">
        <v>6912</v>
      </c>
      <c r="G69" s="1">
        <f>VLOOKUP(B69,Sheet2!B:F,2,0)</f>
        <v>7371</v>
      </c>
      <c r="H69" s="10">
        <f t="shared" si="11"/>
        <v>459</v>
      </c>
      <c r="I69" s="27">
        <f t="shared" si="12"/>
        <v>2200</v>
      </c>
      <c r="J69" s="27">
        <f t="shared" ref="J69:J83" si="17">H69*11.2</f>
        <v>5140.7999999999993</v>
      </c>
      <c r="K69" s="27">
        <f t="shared" si="13"/>
        <v>5140.7999999999993</v>
      </c>
      <c r="L69" s="27">
        <f t="shared" si="14"/>
        <v>243.27</v>
      </c>
      <c r="M69" s="27">
        <f t="shared" si="15"/>
        <v>462.67199999999991</v>
      </c>
      <c r="N69" s="27">
        <f t="shared" si="16"/>
        <v>5846.7419999999993</v>
      </c>
      <c r="O69" s="27">
        <f>VLOOKUP(B69,Sheet2!B:F,3,0)</f>
        <v>5847</v>
      </c>
      <c r="P69" s="28">
        <f>VLOOKUP(B69,Sheet2!B:F,4,0)</f>
        <v>1141101010727</v>
      </c>
      <c r="Q69" s="29">
        <f>VLOOKUP(B69,Sheet2!B:F,5,0)</f>
        <v>45012</v>
      </c>
    </row>
    <row r="70" spans="1:17" x14ac:dyDescent="0.25">
      <c r="A70" s="10">
        <v>58</v>
      </c>
      <c r="B70" s="25" t="s">
        <v>605</v>
      </c>
      <c r="C70" s="25" t="s">
        <v>606</v>
      </c>
      <c r="D70" s="25">
        <v>2</v>
      </c>
      <c r="E70" s="27">
        <v>-10863.4</v>
      </c>
      <c r="F70" s="10" t="e">
        <v>#N/A</v>
      </c>
      <c r="G70" s="1" t="e">
        <f>VLOOKUP(B70,Sheet2!B:F,2,0)</f>
        <v>#N/A</v>
      </c>
      <c r="H70" s="10" t="e">
        <f t="shared" si="11"/>
        <v>#N/A</v>
      </c>
      <c r="I70" s="27">
        <f t="shared" si="12"/>
        <v>2200</v>
      </c>
      <c r="J70" s="27" t="e">
        <f t="shared" si="17"/>
        <v>#N/A</v>
      </c>
      <c r="K70" s="27" t="e">
        <f t="shared" si="13"/>
        <v>#N/A</v>
      </c>
      <c r="L70" s="27" t="e">
        <f t="shared" si="14"/>
        <v>#N/A</v>
      </c>
      <c r="M70" s="27" t="e">
        <f t="shared" si="15"/>
        <v>#N/A</v>
      </c>
      <c r="N70" s="27" t="e">
        <f t="shared" si="16"/>
        <v>#N/A</v>
      </c>
      <c r="O70" s="27" t="e">
        <f>VLOOKUP(B70,Sheet2!B:F,3,0)</f>
        <v>#N/A</v>
      </c>
      <c r="P70" s="28" t="e">
        <f>VLOOKUP(B70,Sheet2!B:F,4,0)</f>
        <v>#N/A</v>
      </c>
      <c r="Q70" s="29" t="e">
        <f>VLOOKUP(B70,Sheet2!B:F,5,0)</f>
        <v>#N/A</v>
      </c>
    </row>
    <row r="71" spans="1:17" x14ac:dyDescent="0.25">
      <c r="A71" s="10">
        <v>59</v>
      </c>
      <c r="B71" s="25" t="s">
        <v>607</v>
      </c>
      <c r="C71" s="25" t="s">
        <v>608</v>
      </c>
      <c r="D71" s="25">
        <v>2</v>
      </c>
      <c r="E71" s="27">
        <v>-8393.1579999999994</v>
      </c>
      <c r="F71" s="10">
        <v>273</v>
      </c>
      <c r="G71" s="1">
        <f>VLOOKUP(B71,Sheet2!B:F,2,0)</f>
        <v>310</v>
      </c>
      <c r="H71" s="10">
        <f t="shared" si="11"/>
        <v>37</v>
      </c>
      <c r="I71" s="27">
        <f t="shared" si="12"/>
        <v>2200</v>
      </c>
      <c r="J71" s="27">
        <f t="shared" si="17"/>
        <v>414.4</v>
      </c>
      <c r="K71" s="27">
        <f t="shared" si="13"/>
        <v>2200</v>
      </c>
      <c r="L71" s="27">
        <f t="shared" si="14"/>
        <v>19.61</v>
      </c>
      <c r="M71" s="27">
        <f t="shared" si="15"/>
        <v>37.295999999999999</v>
      </c>
      <c r="N71" s="27">
        <f t="shared" si="16"/>
        <v>2256.9059999999999</v>
      </c>
      <c r="O71" s="27">
        <f>VLOOKUP(B71,Sheet2!B:F,3,0)</f>
        <v>2257</v>
      </c>
      <c r="P71" s="28">
        <f>VLOOKUP(B71,Sheet2!B:F,4,0)</f>
        <v>1141101009774</v>
      </c>
      <c r="Q71" s="29">
        <f>VLOOKUP(B71,Sheet2!B:F,5,0)</f>
        <v>44998</v>
      </c>
    </row>
    <row r="72" spans="1:17" x14ac:dyDescent="0.25">
      <c r="A72" s="10">
        <v>60</v>
      </c>
      <c r="B72" s="25" t="s">
        <v>609</v>
      </c>
      <c r="C72" s="25" t="s">
        <v>610</v>
      </c>
      <c r="D72" s="25">
        <v>2</v>
      </c>
      <c r="E72" s="27">
        <v>-6576.0120000000006</v>
      </c>
      <c r="F72" s="10">
        <v>2079</v>
      </c>
      <c r="G72" s="1">
        <f>VLOOKUP(B72,Sheet2!B:F,2,0)</f>
        <v>2112</v>
      </c>
      <c r="H72" s="10">
        <f t="shared" si="11"/>
        <v>33</v>
      </c>
      <c r="I72" s="27">
        <f t="shared" si="12"/>
        <v>2200</v>
      </c>
      <c r="J72" s="27">
        <f t="shared" si="17"/>
        <v>369.59999999999997</v>
      </c>
      <c r="K72" s="27">
        <f t="shared" si="13"/>
        <v>2200</v>
      </c>
      <c r="L72" s="27">
        <f t="shared" si="14"/>
        <v>17.490000000000002</v>
      </c>
      <c r="M72" s="27">
        <f t="shared" si="15"/>
        <v>33.263999999999996</v>
      </c>
      <c r="N72" s="27">
        <f t="shared" si="16"/>
        <v>2250.7539999999999</v>
      </c>
      <c r="O72" s="27">
        <f>VLOOKUP(B72,Sheet2!B:F,3,0)</f>
        <v>2251</v>
      </c>
      <c r="P72" s="28">
        <f>VLOOKUP(B72,Sheet2!B:F,4,0)</f>
        <v>1141101009448</v>
      </c>
      <c r="Q72" s="29">
        <f>VLOOKUP(B72,Sheet2!B:F,5,0)</f>
        <v>44991</v>
      </c>
    </row>
    <row r="73" spans="1:17" x14ac:dyDescent="0.25">
      <c r="A73" s="10">
        <v>61</v>
      </c>
      <c r="B73" s="25" t="s">
        <v>611</v>
      </c>
      <c r="C73" s="25" t="s">
        <v>612</v>
      </c>
      <c r="D73" s="25">
        <v>1</v>
      </c>
      <c r="E73" s="27">
        <v>-4110</v>
      </c>
      <c r="F73" s="10" t="e">
        <v>#N/A</v>
      </c>
      <c r="G73" s="1">
        <f>VLOOKUP(B73,Sheet2!B:F,2,0)</f>
        <v>730</v>
      </c>
      <c r="H73" s="10" t="e">
        <f t="shared" si="11"/>
        <v>#N/A</v>
      </c>
      <c r="I73" s="27">
        <f t="shared" si="12"/>
        <v>1100</v>
      </c>
      <c r="J73" s="27" t="e">
        <f t="shared" si="17"/>
        <v>#N/A</v>
      </c>
      <c r="K73" s="27" t="e">
        <f t="shared" si="13"/>
        <v>#N/A</v>
      </c>
      <c r="L73" s="27" t="e">
        <f t="shared" si="14"/>
        <v>#N/A</v>
      </c>
      <c r="M73" s="27" t="e">
        <f t="shared" si="15"/>
        <v>#N/A</v>
      </c>
      <c r="N73" s="27" t="e">
        <f t="shared" si="16"/>
        <v>#N/A</v>
      </c>
      <c r="O73" s="27">
        <f>VLOOKUP(B73,Sheet2!B:F,3,0)</f>
        <v>1113</v>
      </c>
      <c r="P73" s="28">
        <f>VLOOKUP(B73,Sheet2!B:F,4,0)</f>
        <v>1141101009132</v>
      </c>
      <c r="Q73" s="29">
        <f>VLOOKUP(B73,Sheet2!B:F,5,0)</f>
        <v>44987</v>
      </c>
    </row>
    <row r="74" spans="1:17" x14ac:dyDescent="0.25">
      <c r="A74" s="10">
        <v>62</v>
      </c>
      <c r="B74" s="25" t="s">
        <v>613</v>
      </c>
      <c r="C74" s="25" t="s">
        <v>614</v>
      </c>
      <c r="D74" s="25">
        <v>2</v>
      </c>
      <c r="E74" s="27">
        <v>-8270.5439999999999</v>
      </c>
      <c r="F74" s="10">
        <v>1032</v>
      </c>
      <c r="G74" s="1">
        <f>VLOOKUP(B74,Sheet2!B:F,2,0)</f>
        <v>1033</v>
      </c>
      <c r="H74" s="10">
        <f t="shared" si="11"/>
        <v>1</v>
      </c>
      <c r="I74" s="27">
        <f t="shared" si="12"/>
        <v>2200</v>
      </c>
      <c r="J74" s="27">
        <f t="shared" si="17"/>
        <v>11.2</v>
      </c>
      <c r="K74" s="27">
        <f t="shared" si="13"/>
        <v>2200</v>
      </c>
      <c r="L74" s="27">
        <f t="shared" si="14"/>
        <v>0.53</v>
      </c>
      <c r="M74" s="27">
        <f t="shared" si="15"/>
        <v>1.008</v>
      </c>
      <c r="N74" s="27">
        <f t="shared" si="16"/>
        <v>2201.538</v>
      </c>
      <c r="O74" s="27">
        <f>VLOOKUP(B74,Sheet2!B:F,3,0)</f>
        <v>2202</v>
      </c>
      <c r="P74" s="28">
        <f>VLOOKUP(B74,Sheet2!B:F,4,0)</f>
        <v>1141101010109</v>
      </c>
      <c r="Q74" s="29">
        <f>VLOOKUP(B74,Sheet2!B:F,5,0)</f>
        <v>45005</v>
      </c>
    </row>
    <row r="75" spans="1:17" x14ac:dyDescent="0.25">
      <c r="A75" s="10">
        <v>63</v>
      </c>
      <c r="B75" s="25" t="s">
        <v>615</v>
      </c>
      <c r="C75" s="25" t="s">
        <v>616</v>
      </c>
      <c r="D75" s="25">
        <v>2</v>
      </c>
      <c r="E75" s="27">
        <v>-9231.65</v>
      </c>
      <c r="F75" s="10">
        <v>14495</v>
      </c>
      <c r="G75" s="1">
        <f>VLOOKUP(B75,Sheet2!B:F,2,0)</f>
        <v>14989</v>
      </c>
      <c r="H75" s="10">
        <f t="shared" si="11"/>
        <v>494</v>
      </c>
      <c r="I75" s="27">
        <f t="shared" si="12"/>
        <v>2200</v>
      </c>
      <c r="J75" s="27">
        <f t="shared" si="17"/>
        <v>5532.7999999999993</v>
      </c>
      <c r="K75" s="27">
        <f t="shared" si="13"/>
        <v>5532.7999999999993</v>
      </c>
      <c r="L75" s="27">
        <f t="shared" si="14"/>
        <v>261.82</v>
      </c>
      <c r="M75" s="27">
        <f t="shared" si="15"/>
        <v>497.95199999999994</v>
      </c>
      <c r="N75" s="27">
        <f t="shared" si="16"/>
        <v>6292.5719999999992</v>
      </c>
      <c r="O75" s="27">
        <f>VLOOKUP(B75,Sheet2!B:F,3,0)</f>
        <v>6346</v>
      </c>
      <c r="P75" s="28">
        <f>VLOOKUP(B75,Sheet2!B:F,4,0)</f>
        <v>32145</v>
      </c>
      <c r="Q75" s="29">
        <f>VLOOKUP(B75,Sheet2!B:F,5,0)</f>
        <v>45000</v>
      </c>
    </row>
    <row r="76" spans="1:17" x14ac:dyDescent="0.25">
      <c r="A76" s="10">
        <v>64</v>
      </c>
      <c r="B76" s="25" t="s">
        <v>617</v>
      </c>
      <c r="C76" s="25" t="s">
        <v>618</v>
      </c>
      <c r="D76" s="25">
        <v>2</v>
      </c>
      <c r="E76" s="27">
        <v>-8219.51</v>
      </c>
      <c r="F76" s="10">
        <v>872</v>
      </c>
      <c r="G76" s="1">
        <f>VLOOKUP(B76,Sheet2!B:F,2,0)</f>
        <v>1042</v>
      </c>
      <c r="H76" s="10">
        <f t="shared" si="11"/>
        <v>170</v>
      </c>
      <c r="I76" s="27">
        <f t="shared" si="12"/>
        <v>2200</v>
      </c>
      <c r="J76" s="27">
        <f t="shared" si="17"/>
        <v>1903.9999999999998</v>
      </c>
      <c r="K76" s="27">
        <f t="shared" si="13"/>
        <v>2200</v>
      </c>
      <c r="L76" s="27">
        <f t="shared" si="14"/>
        <v>90.100000000000009</v>
      </c>
      <c r="M76" s="27">
        <f t="shared" si="15"/>
        <v>171.35999999999999</v>
      </c>
      <c r="N76" s="27">
        <f t="shared" si="16"/>
        <v>2461.46</v>
      </c>
      <c r="O76" s="27">
        <f>VLOOKUP(B76,Sheet2!B:F,3,0)</f>
        <v>2462</v>
      </c>
      <c r="P76" s="28">
        <f>VLOOKUP(B76,Sheet2!B:F,4,0)</f>
        <v>1141101009283</v>
      </c>
      <c r="Q76" s="29">
        <f>VLOOKUP(B76,Sheet2!B:F,5,0)</f>
        <v>44987</v>
      </c>
    </row>
    <row r="77" spans="1:17" x14ac:dyDescent="0.25">
      <c r="A77" s="10">
        <v>65</v>
      </c>
      <c r="B77" s="25" t="s">
        <v>619</v>
      </c>
      <c r="C77" s="25" t="s">
        <v>620</v>
      </c>
      <c r="D77" s="25">
        <v>2</v>
      </c>
      <c r="E77" s="27">
        <v>-8219.8320000000003</v>
      </c>
      <c r="F77" s="10" t="e">
        <v>#N/A</v>
      </c>
      <c r="G77" s="1">
        <f>VLOOKUP(B77,Sheet2!B:F,2,0)</f>
        <v>631</v>
      </c>
      <c r="H77" s="10" t="e">
        <f t="shared" si="11"/>
        <v>#N/A</v>
      </c>
      <c r="I77" s="27">
        <f t="shared" si="12"/>
        <v>2200</v>
      </c>
      <c r="J77" s="27" t="e">
        <f t="shared" si="17"/>
        <v>#N/A</v>
      </c>
      <c r="K77" s="27" t="e">
        <f t="shared" si="13"/>
        <v>#N/A</v>
      </c>
      <c r="L77" s="27" t="e">
        <f t="shared" si="14"/>
        <v>#N/A</v>
      </c>
      <c r="M77" s="27" t="e">
        <f t="shared" si="15"/>
        <v>#N/A</v>
      </c>
      <c r="N77" s="27" t="e">
        <f t="shared" si="16"/>
        <v>#N/A</v>
      </c>
      <c r="O77" s="27">
        <f>VLOOKUP(B77,Sheet2!B:F,3,0)</f>
        <v>2228</v>
      </c>
      <c r="P77" s="28">
        <f>VLOOKUP(B77,Sheet2!B:F,4,0)</f>
        <v>1141101009288</v>
      </c>
      <c r="Q77" s="29">
        <f>VLOOKUP(B77,Sheet2!B:F,5,0)</f>
        <v>44987</v>
      </c>
    </row>
    <row r="78" spans="1:17" x14ac:dyDescent="0.25">
      <c r="A78" s="10">
        <v>66</v>
      </c>
      <c r="B78" s="25" t="s">
        <v>621</v>
      </c>
      <c r="C78" s="25" t="s">
        <v>485</v>
      </c>
      <c r="D78" s="25">
        <v>6</v>
      </c>
      <c r="E78" s="27">
        <v>-36408.380000000005</v>
      </c>
      <c r="F78" s="10">
        <v>19315</v>
      </c>
      <c r="G78" s="1">
        <f>VLOOKUP(B78,Sheet2!B:F,2,0)</f>
        <v>20416</v>
      </c>
      <c r="H78" s="10">
        <f t="shared" si="11"/>
        <v>1101</v>
      </c>
      <c r="I78" s="27">
        <f t="shared" si="12"/>
        <v>6600</v>
      </c>
      <c r="J78" s="27">
        <f t="shared" si="17"/>
        <v>12331.199999999999</v>
      </c>
      <c r="K78" s="27">
        <f t="shared" si="13"/>
        <v>12331.199999999999</v>
      </c>
      <c r="L78" s="27">
        <f t="shared" si="14"/>
        <v>583.53</v>
      </c>
      <c r="M78" s="27">
        <f t="shared" si="15"/>
        <v>1109.8079999999998</v>
      </c>
      <c r="N78" s="27">
        <f t="shared" si="16"/>
        <v>14024.537999999999</v>
      </c>
      <c r="O78" s="27">
        <f>VLOOKUP(B78,Sheet2!B:F,3,0)</f>
        <v>14025</v>
      </c>
      <c r="P78" s="28">
        <f>VLOOKUP(B78,Sheet2!B:F,4,0)</f>
        <v>1141101009949</v>
      </c>
      <c r="Q78" s="29">
        <f>VLOOKUP(B78,Sheet2!B:F,5,0)</f>
        <v>45002</v>
      </c>
    </row>
    <row r="79" spans="1:17" x14ac:dyDescent="0.25">
      <c r="A79" s="10">
        <v>67</v>
      </c>
      <c r="B79" s="25" t="s">
        <v>622</v>
      </c>
      <c r="C79" s="25" t="s">
        <v>623</v>
      </c>
      <c r="D79" s="25">
        <v>3</v>
      </c>
      <c r="E79" s="27">
        <v>-12849.86</v>
      </c>
      <c r="F79" s="10">
        <v>435</v>
      </c>
      <c r="G79" s="1">
        <f>VLOOKUP(B79,Sheet2!B:F,2,0)</f>
        <v>491</v>
      </c>
      <c r="H79" s="10">
        <f t="shared" si="11"/>
        <v>56</v>
      </c>
      <c r="I79" s="27">
        <f t="shared" si="12"/>
        <v>3300</v>
      </c>
      <c r="J79" s="27">
        <f t="shared" si="17"/>
        <v>627.19999999999993</v>
      </c>
      <c r="K79" s="27">
        <f t="shared" si="13"/>
        <v>3300</v>
      </c>
      <c r="L79" s="27">
        <f t="shared" si="14"/>
        <v>29.68</v>
      </c>
      <c r="M79" s="27">
        <f t="shared" si="15"/>
        <v>56.447999999999993</v>
      </c>
      <c r="N79" s="27">
        <f t="shared" si="16"/>
        <v>3386.1280000000002</v>
      </c>
      <c r="O79" s="27">
        <f>VLOOKUP(B79,Sheet2!B:F,3,0)</f>
        <v>3387</v>
      </c>
      <c r="P79" s="28">
        <f>VLOOKUP(B79,Sheet2!B:F,4,0)</f>
        <v>1141101009203</v>
      </c>
      <c r="Q79" s="29">
        <f>VLOOKUP(B79,Sheet2!B:F,5,0)</f>
        <v>44986</v>
      </c>
    </row>
    <row r="80" spans="1:17" x14ac:dyDescent="0.25">
      <c r="A80" s="10">
        <v>68</v>
      </c>
      <c r="B80" s="25" t="s">
        <v>624</v>
      </c>
      <c r="C80" s="25" t="s">
        <v>625</v>
      </c>
      <c r="D80" s="25">
        <v>2</v>
      </c>
      <c r="E80" s="27">
        <v>-5937</v>
      </c>
      <c r="F80" s="10" t="e">
        <v>#N/A</v>
      </c>
      <c r="G80" s="1">
        <f>VLOOKUP(B80,Sheet2!B:F,2,0)</f>
        <v>105</v>
      </c>
      <c r="H80" s="10" t="e">
        <f t="shared" si="11"/>
        <v>#N/A</v>
      </c>
      <c r="I80" s="27">
        <f t="shared" si="12"/>
        <v>2200</v>
      </c>
      <c r="J80" s="27" t="e">
        <f t="shared" si="17"/>
        <v>#N/A</v>
      </c>
      <c r="K80" s="27" t="e">
        <f t="shared" si="13"/>
        <v>#N/A</v>
      </c>
      <c r="L80" s="27" t="e">
        <f t="shared" si="14"/>
        <v>#N/A</v>
      </c>
      <c r="M80" s="27" t="e">
        <f t="shared" si="15"/>
        <v>#N/A</v>
      </c>
      <c r="N80" s="27" t="e">
        <f t="shared" si="16"/>
        <v>#N/A</v>
      </c>
      <c r="O80" s="27">
        <f>VLOOKUP(B80,Sheet2!B:F,3,0)</f>
        <v>6720</v>
      </c>
      <c r="P80" s="28">
        <f>VLOOKUP(B80,Sheet2!B:F,4,0)</f>
        <v>1141101009696</v>
      </c>
      <c r="Q80" s="29">
        <f>VLOOKUP(B80,Sheet2!B:F,5,0)</f>
        <v>44995</v>
      </c>
    </row>
    <row r="81" spans="1:17" x14ac:dyDescent="0.25">
      <c r="A81" s="10">
        <v>69</v>
      </c>
      <c r="B81" s="25" t="s">
        <v>626</v>
      </c>
      <c r="C81" s="25" t="s">
        <v>627</v>
      </c>
      <c r="D81" s="25">
        <v>1</v>
      </c>
      <c r="E81" s="27">
        <v>-2210</v>
      </c>
      <c r="F81" s="10" t="e">
        <v>#N/A</v>
      </c>
      <c r="G81" s="1" t="e">
        <f>VLOOKUP(B81,Sheet2!B:F,2,0)</f>
        <v>#N/A</v>
      </c>
      <c r="H81" s="10" t="e">
        <f t="shared" si="11"/>
        <v>#N/A</v>
      </c>
      <c r="I81" s="27">
        <f t="shared" si="12"/>
        <v>1100</v>
      </c>
      <c r="J81" s="27" t="e">
        <f t="shared" si="17"/>
        <v>#N/A</v>
      </c>
      <c r="K81" s="27" t="e">
        <f t="shared" si="13"/>
        <v>#N/A</v>
      </c>
      <c r="L81" s="27" t="e">
        <f t="shared" si="14"/>
        <v>#N/A</v>
      </c>
      <c r="M81" s="27" t="e">
        <f t="shared" si="15"/>
        <v>#N/A</v>
      </c>
      <c r="N81" s="27" t="e">
        <f t="shared" si="16"/>
        <v>#N/A</v>
      </c>
      <c r="O81" s="27" t="e">
        <f>VLOOKUP(B81,Sheet2!B:F,3,0)</f>
        <v>#N/A</v>
      </c>
      <c r="P81" s="28" t="e">
        <f>VLOOKUP(B81,Sheet2!B:F,4,0)</f>
        <v>#N/A</v>
      </c>
      <c r="Q81" s="29" t="e">
        <f>VLOOKUP(B81,Sheet2!B:F,5,0)</f>
        <v>#N/A</v>
      </c>
    </row>
    <row r="82" spans="1:17" x14ac:dyDescent="0.25">
      <c r="A82" s="10">
        <v>70</v>
      </c>
      <c r="B82" s="25" t="s">
        <v>628</v>
      </c>
      <c r="C82" s="25" t="s">
        <v>629</v>
      </c>
      <c r="D82" s="25">
        <v>2</v>
      </c>
      <c r="E82" s="27">
        <v>-6020</v>
      </c>
      <c r="F82" s="10" t="e">
        <v>#N/A</v>
      </c>
      <c r="G82" s="1" t="e">
        <f>VLOOKUP(B82,Sheet2!B:F,2,0)</f>
        <v>#N/A</v>
      </c>
      <c r="H82" s="10" t="e">
        <f t="shared" si="11"/>
        <v>#N/A</v>
      </c>
      <c r="I82" s="27">
        <f t="shared" si="12"/>
        <v>2200</v>
      </c>
      <c r="J82" s="27" t="e">
        <f t="shared" si="17"/>
        <v>#N/A</v>
      </c>
      <c r="K82" s="27" t="e">
        <f t="shared" si="13"/>
        <v>#N/A</v>
      </c>
      <c r="L82" s="27" t="e">
        <f t="shared" si="14"/>
        <v>#N/A</v>
      </c>
      <c r="M82" s="27" t="e">
        <f t="shared" si="15"/>
        <v>#N/A</v>
      </c>
      <c r="N82" s="27" t="e">
        <f t="shared" si="16"/>
        <v>#N/A</v>
      </c>
      <c r="O82" s="27" t="e">
        <f>VLOOKUP(B82,Sheet2!B:F,3,0)</f>
        <v>#N/A</v>
      </c>
      <c r="P82" s="28" t="e">
        <f>VLOOKUP(B82,Sheet2!B:F,4,0)</f>
        <v>#N/A</v>
      </c>
      <c r="Q82" s="29" t="e">
        <f>VLOOKUP(B82,Sheet2!B:F,5,0)</f>
        <v>#N/A</v>
      </c>
    </row>
    <row r="83" spans="1:17" x14ac:dyDescent="0.25">
      <c r="A83" s="10">
        <v>71</v>
      </c>
      <c r="B83" s="10" t="s">
        <v>630</v>
      </c>
      <c r="C83" s="25" t="s">
        <v>631</v>
      </c>
      <c r="D83" s="25">
        <v>1</v>
      </c>
      <c r="E83" s="27">
        <v>-4110</v>
      </c>
      <c r="F83" s="10">
        <v>3</v>
      </c>
      <c r="G83" s="1">
        <f>VLOOKUP(B83,Sheet2!B:F,2,0)</f>
        <v>6</v>
      </c>
      <c r="H83" s="10">
        <f t="shared" si="11"/>
        <v>3</v>
      </c>
      <c r="I83" s="27">
        <f t="shared" si="12"/>
        <v>1100</v>
      </c>
      <c r="J83" s="27">
        <f t="shared" si="17"/>
        <v>33.599999999999994</v>
      </c>
      <c r="K83" s="27">
        <f t="shared" si="13"/>
        <v>1100</v>
      </c>
      <c r="L83" s="27">
        <f t="shared" si="14"/>
        <v>1.59</v>
      </c>
      <c r="M83" s="27">
        <f t="shared" si="15"/>
        <v>3.0239999999999996</v>
      </c>
      <c r="N83" s="27">
        <f t="shared" si="16"/>
        <v>1104.614</v>
      </c>
      <c r="O83" s="27">
        <f>VLOOKUP(B83,Sheet2!B:F,3,0)</f>
        <v>1105</v>
      </c>
      <c r="P83" s="28">
        <f>VLOOKUP(B83,Sheet2!B:F,4,0)</f>
        <v>1141101010432</v>
      </c>
      <c r="Q83" s="29">
        <f>VLOOKUP(B83,Sheet2!B:F,5,0)</f>
        <v>45008</v>
      </c>
    </row>
    <row r="84" spans="1:17" x14ac:dyDescent="0.25">
      <c r="A84" s="10"/>
      <c r="B84" s="10" t="s">
        <v>632</v>
      </c>
      <c r="C84" s="25"/>
      <c r="D84" s="25"/>
      <c r="E84" s="27"/>
      <c r="F84" s="10"/>
      <c r="G84" s="1" t="e">
        <f>VLOOKUP(B84,Sheet2!B:F,2,0)</f>
        <v>#N/A</v>
      </c>
      <c r="H84" s="10" t="e">
        <f t="shared" si="11"/>
        <v>#N/A</v>
      </c>
      <c r="I84" s="27">
        <f t="shared" si="12"/>
        <v>0</v>
      </c>
      <c r="J84" s="27"/>
      <c r="K84" s="27">
        <f t="shared" si="13"/>
        <v>0</v>
      </c>
      <c r="L84" s="27" t="e">
        <f t="shared" si="14"/>
        <v>#N/A</v>
      </c>
      <c r="M84" s="27">
        <f t="shared" si="15"/>
        <v>0</v>
      </c>
      <c r="N84" s="27" t="e">
        <f t="shared" si="16"/>
        <v>#N/A</v>
      </c>
      <c r="O84" s="27" t="e">
        <f>VLOOKUP(B84,Sheet2!B:F,3,0)</f>
        <v>#N/A</v>
      </c>
      <c r="P84" s="28" t="e">
        <f>VLOOKUP(B84,Sheet2!B:F,4,0)</f>
        <v>#N/A</v>
      </c>
      <c r="Q84" s="29" t="e">
        <f>VLOOKUP(B84,Sheet2!B:F,5,0)</f>
        <v>#N/A</v>
      </c>
    </row>
    <row r="85" spans="1:17" x14ac:dyDescent="0.25">
      <c r="A85" s="10"/>
      <c r="B85" s="10"/>
      <c r="C85" s="10"/>
      <c r="D85" s="10"/>
      <c r="E85" s="27">
        <f>SUM(E3:E83)</f>
        <v>-625198.0560000001</v>
      </c>
      <c r="F85" s="27"/>
      <c r="G85" s="1" t="e">
        <f>VLOOKUP(B85,Sheet2!B:F,2,0)</f>
        <v>#N/A</v>
      </c>
      <c r="H85" s="10" t="e">
        <f t="shared" si="11"/>
        <v>#N/A</v>
      </c>
      <c r="I85" s="27">
        <f t="shared" si="12"/>
        <v>0</v>
      </c>
      <c r="J85" s="27" t="e">
        <f t="shared" ref="J85" si="18">SUM(J3:J83)</f>
        <v>#N/A</v>
      </c>
      <c r="K85" s="27" t="e">
        <f t="shared" si="13"/>
        <v>#N/A</v>
      </c>
      <c r="L85" s="27" t="e">
        <f t="shared" si="14"/>
        <v>#N/A</v>
      </c>
      <c r="M85" s="27" t="e">
        <f t="shared" si="15"/>
        <v>#N/A</v>
      </c>
      <c r="N85" s="27" t="e">
        <f t="shared" si="16"/>
        <v>#N/A</v>
      </c>
      <c r="O85" s="27" t="e">
        <f>VLOOKUP(B85,Sheet2!B:F,3,0)</f>
        <v>#N/A</v>
      </c>
      <c r="P85" s="28" t="e">
        <f>VLOOKUP(B85,Sheet2!B:F,4,0)</f>
        <v>#N/A</v>
      </c>
      <c r="Q85" s="29" t="e">
        <f>VLOOKUP(B85,Sheet2!B:F,5,0)</f>
        <v>#N/A</v>
      </c>
    </row>
    <row r="86" spans="1:17" x14ac:dyDescent="0.25">
      <c r="G86" s="1" t="e">
        <f>VLOOKUP(B86,Sheet2!B:F,2,0)</f>
        <v>#N/A</v>
      </c>
      <c r="H86" s="10" t="e">
        <f t="shared" si="11"/>
        <v>#N/A</v>
      </c>
      <c r="K86" s="27">
        <f t="shared" si="13"/>
        <v>0</v>
      </c>
      <c r="L86" s="27" t="e">
        <f t="shared" si="14"/>
        <v>#N/A</v>
      </c>
      <c r="M86" s="27">
        <f t="shared" si="15"/>
        <v>0</v>
      </c>
      <c r="N86" s="27" t="e">
        <f t="shared" si="16"/>
        <v>#N/A</v>
      </c>
      <c r="O86" s="27" t="e">
        <f>VLOOKUP(B86,Sheet2!B:F,3,0)</f>
        <v>#N/A</v>
      </c>
      <c r="P86" s="28" t="e">
        <f>VLOOKUP(B86,Sheet2!B:F,4,0)</f>
        <v>#N/A</v>
      </c>
      <c r="Q86" s="29" t="e">
        <f>VLOOKUP(B86,Sheet2!B:F,5,0)</f>
        <v>#N/A</v>
      </c>
    </row>
    <row r="87" spans="1:17" x14ac:dyDescent="0.25">
      <c r="E87" s="1"/>
      <c r="G87" s="1" t="e">
        <f>VLOOKUP(B87,Sheet2!B:F,2,0)</f>
        <v>#N/A</v>
      </c>
      <c r="H87" s="10" t="e">
        <f t="shared" si="11"/>
        <v>#N/A</v>
      </c>
      <c r="I87" s="1"/>
      <c r="J87" s="1"/>
      <c r="K87" s="27">
        <f t="shared" si="13"/>
        <v>0</v>
      </c>
      <c r="L87" s="27" t="e">
        <f t="shared" si="14"/>
        <v>#N/A</v>
      </c>
      <c r="M87" s="27">
        <f t="shared" si="15"/>
        <v>0</v>
      </c>
      <c r="N87" s="27" t="e">
        <f t="shared" si="16"/>
        <v>#N/A</v>
      </c>
      <c r="O87" s="27" t="e">
        <f>VLOOKUP(B87,Sheet2!B:F,3,0)</f>
        <v>#N/A</v>
      </c>
      <c r="P87" s="28" t="e">
        <f>VLOOKUP(B87,Sheet2!B:F,4,0)</f>
        <v>#N/A</v>
      </c>
      <c r="Q87" s="29" t="e">
        <f>VLOOKUP(B87,Sheet2!B:F,5,0)</f>
        <v>#N/A</v>
      </c>
    </row>
    <row r="89" spans="1:17" x14ac:dyDescent="0.25">
      <c r="E89" s="1"/>
    </row>
    <row r="90" spans="1:17" x14ac:dyDescent="0.25">
      <c r="E90" s="1"/>
    </row>
    <row r="91" spans="1:17" x14ac:dyDescent="0.25">
      <c r="E91" s="1"/>
      <c r="I91" s="1"/>
      <c r="J91" s="1"/>
      <c r="K91" s="1"/>
      <c r="L91" s="1"/>
      <c r="M91" s="1"/>
      <c r="N91" s="1"/>
    </row>
    <row r="92" spans="1:17" x14ac:dyDescent="0.25">
      <c r="E92" s="1"/>
      <c r="I92" s="1"/>
      <c r="J92" s="1"/>
      <c r="K92" s="1"/>
      <c r="L92" s="1"/>
      <c r="M92" s="1"/>
      <c r="N92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opLeftCell="A7" workbookViewId="0">
      <selection activeCell="C9" sqref="C9"/>
    </sheetView>
  </sheetViews>
  <sheetFormatPr defaultRowHeight="15" x14ac:dyDescent="0.25"/>
  <cols>
    <col min="1" max="1" width="11.140625" style="24" bestFit="1" customWidth="1"/>
    <col min="2" max="2" width="9.42578125" style="24" bestFit="1" customWidth="1"/>
    <col min="3" max="3" width="17.42578125" style="24" bestFit="1" customWidth="1"/>
    <col min="4" max="4" width="10.85546875" style="24" customWidth="1"/>
    <col min="5" max="5" width="15.28515625" style="24" bestFit="1" customWidth="1"/>
    <col min="6" max="6" width="8.42578125" style="33" bestFit="1" customWidth="1"/>
    <col min="7" max="16384" width="9.140625" style="24"/>
  </cols>
  <sheetData>
    <row r="1" spans="1:6" x14ac:dyDescent="0.25">
      <c r="A1" s="24" t="s">
        <v>468</v>
      </c>
      <c r="B1" s="24" t="s">
        <v>470</v>
      </c>
      <c r="C1" s="24" t="s">
        <v>471</v>
      </c>
      <c r="D1" s="24" t="s">
        <v>473</v>
      </c>
      <c r="E1" s="24" t="s">
        <v>472</v>
      </c>
      <c r="F1" s="33" t="s">
        <v>469</v>
      </c>
    </row>
    <row r="2" spans="1:6" x14ac:dyDescent="0.25">
      <c r="A2" s="24">
        <v>23</v>
      </c>
      <c r="B2" s="24" t="s">
        <v>484</v>
      </c>
      <c r="C2" s="24">
        <v>29440</v>
      </c>
      <c r="D2" s="24">
        <v>16560</v>
      </c>
      <c r="E2" s="24">
        <v>1141101009593</v>
      </c>
      <c r="F2" s="33">
        <v>44993</v>
      </c>
    </row>
    <row r="3" spans="1:6" x14ac:dyDescent="0.25">
      <c r="A3" s="24">
        <v>59</v>
      </c>
      <c r="B3" s="24" t="s">
        <v>486</v>
      </c>
      <c r="C3" s="24">
        <v>735</v>
      </c>
      <c r="D3" s="24">
        <v>2351</v>
      </c>
      <c r="E3" s="24">
        <v>1141101010880</v>
      </c>
      <c r="F3" s="33">
        <v>45013</v>
      </c>
    </row>
    <row r="4" spans="1:6" x14ac:dyDescent="0.25">
      <c r="A4" s="24">
        <v>30</v>
      </c>
      <c r="B4" s="24" t="s">
        <v>488</v>
      </c>
      <c r="C4" s="24">
        <v>21251</v>
      </c>
      <c r="D4" s="24">
        <v>37718</v>
      </c>
      <c r="E4" s="24">
        <v>1141101009796</v>
      </c>
      <c r="F4" s="33">
        <v>44998</v>
      </c>
    </row>
    <row r="5" spans="1:6" x14ac:dyDescent="0.25">
      <c r="A5" s="24">
        <v>25</v>
      </c>
      <c r="B5" s="24" t="s">
        <v>490</v>
      </c>
      <c r="C5" s="24">
        <v>342</v>
      </c>
      <c r="D5" s="24">
        <v>2270</v>
      </c>
      <c r="E5" s="24">
        <v>1141101009677</v>
      </c>
      <c r="F5" s="33">
        <v>44995</v>
      </c>
    </row>
    <row r="6" spans="1:6" x14ac:dyDescent="0.25">
      <c r="A6" s="24">
        <v>14</v>
      </c>
      <c r="B6" s="24" t="s">
        <v>492</v>
      </c>
      <c r="C6" s="24">
        <v>1229</v>
      </c>
      <c r="D6" s="24">
        <v>1222</v>
      </c>
      <c r="E6" s="24">
        <v>1141101009367</v>
      </c>
      <c r="F6" s="33">
        <v>44989</v>
      </c>
    </row>
    <row r="7" spans="1:6" x14ac:dyDescent="0.25">
      <c r="A7" s="24">
        <v>16</v>
      </c>
      <c r="B7" s="24" t="s">
        <v>494</v>
      </c>
      <c r="C7" s="24">
        <v>906</v>
      </c>
      <c r="D7" s="24">
        <v>2284</v>
      </c>
      <c r="E7" s="24">
        <v>1141101009411</v>
      </c>
      <c r="F7" s="33">
        <v>44989</v>
      </c>
    </row>
    <row r="8" spans="1:6" x14ac:dyDescent="0.25">
      <c r="A8" s="24">
        <v>8</v>
      </c>
      <c r="B8" s="24" t="s">
        <v>498</v>
      </c>
      <c r="C8" s="24">
        <v>2846</v>
      </c>
      <c r="D8" s="24">
        <v>12420</v>
      </c>
      <c r="E8" s="24">
        <v>1141101009289</v>
      </c>
      <c r="F8" s="33">
        <v>44987</v>
      </c>
    </row>
    <row r="9" spans="1:6" x14ac:dyDescent="0.25">
      <c r="A9" s="24">
        <v>11</v>
      </c>
      <c r="B9" s="24" t="s">
        <v>500</v>
      </c>
      <c r="C9" s="24">
        <v>1848</v>
      </c>
      <c r="D9" s="24">
        <v>2493</v>
      </c>
      <c r="E9" s="24">
        <v>1141101009363</v>
      </c>
      <c r="F9" s="33">
        <v>44988</v>
      </c>
    </row>
    <row r="10" spans="1:6" x14ac:dyDescent="0.25">
      <c r="A10" s="24">
        <v>39</v>
      </c>
      <c r="B10" s="24" t="s">
        <v>502</v>
      </c>
      <c r="C10" s="24">
        <v>1004</v>
      </c>
      <c r="D10" s="24">
        <v>2239</v>
      </c>
      <c r="E10" s="24">
        <v>32177</v>
      </c>
      <c r="F10" s="33">
        <v>45001</v>
      </c>
    </row>
    <row r="11" spans="1:6" x14ac:dyDescent="0.25">
      <c r="A11" s="24">
        <v>18</v>
      </c>
      <c r="B11" s="24" t="s">
        <v>506</v>
      </c>
      <c r="C11" s="24">
        <v>1154</v>
      </c>
      <c r="D11" s="24">
        <v>2305</v>
      </c>
      <c r="E11" s="24">
        <v>1141101009479</v>
      </c>
      <c r="F11" s="33">
        <v>44991</v>
      </c>
    </row>
    <row r="12" spans="1:6" x14ac:dyDescent="0.25">
      <c r="A12" s="24">
        <v>26</v>
      </c>
      <c r="B12" s="24" t="s">
        <v>508</v>
      </c>
      <c r="C12" s="24">
        <v>295</v>
      </c>
      <c r="D12" s="24">
        <v>2316</v>
      </c>
      <c r="E12" s="24">
        <v>1141101009693</v>
      </c>
      <c r="F12" s="33">
        <v>44995</v>
      </c>
    </row>
    <row r="13" spans="1:6" x14ac:dyDescent="0.25">
      <c r="A13" s="24">
        <v>35</v>
      </c>
      <c r="B13" s="24" t="s">
        <v>515</v>
      </c>
      <c r="C13" s="24">
        <v>9346</v>
      </c>
      <c r="D13" s="24">
        <v>13082</v>
      </c>
      <c r="E13" s="24">
        <v>32147</v>
      </c>
      <c r="F13" s="33">
        <v>45000</v>
      </c>
    </row>
    <row r="14" spans="1:6" x14ac:dyDescent="0.25">
      <c r="A14" s="24">
        <v>9</v>
      </c>
      <c r="B14" s="24" t="s">
        <v>517</v>
      </c>
      <c r="C14" s="24">
        <v>1641</v>
      </c>
      <c r="D14" s="24">
        <v>2216</v>
      </c>
      <c r="E14" s="24">
        <v>1141101009307</v>
      </c>
      <c r="F14" s="33">
        <v>44987</v>
      </c>
    </row>
    <row r="15" spans="1:6" x14ac:dyDescent="0.25">
      <c r="A15" s="24">
        <v>61</v>
      </c>
      <c r="B15" s="24" t="s">
        <v>517</v>
      </c>
      <c r="C15" s="24">
        <v>1724</v>
      </c>
      <c r="D15" s="24">
        <v>2328</v>
      </c>
      <c r="E15" s="24">
        <v>1141101010883</v>
      </c>
      <c r="F15" s="33">
        <v>45013</v>
      </c>
    </row>
    <row r="16" spans="1:6" x14ac:dyDescent="0.25">
      <c r="A16" s="24">
        <v>54</v>
      </c>
      <c r="B16" s="24" t="s">
        <v>523</v>
      </c>
      <c r="C16" s="24">
        <v>2126</v>
      </c>
      <c r="D16" s="24">
        <v>3847</v>
      </c>
      <c r="E16" s="24">
        <v>1141101010765</v>
      </c>
      <c r="F16" s="33">
        <v>45012</v>
      </c>
    </row>
    <row r="17" spans="1:6" x14ac:dyDescent="0.25">
      <c r="A17" s="24">
        <v>47</v>
      </c>
      <c r="B17" s="24" t="s">
        <v>527</v>
      </c>
      <c r="C17" s="24">
        <v>944</v>
      </c>
      <c r="D17" s="24">
        <v>2273</v>
      </c>
      <c r="E17" s="24">
        <v>1141101010380</v>
      </c>
      <c r="F17" s="33">
        <v>45008</v>
      </c>
    </row>
    <row r="18" spans="1:6" x14ac:dyDescent="0.25">
      <c r="A18" s="24">
        <v>50</v>
      </c>
      <c r="B18" s="24" t="s">
        <v>529</v>
      </c>
      <c r="C18" s="24">
        <v>65</v>
      </c>
      <c r="D18" s="24">
        <v>1110</v>
      </c>
      <c r="E18" s="24">
        <v>1141101010736</v>
      </c>
      <c r="F18" s="33">
        <v>45012</v>
      </c>
    </row>
    <row r="19" spans="1:6" x14ac:dyDescent="0.25">
      <c r="A19" s="24">
        <v>20</v>
      </c>
      <c r="B19" s="24" t="s">
        <v>531</v>
      </c>
      <c r="C19" s="24">
        <v>802</v>
      </c>
      <c r="D19" s="24">
        <v>2294</v>
      </c>
      <c r="E19" s="24">
        <v>1141101009560</v>
      </c>
      <c r="F19" s="33">
        <v>44992</v>
      </c>
    </row>
    <row r="20" spans="1:6" x14ac:dyDescent="0.25">
      <c r="A20" s="24">
        <v>28</v>
      </c>
      <c r="B20" s="24" t="s">
        <v>535</v>
      </c>
      <c r="C20" s="24">
        <v>433</v>
      </c>
      <c r="D20" s="24">
        <v>2227</v>
      </c>
      <c r="E20" s="24">
        <v>1141101009714</v>
      </c>
      <c r="F20" s="33">
        <v>44998</v>
      </c>
    </row>
    <row r="21" spans="1:6" x14ac:dyDescent="0.25">
      <c r="A21" s="24">
        <v>31</v>
      </c>
      <c r="B21" s="24" t="s">
        <v>537</v>
      </c>
      <c r="C21" s="24">
        <v>2380</v>
      </c>
      <c r="D21" s="24">
        <v>2410</v>
      </c>
      <c r="E21" s="24">
        <v>32125</v>
      </c>
      <c r="F21" s="33">
        <v>44999</v>
      </c>
    </row>
    <row r="22" spans="1:6" x14ac:dyDescent="0.25">
      <c r="A22" s="24">
        <v>42</v>
      </c>
      <c r="B22" s="24" t="s">
        <v>539</v>
      </c>
      <c r="C22" s="24">
        <v>365</v>
      </c>
      <c r="D22" s="24">
        <v>1105</v>
      </c>
      <c r="E22" s="24">
        <v>1141101010186</v>
      </c>
      <c r="F22" s="33">
        <v>45005</v>
      </c>
    </row>
    <row r="23" spans="1:6" x14ac:dyDescent="0.25">
      <c r="A23" s="24">
        <v>36</v>
      </c>
      <c r="B23" s="24" t="s">
        <v>541</v>
      </c>
      <c r="C23" s="24">
        <v>973</v>
      </c>
      <c r="D23" s="24">
        <v>1105</v>
      </c>
      <c r="E23" s="24">
        <v>1141101009926</v>
      </c>
      <c r="F23" s="33">
        <v>45000</v>
      </c>
    </row>
    <row r="24" spans="1:6" x14ac:dyDescent="0.25">
      <c r="A24" s="24">
        <v>37</v>
      </c>
      <c r="B24" s="24" t="s">
        <v>543</v>
      </c>
      <c r="C24" s="24">
        <v>1268</v>
      </c>
      <c r="D24" s="24">
        <v>1108</v>
      </c>
      <c r="E24" s="24">
        <v>32153</v>
      </c>
      <c r="F24" s="33">
        <v>45001</v>
      </c>
    </row>
    <row r="25" spans="1:6" x14ac:dyDescent="0.25">
      <c r="A25" s="24">
        <v>13</v>
      </c>
      <c r="B25" s="24" t="s">
        <v>547</v>
      </c>
      <c r="C25" s="24">
        <v>61</v>
      </c>
      <c r="D25" s="24">
        <v>1100</v>
      </c>
      <c r="E25" s="24">
        <v>1141101009365</v>
      </c>
      <c r="F25" s="33">
        <v>44988</v>
      </c>
    </row>
    <row r="26" spans="1:6" x14ac:dyDescent="0.25">
      <c r="A26" s="24">
        <v>12</v>
      </c>
      <c r="B26" s="24" t="s">
        <v>549</v>
      </c>
      <c r="C26" s="24">
        <v>503</v>
      </c>
      <c r="D26" s="24">
        <v>2260</v>
      </c>
      <c r="E26" s="24">
        <v>1141101009353</v>
      </c>
      <c r="F26" s="33">
        <v>44988</v>
      </c>
    </row>
    <row r="27" spans="1:6" x14ac:dyDescent="0.25">
      <c r="A27" s="24">
        <v>38</v>
      </c>
      <c r="B27" s="24" t="s">
        <v>555</v>
      </c>
      <c r="C27" s="24">
        <v>1417</v>
      </c>
      <c r="D27" s="24">
        <v>1110</v>
      </c>
      <c r="E27" s="24">
        <v>32175</v>
      </c>
      <c r="F27" s="33">
        <v>45001</v>
      </c>
    </row>
    <row r="28" spans="1:6" x14ac:dyDescent="0.25">
      <c r="A28" s="24">
        <v>55</v>
      </c>
      <c r="B28" s="24" t="s">
        <v>557</v>
      </c>
      <c r="C28" s="24">
        <v>2320</v>
      </c>
      <c r="D28" s="24">
        <v>2225</v>
      </c>
      <c r="E28" s="24">
        <v>1141101010763</v>
      </c>
      <c r="F28" s="33">
        <v>45012</v>
      </c>
    </row>
    <row r="29" spans="1:6" x14ac:dyDescent="0.25">
      <c r="A29" s="24">
        <v>52</v>
      </c>
      <c r="B29" s="24" t="s">
        <v>559</v>
      </c>
      <c r="C29" s="24">
        <v>9635</v>
      </c>
      <c r="D29" s="24">
        <v>2365</v>
      </c>
      <c r="E29" s="24">
        <v>1141101010751</v>
      </c>
      <c r="F29" s="33">
        <v>45012</v>
      </c>
    </row>
    <row r="30" spans="1:6" x14ac:dyDescent="0.25">
      <c r="A30" s="24">
        <v>51</v>
      </c>
      <c r="B30" s="24" t="s">
        <v>561</v>
      </c>
      <c r="C30" s="24">
        <v>7493</v>
      </c>
      <c r="D30" s="24">
        <v>5805</v>
      </c>
      <c r="E30" s="24">
        <v>1141101010748</v>
      </c>
      <c r="F30" s="33">
        <v>45012</v>
      </c>
    </row>
    <row r="31" spans="1:6" x14ac:dyDescent="0.25">
      <c r="A31" s="24">
        <v>15</v>
      </c>
      <c r="B31" s="24" t="s">
        <v>562</v>
      </c>
      <c r="C31" s="24">
        <v>1249</v>
      </c>
      <c r="D31" s="24">
        <v>1145</v>
      </c>
      <c r="E31" s="24">
        <v>1141101009371</v>
      </c>
      <c r="F31" s="33">
        <v>44989</v>
      </c>
    </row>
    <row r="32" spans="1:6" x14ac:dyDescent="0.25">
      <c r="A32" s="24">
        <v>45</v>
      </c>
      <c r="B32" s="24" t="s">
        <v>564</v>
      </c>
      <c r="C32" s="24">
        <v>778</v>
      </c>
      <c r="D32" s="24">
        <v>2237</v>
      </c>
      <c r="E32" s="24">
        <v>1141101010338</v>
      </c>
      <c r="F32" s="33">
        <v>45006</v>
      </c>
    </row>
    <row r="33" spans="1:6" x14ac:dyDescent="0.25">
      <c r="A33" s="24">
        <v>58</v>
      </c>
      <c r="B33" s="24" t="s">
        <v>566</v>
      </c>
      <c r="C33" s="24">
        <v>639</v>
      </c>
      <c r="D33" s="24">
        <v>1124</v>
      </c>
      <c r="E33" s="24">
        <v>1141101010796</v>
      </c>
      <c r="F33" s="33">
        <v>45012</v>
      </c>
    </row>
    <row r="34" spans="1:6" x14ac:dyDescent="0.25">
      <c r="A34" s="24">
        <v>57</v>
      </c>
      <c r="B34" s="24" t="s">
        <v>568</v>
      </c>
      <c r="C34" s="24">
        <v>850</v>
      </c>
      <c r="D34" s="24">
        <v>1133</v>
      </c>
      <c r="E34" s="24">
        <v>1141101010759</v>
      </c>
      <c r="F34" s="33">
        <v>45012</v>
      </c>
    </row>
    <row r="35" spans="1:6" x14ac:dyDescent="0.25">
      <c r="A35" s="24">
        <v>60</v>
      </c>
      <c r="B35" s="24" t="s">
        <v>570</v>
      </c>
      <c r="C35" s="24">
        <v>1824</v>
      </c>
      <c r="D35" s="24">
        <v>2200</v>
      </c>
      <c r="E35" s="24">
        <v>1141101010885</v>
      </c>
      <c r="F35" s="33">
        <v>45013</v>
      </c>
    </row>
    <row r="36" spans="1:6" x14ac:dyDescent="0.25">
      <c r="A36" s="24">
        <v>3</v>
      </c>
      <c r="B36" s="24" t="s">
        <v>572</v>
      </c>
      <c r="C36" s="24">
        <v>385</v>
      </c>
      <c r="D36" s="24">
        <v>2327</v>
      </c>
      <c r="E36" s="24">
        <v>114101009277</v>
      </c>
      <c r="F36" s="33">
        <v>44987</v>
      </c>
    </row>
    <row r="37" spans="1:6" x14ac:dyDescent="0.25">
      <c r="A37" s="24">
        <v>62</v>
      </c>
      <c r="B37" s="24" t="s">
        <v>572</v>
      </c>
      <c r="C37" s="24">
        <v>442</v>
      </c>
      <c r="D37" s="24">
        <v>2288</v>
      </c>
      <c r="E37" s="24">
        <v>1141101010926</v>
      </c>
      <c r="F37" s="33">
        <v>45014</v>
      </c>
    </row>
    <row r="38" spans="1:6" x14ac:dyDescent="0.25">
      <c r="A38" s="24">
        <v>2</v>
      </c>
      <c r="B38" s="24" t="s">
        <v>574</v>
      </c>
      <c r="C38" s="24">
        <v>579</v>
      </c>
      <c r="D38" s="24">
        <v>2325</v>
      </c>
      <c r="E38" s="24">
        <v>1141101009205</v>
      </c>
      <c r="F38" s="33">
        <v>44986</v>
      </c>
    </row>
    <row r="39" spans="1:6" x14ac:dyDescent="0.25">
      <c r="A39" s="24">
        <v>10</v>
      </c>
      <c r="B39" s="24" t="s">
        <v>576</v>
      </c>
      <c r="C39" s="24">
        <v>429</v>
      </c>
      <c r="D39" s="24">
        <v>2294</v>
      </c>
      <c r="E39" s="24">
        <v>1141101009336</v>
      </c>
      <c r="F39" s="33">
        <v>44987</v>
      </c>
    </row>
    <row r="40" spans="1:6" x14ac:dyDescent="0.25">
      <c r="A40" s="24">
        <v>63</v>
      </c>
      <c r="B40" s="24" t="s">
        <v>576</v>
      </c>
      <c r="C40" s="24">
        <v>433</v>
      </c>
      <c r="D40" s="24">
        <v>2207</v>
      </c>
      <c r="E40" s="24">
        <v>1141101011031</v>
      </c>
      <c r="F40" s="33">
        <v>45014</v>
      </c>
    </row>
    <row r="41" spans="1:6" x14ac:dyDescent="0.25">
      <c r="A41" s="24">
        <v>19</v>
      </c>
      <c r="B41" s="24" t="s">
        <v>577</v>
      </c>
      <c r="C41" s="24">
        <v>124</v>
      </c>
      <c r="D41" s="24">
        <v>1160</v>
      </c>
      <c r="E41" s="24">
        <v>1141101009450</v>
      </c>
      <c r="F41" s="33">
        <v>44991</v>
      </c>
    </row>
    <row r="42" spans="1:6" x14ac:dyDescent="0.25">
      <c r="A42" s="24">
        <v>32</v>
      </c>
      <c r="B42" s="24" t="s">
        <v>578</v>
      </c>
      <c r="C42" s="24">
        <v>2118</v>
      </c>
      <c r="D42" s="24">
        <v>2311</v>
      </c>
      <c r="E42" s="24">
        <v>32123</v>
      </c>
      <c r="F42" s="33">
        <v>44999</v>
      </c>
    </row>
    <row r="43" spans="1:6" x14ac:dyDescent="0.25">
      <c r="A43" s="24">
        <v>46</v>
      </c>
      <c r="B43" s="24" t="s">
        <v>579</v>
      </c>
      <c r="C43" s="24">
        <v>5850</v>
      </c>
      <c r="D43" s="24">
        <v>1153</v>
      </c>
      <c r="E43" s="24">
        <v>1141101010378</v>
      </c>
      <c r="F43" s="33">
        <v>45008</v>
      </c>
    </row>
    <row r="44" spans="1:6" x14ac:dyDescent="0.25">
      <c r="A44" s="24">
        <v>22</v>
      </c>
      <c r="B44" s="24" t="s">
        <v>581</v>
      </c>
      <c r="C44" s="24">
        <v>40938</v>
      </c>
      <c r="D44" s="24">
        <v>12840</v>
      </c>
      <c r="E44" s="24">
        <v>1141101009591</v>
      </c>
      <c r="F44" s="33">
        <v>44993</v>
      </c>
    </row>
    <row r="45" spans="1:6" x14ac:dyDescent="0.25">
      <c r="A45" s="24">
        <v>21</v>
      </c>
      <c r="B45" s="24" t="s">
        <v>583</v>
      </c>
      <c r="C45" s="24">
        <v>35353</v>
      </c>
      <c r="D45" s="24">
        <v>15923</v>
      </c>
      <c r="E45" s="24">
        <v>1141101009589</v>
      </c>
      <c r="F45" s="33">
        <v>44993</v>
      </c>
    </row>
    <row r="46" spans="1:6" x14ac:dyDescent="0.25">
      <c r="A46" s="24">
        <v>53</v>
      </c>
      <c r="B46" s="24" t="s">
        <v>586</v>
      </c>
      <c r="C46" s="24">
        <v>7803</v>
      </c>
      <c r="D46" s="24">
        <v>4639</v>
      </c>
      <c r="E46" s="24">
        <v>1141101010753</v>
      </c>
      <c r="F46" s="33">
        <v>45012</v>
      </c>
    </row>
    <row r="47" spans="1:6" x14ac:dyDescent="0.25">
      <c r="A47" s="24">
        <v>43</v>
      </c>
      <c r="B47" s="24" t="s">
        <v>588</v>
      </c>
      <c r="C47" s="24">
        <v>120</v>
      </c>
      <c r="D47" s="24">
        <v>1187</v>
      </c>
      <c r="E47" s="24">
        <v>1141101010316</v>
      </c>
      <c r="F47" s="33">
        <v>45006</v>
      </c>
    </row>
    <row r="48" spans="1:6" x14ac:dyDescent="0.25">
      <c r="A48" s="24">
        <v>7</v>
      </c>
      <c r="B48" s="24" t="s">
        <v>598</v>
      </c>
      <c r="C48" s="24">
        <v>33690</v>
      </c>
      <c r="D48" s="24">
        <v>13375</v>
      </c>
      <c r="E48" s="24">
        <v>1141101009291</v>
      </c>
      <c r="F48" s="33">
        <v>44987</v>
      </c>
    </row>
    <row r="49" spans="1:6" x14ac:dyDescent="0.25">
      <c r="A49" s="24">
        <v>24</v>
      </c>
      <c r="B49" s="24" t="s">
        <v>600</v>
      </c>
      <c r="C49" s="24">
        <v>359</v>
      </c>
      <c r="D49" s="24">
        <v>2208</v>
      </c>
      <c r="E49" s="24">
        <v>1141101009669</v>
      </c>
      <c r="F49" s="33">
        <v>44994</v>
      </c>
    </row>
    <row r="50" spans="1:6" x14ac:dyDescent="0.25">
      <c r="A50" s="24">
        <v>33</v>
      </c>
      <c r="B50" s="24" t="s">
        <v>601</v>
      </c>
      <c r="C50" s="24">
        <v>401</v>
      </c>
      <c r="D50" s="24">
        <v>1146</v>
      </c>
      <c r="E50" s="24">
        <v>32133</v>
      </c>
      <c r="F50" s="33">
        <v>45000</v>
      </c>
    </row>
    <row r="51" spans="1:6" x14ac:dyDescent="0.25">
      <c r="A51" s="24">
        <v>44</v>
      </c>
      <c r="B51" s="24" t="s">
        <v>602</v>
      </c>
      <c r="C51" s="24">
        <v>17</v>
      </c>
      <c r="D51" s="24">
        <v>1127</v>
      </c>
      <c r="E51" s="24">
        <v>1141101010341</v>
      </c>
      <c r="F51" s="33">
        <v>45006</v>
      </c>
    </row>
    <row r="52" spans="1:6" x14ac:dyDescent="0.25">
      <c r="A52" s="24">
        <v>49</v>
      </c>
      <c r="B52" s="24" t="s">
        <v>603</v>
      </c>
      <c r="C52" s="24">
        <v>7371</v>
      </c>
      <c r="D52" s="24">
        <v>5847</v>
      </c>
      <c r="E52" s="24">
        <v>1141101010727</v>
      </c>
      <c r="F52" s="33">
        <v>45012</v>
      </c>
    </row>
    <row r="53" spans="1:6" x14ac:dyDescent="0.25">
      <c r="A53" s="24">
        <v>29</v>
      </c>
      <c r="B53" s="24" t="s">
        <v>607</v>
      </c>
      <c r="C53" s="24">
        <v>310</v>
      </c>
      <c r="D53" s="24">
        <v>2257</v>
      </c>
      <c r="E53" s="24">
        <v>1141101009774</v>
      </c>
      <c r="F53" s="33">
        <v>44998</v>
      </c>
    </row>
    <row r="54" spans="1:6" x14ac:dyDescent="0.25">
      <c r="A54" s="24">
        <v>17</v>
      </c>
      <c r="B54" s="24" t="s">
        <v>609</v>
      </c>
      <c r="C54" s="24">
        <v>2112</v>
      </c>
      <c r="D54" s="24">
        <v>2251</v>
      </c>
      <c r="E54" s="24">
        <v>1141101009448</v>
      </c>
      <c r="F54" s="33">
        <v>44991</v>
      </c>
    </row>
    <row r="55" spans="1:6" x14ac:dyDescent="0.25">
      <c r="A55" s="24">
        <v>5</v>
      </c>
      <c r="B55" s="24" t="s">
        <v>611</v>
      </c>
      <c r="C55" s="24">
        <v>730</v>
      </c>
      <c r="D55" s="24">
        <v>1113</v>
      </c>
      <c r="E55" s="24">
        <v>1141101009132</v>
      </c>
      <c r="F55" s="33">
        <v>44987</v>
      </c>
    </row>
    <row r="56" spans="1:6" x14ac:dyDescent="0.25">
      <c r="A56" s="24">
        <v>41</v>
      </c>
      <c r="B56" s="24" t="s">
        <v>613</v>
      </c>
      <c r="C56" s="24">
        <v>1033</v>
      </c>
      <c r="D56" s="24">
        <v>2202</v>
      </c>
      <c r="E56" s="24">
        <v>1141101010109</v>
      </c>
      <c r="F56" s="33">
        <v>45005</v>
      </c>
    </row>
    <row r="57" spans="1:6" x14ac:dyDescent="0.25">
      <c r="A57" s="24">
        <v>34</v>
      </c>
      <c r="B57" s="24" t="s">
        <v>615</v>
      </c>
      <c r="C57" s="24">
        <v>14989</v>
      </c>
      <c r="D57" s="24">
        <v>6346</v>
      </c>
      <c r="E57" s="24">
        <v>32145</v>
      </c>
      <c r="F57" s="33">
        <v>45000</v>
      </c>
    </row>
    <row r="58" spans="1:6" x14ac:dyDescent="0.25">
      <c r="A58" s="24">
        <v>4</v>
      </c>
      <c r="B58" s="24" t="s">
        <v>617</v>
      </c>
      <c r="C58" s="24">
        <v>1042</v>
      </c>
      <c r="D58" s="24">
        <v>2462</v>
      </c>
      <c r="E58" s="24">
        <v>1141101009283</v>
      </c>
      <c r="F58" s="33">
        <v>44987</v>
      </c>
    </row>
    <row r="59" spans="1:6" x14ac:dyDescent="0.25">
      <c r="A59" s="24">
        <v>6</v>
      </c>
      <c r="B59" s="24" t="s">
        <v>619</v>
      </c>
      <c r="C59" s="24">
        <v>631</v>
      </c>
      <c r="D59" s="24">
        <v>2228</v>
      </c>
      <c r="E59" s="24">
        <v>1141101009288</v>
      </c>
      <c r="F59" s="33">
        <v>44987</v>
      </c>
    </row>
    <row r="60" spans="1:6" x14ac:dyDescent="0.25">
      <c r="A60" s="24">
        <v>40</v>
      </c>
      <c r="B60" s="24" t="s">
        <v>621</v>
      </c>
      <c r="C60" s="24">
        <v>20416</v>
      </c>
      <c r="D60" s="24">
        <v>14025</v>
      </c>
      <c r="E60" s="24">
        <v>1141101009949</v>
      </c>
      <c r="F60" s="33">
        <v>45002</v>
      </c>
    </row>
    <row r="61" spans="1:6" x14ac:dyDescent="0.25">
      <c r="A61" s="24">
        <v>1</v>
      </c>
      <c r="B61" s="24" t="s">
        <v>622</v>
      </c>
      <c r="C61" s="24">
        <v>491</v>
      </c>
      <c r="D61" s="24">
        <v>3387</v>
      </c>
      <c r="E61" s="24">
        <v>1141101009203</v>
      </c>
      <c r="F61" s="33">
        <v>44986</v>
      </c>
    </row>
    <row r="62" spans="1:6" x14ac:dyDescent="0.25">
      <c r="A62" s="24">
        <v>27</v>
      </c>
      <c r="B62" s="24" t="s">
        <v>624</v>
      </c>
      <c r="C62" s="24">
        <v>105</v>
      </c>
      <c r="D62" s="24">
        <v>6720</v>
      </c>
      <c r="E62" s="24">
        <v>1141101009696</v>
      </c>
      <c r="F62" s="33">
        <v>44995</v>
      </c>
    </row>
    <row r="63" spans="1:6" x14ac:dyDescent="0.25">
      <c r="A63" s="24">
        <v>48</v>
      </c>
      <c r="B63" s="24" t="s">
        <v>630</v>
      </c>
      <c r="C63" s="24">
        <v>6</v>
      </c>
      <c r="D63" s="24">
        <v>1105</v>
      </c>
      <c r="E63" s="24">
        <v>1141101010432</v>
      </c>
      <c r="F63" s="33">
        <v>45008</v>
      </c>
    </row>
    <row r="64" spans="1:6" x14ac:dyDescent="0.25">
      <c r="A64" s="24">
        <v>56</v>
      </c>
      <c r="B64" s="24" t="s">
        <v>660</v>
      </c>
      <c r="C64" s="24">
        <v>619</v>
      </c>
      <c r="D64" s="24">
        <v>2200</v>
      </c>
      <c r="E64" s="24">
        <v>1141101010761</v>
      </c>
      <c r="F64" s="33">
        <v>45012</v>
      </c>
    </row>
    <row r="65" spans="1:4" x14ac:dyDescent="0.25">
      <c r="A65" s="24" t="s">
        <v>474</v>
      </c>
      <c r="D65" s="24">
        <v>262640</v>
      </c>
    </row>
  </sheetData>
  <sortState ref="A2:F65">
    <sortCondition ref="B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town</vt:lpstr>
      <vt:lpstr>Sheet3</vt:lpstr>
      <vt:lpstr>rural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2023-03-06T09:30:29Z</dcterms:created>
  <dcterms:modified xsi:type="dcterms:W3CDTF">2023-03-31T09:30:27Z</dcterms:modified>
</cp:coreProperties>
</file>