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28" yWindow="576" windowWidth="15996" windowHeight="7092" activeTab="1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13" i="3" l="1"/>
  <c r="F11" i="3"/>
  <c r="F12" i="3" s="1"/>
  <c r="N8" i="3"/>
  <c r="G8" i="3"/>
  <c r="F14" i="3" l="1"/>
  <c r="F15" i="3" s="1"/>
</calcChain>
</file>

<file path=xl/sharedStrings.xml><?xml version="1.0" encoding="utf-8"?>
<sst xmlns="http://schemas.openxmlformats.org/spreadsheetml/2006/main" count="194" uniqueCount="108">
  <si>
    <t>Chamundeshwari Electricity Supply Corporation Ltd,(CESC)</t>
  </si>
  <si>
    <t>Ledger Extract Report</t>
  </si>
  <si>
    <t>Ledger Extract Report From 17-05-2022 To 17-05-2023</t>
  </si>
  <si>
    <t>Zone:</t>
  </si>
  <si>
    <t>MYSORE</t>
  </si>
  <si>
    <t>Circle:</t>
  </si>
  <si>
    <t>MYSORE-O&amp;M</t>
  </si>
  <si>
    <t>Division:</t>
  </si>
  <si>
    <t>NR MOHALLA</t>
  </si>
  <si>
    <t>Sub-Division:</t>
  </si>
  <si>
    <t>VARUNA</t>
  </si>
  <si>
    <t>Section:</t>
  </si>
  <si>
    <t>Account ID:</t>
  </si>
  <si>
    <t>C111111809</t>
  </si>
  <si>
    <t>RR No:</t>
  </si>
  <si>
    <t>VVTP2313</t>
  </si>
  <si>
    <t>Name:</t>
  </si>
  <si>
    <t>ESS &amp; ESS INFRA PVT LTD</t>
  </si>
  <si>
    <t>Address:</t>
  </si>
  <si>
    <t>SY NO 41/1 41/3 44 45 &amp; OTH YANDAHALLI</t>
  </si>
  <si>
    <t>Tariff:</t>
  </si>
  <si>
    <t>LT7(A)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</si>
  <si>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</si>
  <si>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</si>
  <si>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</si>
  <si>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</si>
  <si>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</si>
  <si>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</si>
  <si>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</si>
  <si>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</si>
  <si>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</si>
  <si>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</si>
  <si>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</si>
  <si>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</si>
  <si>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</si>
  <si>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</si>
  <si>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</si>
  <si>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SUSPENSE OB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</si>
  <si>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</si>
  <si>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</si>
  <si>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</si>
  <si>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</si>
  <si>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</si>
  <si>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</si>
  <si>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</si>
  <si>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</si>
  <si>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</si>
  <si>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</si>
  <si>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</si>
  <si>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</si>
  <si>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SUS CB</t>
  </si>
  <si>
    <t>MAY-22</t>
  </si>
  <si>
    <t>05-MAY-2022</t>
  </si>
  <si>
    <t>27-05-2022</t>
  </si>
  <si>
    <t>1111199007511</t>
  </si>
  <si>
    <t>NORMAL</t>
  </si>
  <si>
    <t>LIVE</t>
  </si>
  <si>
    <t>26-MAY-2022</t>
  </si>
  <si>
    <t>31-05-2022</t>
  </si>
  <si>
    <t>1111199007576</t>
  </si>
  <si>
    <t>JUN-22</t>
  </si>
  <si>
    <t>02-JUN-2022</t>
  </si>
  <si>
    <t>08-06-2022</t>
  </si>
  <si>
    <t>1111199007871</t>
  </si>
  <si>
    <t>JUL-22</t>
  </si>
  <si>
    <t>05-JUL-2022</t>
  </si>
  <si>
    <t>06-07-2022</t>
  </si>
  <si>
    <t>1111199008695</t>
  </si>
  <si>
    <t>AUG-22</t>
  </si>
  <si>
    <t>01-AUG-2022</t>
  </si>
  <si>
    <t>01-08-2022</t>
  </si>
  <si>
    <t>1111199009453</t>
  </si>
  <si>
    <t>SEP-22</t>
  </si>
  <si>
    <t>01-SEP-2022</t>
  </si>
  <si>
    <t>01-09-2022</t>
  </si>
  <si>
    <t>1111199010391</t>
  </si>
  <si>
    <t>OCT-22</t>
  </si>
  <si>
    <t>01-OCT-2022</t>
  </si>
  <si>
    <t>06-10-2022</t>
  </si>
  <si>
    <t>1111199011342</t>
  </si>
  <si>
    <t>NOV-22</t>
  </si>
  <si>
    <t>02-NOV-2022</t>
  </si>
  <si>
    <t>02-11-2022</t>
  </si>
  <si>
    <t>1111199012583</t>
  </si>
  <si>
    <t>DEC-22</t>
  </si>
  <si>
    <t>07-DEC-2022</t>
  </si>
  <si>
    <t>28-12-2022</t>
  </si>
  <si>
    <t>1111199014233</t>
  </si>
  <si>
    <t>JAN-23</t>
  </si>
  <si>
    <t>03-JAN-2023</t>
  </si>
  <si>
    <t>03-01-2023</t>
  </si>
  <si>
    <t>1111199014427</t>
  </si>
  <si>
    <t>FEB-23</t>
  </si>
  <si>
    <t>07-FEB-2023</t>
  </si>
  <si>
    <t>23-02-2023</t>
  </si>
  <si>
    <t>1111199015919</t>
  </si>
  <si>
    <t>MAR-23</t>
  </si>
  <si>
    <t>07-MAR-2023</t>
  </si>
  <si>
    <t>27-03-2023</t>
  </si>
  <si>
    <t>1111199017164</t>
  </si>
  <si>
    <t>APR-23</t>
  </si>
  <si>
    <t>04-APR-2023</t>
  </si>
  <si>
    <t>20-04-2023</t>
  </si>
  <si>
    <t>1111199017952</t>
  </si>
  <si>
    <t>EC CHARGE</t>
  </si>
  <si>
    <t xml:space="preserve">FAC </t>
  </si>
  <si>
    <t>TOTAL</t>
  </si>
  <si>
    <t xml:space="preserve">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</si>
</sst>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3" borderId="0" xfId="0" applyNumberFormat="1" applyFont="1" applyFill="1" applyAlignment="1" applyProtection="1">
      <alignment horizontal="right"/>
    </xf>
    <xf numFmtId="0" fontId="2" fillId="3" borderId="0" xfId="0" applyNumberFormat="1" applyFont="1" applyFill="1" applyAlignment="1" applyProtection="1">
      <alignment horizontal="left"/>
    </xf>
    <xf numFmtId="14" fontId="2" fillId="3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8:Y21" totalsRowShown="0">
  <autoFilter ref="A8:Y21"/>
  <tableColumns count="25">
    <tableColumn id="1" name="MONTH"/>
    <tableColumn id="2" name="READING DAY"/>
    <tableColumn id="3" name="BILL DATE"/>
    <tableColumn id="4" name="BILL NO"/>
    <tableColumn id="5" name="METER STATUS"/>
    <tableColumn id="6" name="INST STATUS"/>
    <tableColumn id="7" name="FR"/>
    <tableColumn id="8" name="IR"/>
    <tableColumn id="9" name="METER CONSTANT"/>
    <tableColumn id="10" name="MC UNITS"/>
    <tableColumn id="11" name="UNITS"/>
    <tableColumn id="12" name="SUSPENSE OB"/>
    <tableColumn id="13" name="OB"/>
    <tableColumn id="14" name="FC"/>
    <tableColumn id="15" name="EC"/>
    <tableColumn id="16" name="FAC"/>
    <tableColumn id="17" name="TAX"/>
    <tableColumn id="18" name="INTEREST"/>
    <tableColumn id="19" name="OTHERS"/>
    <tableColumn id="20" name="DL ADJUSTMENT"/>
    <tableColumn id="21" name="ARREARS"/>
    <tableColumn id="22" name="NET AMOUNT"/>
    <tableColumn id="23" name="COLLECTION"/>
    <tableColumn id="24" name="CB"/>
    <tableColumn id="25" name="SUS C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D6" sqref="D6"/>
    </sheetView>
  </sheetViews>
  <sheetFormatPr defaultRowHeight="14.4" x14ac:dyDescent="0.3"/>
  <cols>
    <col min="1" max="1" width="11.44140625" customWidth="1"/>
    <col min="2" max="2" width="16.44140625" customWidth="1"/>
    <col min="3" max="3" width="13" customWidth="1"/>
    <col min="4" max="4" width="15.6640625" customWidth="1"/>
    <col min="5" max="5" width="17.5546875" customWidth="1"/>
    <col min="6" max="6" width="15.44140625" customWidth="1"/>
    <col min="7" max="7" width="6.6640625" customWidth="1"/>
    <col min="8" max="8" width="6.21875" customWidth="1"/>
    <col min="9" max="9" width="20.44140625" customWidth="1"/>
    <col min="10" max="10" width="13.109375" customWidth="1"/>
    <col min="11" max="11" width="9.77734375" customWidth="1"/>
    <col min="12" max="12" width="16.21875" customWidth="1"/>
    <col min="13" max="13" width="7.109375" customWidth="1"/>
    <col min="14" max="14" width="6.6640625" customWidth="1"/>
    <col min="15" max="15" width="11.88671875" customWidth="1"/>
    <col min="16" max="16" width="9.77734375" customWidth="1"/>
    <col min="17" max="17" width="10.88671875" customWidth="1"/>
    <col min="18" max="18" width="12.6640625" customWidth="1"/>
    <col min="19" max="19" width="11.44140625" customWidth="1"/>
    <col min="20" max="20" width="18.88671875" customWidth="1"/>
    <col min="21" max="21" width="12.33203125" customWidth="1"/>
    <col min="22" max="22" width="16.5546875" customWidth="1"/>
    <col min="23" max="23" width="15.21875" customWidth="1"/>
    <col min="24" max="24" width="6.77734375" customWidth="1"/>
    <col min="25" max="25" width="10.5546875" customWidth="1"/>
  </cols>
  <sheetData>
    <row r="1" spans="1:25" ht="18" x14ac:dyDescent="0.35">
      <c r="A1" s="10" t="s">
        <v>0</v>
      </c>
      <c r="B1" s="10" t="s">
        <v>0</v>
      </c>
      <c r="C1" s="10" t="s">
        <v>0</v>
      </c>
      <c r="D1" s="10" t="s">
        <v>0</v>
      </c>
      <c r="E1" s="10" t="s">
        <v>0</v>
      </c>
      <c r="F1" s="10" t="s">
        <v>0</v>
      </c>
      <c r="G1" s="10" t="s">
        <v>0</v>
      </c>
      <c r="H1" s="10" t="s">
        <v>0</v>
      </c>
      <c r="I1" s="10" t="s">
        <v>0</v>
      </c>
      <c r="J1" s="10" t="s">
        <v>0</v>
      </c>
      <c r="K1" s="10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x14ac:dyDescent="0.35">
      <c r="A2" s="10" t="s">
        <v>1</v>
      </c>
      <c r="B2" s="10" t="s">
        <v>1</v>
      </c>
      <c r="C2" s="10" t="s">
        <v>1</v>
      </c>
      <c r="D2" s="10" t="s">
        <v>1</v>
      </c>
      <c r="E2" s="10" t="s">
        <v>1</v>
      </c>
      <c r="F2" s="10" t="s">
        <v>1</v>
      </c>
      <c r="G2" s="10" t="s">
        <v>1</v>
      </c>
      <c r="H2" s="10" t="s">
        <v>1</v>
      </c>
      <c r="I2" s="10" t="s">
        <v>1</v>
      </c>
      <c r="J2" s="10" t="s">
        <v>1</v>
      </c>
      <c r="K2" s="10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x14ac:dyDescent="0.35">
      <c r="A3" s="10" t="s">
        <v>2</v>
      </c>
      <c r="B3" s="10" t="s">
        <v>2</v>
      </c>
      <c r="C3" s="10" t="s">
        <v>2</v>
      </c>
      <c r="D3" s="10" t="s">
        <v>2</v>
      </c>
      <c r="E3" s="10" t="s">
        <v>2</v>
      </c>
      <c r="F3" s="10" t="s">
        <v>2</v>
      </c>
      <c r="G3" s="10" t="s">
        <v>2</v>
      </c>
      <c r="H3" s="10" t="s">
        <v>2</v>
      </c>
      <c r="I3" s="10" t="s">
        <v>2</v>
      </c>
      <c r="J3" s="10" t="s">
        <v>2</v>
      </c>
      <c r="K3" s="10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">
      <c r="A4" s="7" t="s">
        <v>3</v>
      </c>
      <c r="B4" s="8" t="s">
        <v>4</v>
      </c>
      <c r="C4" s="7" t="s">
        <v>5</v>
      </c>
      <c r="D4" s="8" t="s">
        <v>6</v>
      </c>
      <c r="E4" s="7" t="s">
        <v>7</v>
      </c>
      <c r="F4" s="8" t="s">
        <v>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7" t="s">
        <v>9</v>
      </c>
      <c r="B5" s="8" t="s">
        <v>10</v>
      </c>
      <c r="C5" s="7" t="s">
        <v>11</v>
      </c>
      <c r="D5" s="8" t="s">
        <v>10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3">
      <c r="A6" s="7" t="s">
        <v>12</v>
      </c>
      <c r="B6" s="8" t="s">
        <v>13</v>
      </c>
      <c r="C6" s="7" t="s">
        <v>14</v>
      </c>
      <c r="D6" s="8" t="s">
        <v>15</v>
      </c>
      <c r="E6" s="7" t="s">
        <v>16</v>
      </c>
      <c r="F6" s="8" t="s">
        <v>17</v>
      </c>
      <c r="G6" s="7" t="s">
        <v>18</v>
      </c>
      <c r="H6" s="8" t="s">
        <v>19</v>
      </c>
      <c r="I6" s="8" t="s">
        <v>19</v>
      </c>
      <c r="J6" s="8" t="s">
        <v>19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7" t="s">
        <v>20</v>
      </c>
      <c r="B7" s="8" t="s">
        <v>21</v>
      </c>
      <c r="C7" s="7" t="s">
        <v>22</v>
      </c>
      <c r="D7" s="9">
        <v>44602</v>
      </c>
      <c r="E7" s="7" t="s">
        <v>23</v>
      </c>
      <c r="F7" s="8">
        <v>6</v>
      </c>
      <c r="G7" s="7" t="s">
        <v>24</v>
      </c>
      <c r="H7" s="8">
        <v>0</v>
      </c>
      <c r="I7" s="7" t="s">
        <v>25</v>
      </c>
      <c r="J7" s="8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t="s">
        <v>26</v>
      </c>
      <c r="B8" t="s">
        <v>27</v>
      </c>
      <c r="C8" t="s">
        <v>28</v>
      </c>
      <c r="D8" t="s">
        <v>29</v>
      </c>
      <c r="E8" t="s">
        <v>30</v>
      </c>
      <c r="F8" t="s">
        <v>31</v>
      </c>
      <c r="G8" t="s">
        <v>32</v>
      </c>
      <c r="H8" t="s">
        <v>33</v>
      </c>
      <c r="I8" t="s">
        <v>34</v>
      </c>
      <c r="J8" t="s">
        <v>35</v>
      </c>
      <c r="K8" t="s">
        <v>36</v>
      </c>
      <c r="L8" t="s">
        <v>37</v>
      </c>
      <c r="M8" t="s">
        <v>38</v>
      </c>
      <c r="N8" t="s">
        <v>39</v>
      </c>
      <c r="O8" t="s">
        <v>40</v>
      </c>
      <c r="P8" t="s">
        <v>41</v>
      </c>
      <c r="Q8" t="s">
        <v>42</v>
      </c>
      <c r="R8" t="s">
        <v>43</v>
      </c>
      <c r="S8" t="s">
        <v>44</v>
      </c>
      <c r="T8" t="s">
        <v>45</v>
      </c>
      <c r="U8" t="s">
        <v>46</v>
      </c>
      <c r="V8" t="s">
        <v>47</v>
      </c>
      <c r="W8" t="s">
        <v>48</v>
      </c>
      <c r="X8" t="s">
        <v>49</v>
      </c>
      <c r="Y8" t="s">
        <v>50</v>
      </c>
    </row>
    <row r="9" spans="1:25" x14ac:dyDescent="0.3">
      <c r="A9" t="s">
        <v>51</v>
      </c>
      <c r="B9" t="s">
        <v>52</v>
      </c>
      <c r="C9" t="s">
        <v>53</v>
      </c>
      <c r="D9" t="s">
        <v>54</v>
      </c>
      <c r="E9" t="s">
        <v>55</v>
      </c>
      <c r="F9" t="s">
        <v>56</v>
      </c>
      <c r="G9">
        <v>2717</v>
      </c>
      <c r="H9">
        <v>1747</v>
      </c>
      <c r="I9">
        <v>1</v>
      </c>
      <c r="J9">
        <v>0</v>
      </c>
      <c r="K9">
        <v>970</v>
      </c>
      <c r="L9">
        <v>0</v>
      </c>
      <c r="M9">
        <v>12000</v>
      </c>
      <c r="N9">
        <v>0</v>
      </c>
      <c r="O9">
        <v>10825.08</v>
      </c>
      <c r="P9">
        <v>0</v>
      </c>
      <c r="Q9">
        <v>974.26</v>
      </c>
      <c r="R9">
        <v>144</v>
      </c>
      <c r="S9">
        <v>600</v>
      </c>
      <c r="T9">
        <v>0</v>
      </c>
      <c r="U9">
        <v>12000</v>
      </c>
      <c r="V9">
        <v>24543</v>
      </c>
      <c r="W9">
        <v>0</v>
      </c>
      <c r="X9">
        <v>29647</v>
      </c>
      <c r="Y9">
        <v>0</v>
      </c>
    </row>
    <row r="10" spans="1:25" x14ac:dyDescent="0.3">
      <c r="A10" t="s">
        <v>51</v>
      </c>
      <c r="B10" t="s">
        <v>57</v>
      </c>
      <c r="C10" t="s">
        <v>58</v>
      </c>
      <c r="D10" t="s">
        <v>59</v>
      </c>
      <c r="E10" t="s">
        <v>55</v>
      </c>
      <c r="F10" t="s">
        <v>56</v>
      </c>
      <c r="G10">
        <v>2717</v>
      </c>
      <c r="H10">
        <v>2717</v>
      </c>
      <c r="I10">
        <v>1</v>
      </c>
      <c r="J10">
        <v>0</v>
      </c>
      <c r="K10">
        <v>0</v>
      </c>
      <c r="L10">
        <v>0</v>
      </c>
      <c r="M10">
        <v>12000</v>
      </c>
      <c r="N10">
        <v>4950</v>
      </c>
      <c r="O10">
        <v>0</v>
      </c>
      <c r="P10">
        <v>0</v>
      </c>
      <c r="Q10">
        <v>0</v>
      </c>
      <c r="R10">
        <v>153.6</v>
      </c>
      <c r="S10">
        <v>600</v>
      </c>
      <c r="T10">
        <v>0</v>
      </c>
      <c r="U10">
        <v>24543</v>
      </c>
      <c r="V10">
        <v>30247</v>
      </c>
      <c r="W10">
        <v>0</v>
      </c>
      <c r="X10">
        <v>29647</v>
      </c>
      <c r="Y10">
        <v>0</v>
      </c>
    </row>
    <row r="11" spans="1:25" x14ac:dyDescent="0.3">
      <c r="A11" t="s">
        <v>60</v>
      </c>
      <c r="B11" t="s">
        <v>61</v>
      </c>
      <c r="C11" t="s">
        <v>62</v>
      </c>
      <c r="D11" t="s">
        <v>63</v>
      </c>
      <c r="E11" t="s">
        <v>55</v>
      </c>
      <c r="F11" t="s">
        <v>56</v>
      </c>
      <c r="G11">
        <v>3057</v>
      </c>
      <c r="H11">
        <v>2717</v>
      </c>
      <c r="I11">
        <v>1</v>
      </c>
      <c r="J11">
        <v>0</v>
      </c>
      <c r="K11">
        <v>340</v>
      </c>
      <c r="L11">
        <v>0</v>
      </c>
      <c r="M11">
        <v>29647</v>
      </c>
      <c r="N11">
        <v>0</v>
      </c>
      <c r="O11">
        <v>3808</v>
      </c>
      <c r="P11">
        <v>0</v>
      </c>
      <c r="Q11">
        <v>342.72</v>
      </c>
      <c r="R11">
        <v>46.1</v>
      </c>
      <c r="S11">
        <v>0</v>
      </c>
      <c r="T11">
        <v>0</v>
      </c>
      <c r="U11">
        <v>5104</v>
      </c>
      <c r="V11">
        <v>9301</v>
      </c>
      <c r="W11">
        <v>33844</v>
      </c>
      <c r="X11">
        <v>0</v>
      </c>
      <c r="Y11">
        <v>0</v>
      </c>
    </row>
    <row r="12" spans="1:25" x14ac:dyDescent="0.3">
      <c r="A12" t="s">
        <v>64</v>
      </c>
      <c r="B12" t="s">
        <v>65</v>
      </c>
      <c r="C12" t="s">
        <v>66</v>
      </c>
      <c r="D12" t="s">
        <v>67</v>
      </c>
      <c r="E12" t="s">
        <v>55</v>
      </c>
      <c r="F12" t="s">
        <v>56</v>
      </c>
      <c r="G12">
        <v>3842</v>
      </c>
      <c r="H12">
        <v>3057</v>
      </c>
      <c r="I12">
        <v>1</v>
      </c>
      <c r="J12">
        <v>0</v>
      </c>
      <c r="K12">
        <v>785</v>
      </c>
      <c r="L12">
        <v>0</v>
      </c>
      <c r="M12">
        <v>0</v>
      </c>
      <c r="N12">
        <v>0</v>
      </c>
      <c r="O12">
        <v>8792</v>
      </c>
      <c r="P12">
        <v>131.99</v>
      </c>
      <c r="Q12">
        <v>791.28</v>
      </c>
      <c r="R12">
        <v>26.9</v>
      </c>
      <c r="S12">
        <v>0</v>
      </c>
      <c r="T12">
        <v>0</v>
      </c>
      <c r="U12">
        <v>0</v>
      </c>
      <c r="V12">
        <v>9742</v>
      </c>
      <c r="W12">
        <v>9746</v>
      </c>
      <c r="X12">
        <v>-4</v>
      </c>
      <c r="Y12">
        <v>0</v>
      </c>
    </row>
    <row r="13" spans="1:25" x14ac:dyDescent="0.3">
      <c r="A13" t="s">
        <v>68</v>
      </c>
      <c r="B13" t="s">
        <v>69</v>
      </c>
      <c r="C13" t="s">
        <v>70</v>
      </c>
      <c r="D13" t="s">
        <v>71</v>
      </c>
      <c r="E13" t="s">
        <v>55</v>
      </c>
      <c r="F13" t="s">
        <v>56</v>
      </c>
      <c r="G13">
        <v>4435</v>
      </c>
      <c r="H13">
        <v>3842</v>
      </c>
      <c r="I13">
        <v>1</v>
      </c>
      <c r="J13">
        <v>0</v>
      </c>
      <c r="K13">
        <v>593</v>
      </c>
      <c r="L13">
        <v>0</v>
      </c>
      <c r="M13">
        <v>-4</v>
      </c>
      <c r="N13">
        <v>0</v>
      </c>
      <c r="O13">
        <v>6641.6</v>
      </c>
      <c r="P13">
        <v>112.67</v>
      </c>
      <c r="Q13">
        <v>597.74</v>
      </c>
      <c r="R13">
        <v>0</v>
      </c>
      <c r="S13">
        <v>0</v>
      </c>
      <c r="T13">
        <v>0</v>
      </c>
      <c r="U13">
        <v>-4</v>
      </c>
      <c r="V13">
        <v>7348</v>
      </c>
      <c r="W13">
        <v>7348</v>
      </c>
      <c r="X13">
        <v>0</v>
      </c>
      <c r="Y13">
        <v>0</v>
      </c>
    </row>
    <row r="14" spans="1:25" x14ac:dyDescent="0.3">
      <c r="A14" t="s">
        <v>72</v>
      </c>
      <c r="B14" t="s">
        <v>73</v>
      </c>
      <c r="C14" t="s">
        <v>74</v>
      </c>
      <c r="D14" t="s">
        <v>75</v>
      </c>
      <c r="E14" t="s">
        <v>55</v>
      </c>
      <c r="F14" t="s">
        <v>56</v>
      </c>
      <c r="G14">
        <v>5278</v>
      </c>
      <c r="H14">
        <v>4435</v>
      </c>
      <c r="I14">
        <v>1</v>
      </c>
      <c r="J14">
        <v>0</v>
      </c>
      <c r="K14">
        <v>843</v>
      </c>
      <c r="L14">
        <v>0</v>
      </c>
      <c r="M14">
        <v>0</v>
      </c>
      <c r="N14">
        <v>0</v>
      </c>
      <c r="O14">
        <v>9441.6</v>
      </c>
      <c r="P14">
        <v>160.16999999999999</v>
      </c>
      <c r="Q14">
        <v>849.74</v>
      </c>
      <c r="R14">
        <v>0</v>
      </c>
      <c r="S14">
        <v>0</v>
      </c>
      <c r="T14">
        <v>0</v>
      </c>
      <c r="U14">
        <v>0</v>
      </c>
      <c r="V14">
        <v>10452</v>
      </c>
      <c r="W14">
        <v>10452</v>
      </c>
      <c r="X14">
        <v>0</v>
      </c>
      <c r="Y14">
        <v>0</v>
      </c>
    </row>
    <row r="15" spans="1:25" x14ac:dyDescent="0.3">
      <c r="A15" t="s">
        <v>76</v>
      </c>
      <c r="B15" t="s">
        <v>77</v>
      </c>
      <c r="C15" t="s">
        <v>78</v>
      </c>
      <c r="D15" t="s">
        <v>79</v>
      </c>
      <c r="E15" t="s">
        <v>55</v>
      </c>
      <c r="F15" t="s">
        <v>56</v>
      </c>
      <c r="G15">
        <v>6691</v>
      </c>
      <c r="H15">
        <v>5278</v>
      </c>
      <c r="I15">
        <v>1</v>
      </c>
      <c r="J15">
        <v>0</v>
      </c>
      <c r="K15">
        <v>1413</v>
      </c>
      <c r="L15">
        <v>0</v>
      </c>
      <c r="M15">
        <v>0</v>
      </c>
      <c r="N15">
        <v>0</v>
      </c>
      <c r="O15">
        <v>15825.6</v>
      </c>
      <c r="P15">
        <v>679.09</v>
      </c>
      <c r="Q15">
        <v>1424.3</v>
      </c>
      <c r="R15">
        <v>0</v>
      </c>
      <c r="S15">
        <v>687.5</v>
      </c>
      <c r="T15">
        <v>0</v>
      </c>
      <c r="U15">
        <v>0</v>
      </c>
      <c r="V15">
        <v>18616</v>
      </c>
      <c r="W15">
        <v>18616</v>
      </c>
      <c r="X15">
        <v>0</v>
      </c>
      <c r="Y15">
        <v>0</v>
      </c>
    </row>
    <row r="16" spans="1:25" x14ac:dyDescent="0.3">
      <c r="A16" t="s">
        <v>80</v>
      </c>
      <c r="B16" t="s">
        <v>81</v>
      </c>
      <c r="C16" t="s">
        <v>82</v>
      </c>
      <c r="D16" t="s">
        <v>83</v>
      </c>
      <c r="E16" t="s">
        <v>55</v>
      </c>
      <c r="F16" t="s">
        <v>56</v>
      </c>
      <c r="G16">
        <v>7448</v>
      </c>
      <c r="H16">
        <v>6691</v>
      </c>
      <c r="I16">
        <v>1</v>
      </c>
      <c r="J16">
        <v>0</v>
      </c>
      <c r="K16">
        <v>757</v>
      </c>
      <c r="L16">
        <v>0</v>
      </c>
      <c r="M16">
        <v>0</v>
      </c>
      <c r="N16">
        <v>0</v>
      </c>
      <c r="O16">
        <v>8478.4</v>
      </c>
      <c r="P16">
        <v>401.21</v>
      </c>
      <c r="Q16">
        <v>763.06</v>
      </c>
      <c r="R16">
        <v>18.62</v>
      </c>
      <c r="S16">
        <v>0</v>
      </c>
      <c r="T16">
        <v>0</v>
      </c>
      <c r="U16">
        <v>0</v>
      </c>
      <c r="V16">
        <v>9661</v>
      </c>
      <c r="W16">
        <v>9660</v>
      </c>
      <c r="X16">
        <v>1</v>
      </c>
      <c r="Y16">
        <v>0</v>
      </c>
    </row>
    <row r="17" spans="1:25" x14ac:dyDescent="0.3">
      <c r="A17" t="s">
        <v>84</v>
      </c>
      <c r="B17" t="s">
        <v>85</v>
      </c>
      <c r="C17" t="s">
        <v>86</v>
      </c>
      <c r="D17" t="s">
        <v>87</v>
      </c>
      <c r="E17" t="s">
        <v>55</v>
      </c>
      <c r="F17" t="s">
        <v>56</v>
      </c>
      <c r="G17">
        <v>7448</v>
      </c>
      <c r="H17">
        <v>7448</v>
      </c>
      <c r="I17">
        <v>1</v>
      </c>
      <c r="J17">
        <v>0</v>
      </c>
      <c r="K17">
        <v>0</v>
      </c>
      <c r="L17">
        <v>0</v>
      </c>
      <c r="M17">
        <v>1</v>
      </c>
      <c r="N17">
        <v>8250</v>
      </c>
      <c r="O17">
        <v>0</v>
      </c>
      <c r="P17">
        <v>0</v>
      </c>
      <c r="Q17">
        <v>0</v>
      </c>
      <c r="R17">
        <v>1</v>
      </c>
      <c r="S17">
        <v>0</v>
      </c>
      <c r="T17">
        <v>0</v>
      </c>
      <c r="U17">
        <v>-8999</v>
      </c>
      <c r="V17">
        <v>-748</v>
      </c>
      <c r="W17">
        <v>9000</v>
      </c>
      <c r="X17">
        <v>-748</v>
      </c>
      <c r="Y17">
        <v>0</v>
      </c>
    </row>
    <row r="18" spans="1:25" x14ac:dyDescent="0.3">
      <c r="A18" t="s">
        <v>88</v>
      </c>
      <c r="B18" t="s">
        <v>89</v>
      </c>
      <c r="C18" t="s">
        <v>90</v>
      </c>
      <c r="D18" t="s">
        <v>91</v>
      </c>
      <c r="E18" t="s">
        <v>55</v>
      </c>
      <c r="F18" t="s">
        <v>56</v>
      </c>
      <c r="G18">
        <v>7448</v>
      </c>
      <c r="H18">
        <v>7448</v>
      </c>
      <c r="I18">
        <v>1</v>
      </c>
      <c r="J18">
        <v>0</v>
      </c>
      <c r="K18">
        <v>0</v>
      </c>
      <c r="L18">
        <v>0</v>
      </c>
      <c r="M18">
        <v>-748</v>
      </c>
      <c r="N18">
        <v>6600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-748</v>
      </c>
      <c r="V18">
        <v>5852</v>
      </c>
      <c r="W18">
        <v>5852</v>
      </c>
      <c r="X18">
        <v>0</v>
      </c>
      <c r="Y18">
        <v>0</v>
      </c>
    </row>
    <row r="19" spans="1:25" x14ac:dyDescent="0.3">
      <c r="A19" t="s">
        <v>92</v>
      </c>
      <c r="B19" t="s">
        <v>93</v>
      </c>
      <c r="C19" t="s">
        <v>94</v>
      </c>
      <c r="D19" t="s">
        <v>95</v>
      </c>
      <c r="E19" t="s">
        <v>55</v>
      </c>
      <c r="F19" t="s">
        <v>56</v>
      </c>
      <c r="G19">
        <v>7448</v>
      </c>
      <c r="H19">
        <v>7448</v>
      </c>
      <c r="I19">
        <v>1</v>
      </c>
      <c r="J19">
        <v>0</v>
      </c>
      <c r="K19">
        <v>0</v>
      </c>
      <c r="L19">
        <v>0</v>
      </c>
      <c r="M19">
        <v>0</v>
      </c>
      <c r="N19">
        <v>8250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-18938</v>
      </c>
      <c r="V19">
        <v>-10688</v>
      </c>
      <c r="W19">
        <v>18938</v>
      </c>
      <c r="X19">
        <v>-10688</v>
      </c>
      <c r="Y19">
        <v>0</v>
      </c>
    </row>
    <row r="20" spans="1:25" x14ac:dyDescent="0.3">
      <c r="A20" t="s">
        <v>96</v>
      </c>
      <c r="B20" t="s">
        <v>97</v>
      </c>
      <c r="C20" t="s">
        <v>98</v>
      </c>
      <c r="D20" t="s">
        <v>99</v>
      </c>
      <c r="E20" t="s">
        <v>55</v>
      </c>
      <c r="F20" t="s">
        <v>56</v>
      </c>
      <c r="G20">
        <v>0</v>
      </c>
      <c r="H20">
        <v>0</v>
      </c>
      <c r="I20">
        <v>1</v>
      </c>
      <c r="J20">
        <v>0</v>
      </c>
      <c r="K20">
        <v>0</v>
      </c>
      <c r="L20">
        <v>0</v>
      </c>
      <c r="M20">
        <v>-10688</v>
      </c>
      <c r="N20">
        <v>6600</v>
      </c>
      <c r="O20">
        <v>0</v>
      </c>
      <c r="P20">
        <v>0</v>
      </c>
      <c r="Q20">
        <v>0</v>
      </c>
      <c r="R20">
        <v>5.5</v>
      </c>
      <c r="S20">
        <v>0</v>
      </c>
      <c r="T20">
        <v>0</v>
      </c>
      <c r="U20">
        <v>-10688</v>
      </c>
      <c r="V20">
        <v>-4083</v>
      </c>
      <c r="W20">
        <v>11022</v>
      </c>
      <c r="X20">
        <v>-15105</v>
      </c>
      <c r="Y20">
        <v>0</v>
      </c>
    </row>
    <row r="21" spans="1:25" x14ac:dyDescent="0.3">
      <c r="A21" t="s">
        <v>100</v>
      </c>
      <c r="B21" t="s">
        <v>101</v>
      </c>
      <c r="C21" t="s">
        <v>102</v>
      </c>
      <c r="D21" t="s">
        <v>103</v>
      </c>
      <c r="E21" t="s">
        <v>55</v>
      </c>
      <c r="F21" t="s">
        <v>56</v>
      </c>
      <c r="G21">
        <v>582</v>
      </c>
      <c r="H21">
        <v>0</v>
      </c>
      <c r="I21">
        <v>1</v>
      </c>
      <c r="J21">
        <v>0</v>
      </c>
      <c r="K21">
        <v>582</v>
      </c>
      <c r="L21">
        <v>0</v>
      </c>
      <c r="M21">
        <v>-15105</v>
      </c>
      <c r="N21">
        <v>6600</v>
      </c>
      <c r="O21">
        <v>0</v>
      </c>
      <c r="P21">
        <v>308.45999999999998</v>
      </c>
      <c r="Q21">
        <v>586.66</v>
      </c>
      <c r="R21">
        <v>0</v>
      </c>
      <c r="S21">
        <v>0</v>
      </c>
      <c r="T21">
        <v>0</v>
      </c>
      <c r="U21">
        <v>-15105</v>
      </c>
      <c r="V21">
        <v>-7610</v>
      </c>
      <c r="W21">
        <v>0</v>
      </c>
      <c r="X21">
        <v>-7610</v>
      </c>
      <c r="Y21">
        <v>0</v>
      </c>
    </row>
  </sheetData>
  <mergeCells count="31">
    <mergeCell ref="A1:K1"/>
    <mergeCell ref="A2:K2"/>
    <mergeCell ref="A3:K3"/>
    <mergeCell ref="A4"/>
    <mergeCell ref="B4"/>
    <mergeCell ref="C4"/>
    <mergeCell ref="D4"/>
    <mergeCell ref="E4"/>
    <mergeCell ref="F4"/>
    <mergeCell ref="A5"/>
    <mergeCell ref="B5"/>
    <mergeCell ref="C5"/>
    <mergeCell ref="D5"/>
    <mergeCell ref="A6"/>
    <mergeCell ref="B6"/>
    <mergeCell ref="C6"/>
    <mergeCell ref="D6"/>
    <mergeCell ref="E6"/>
    <mergeCell ref="F6"/>
    <mergeCell ref="G6"/>
    <mergeCell ref="H6:J6"/>
    <mergeCell ref="A7"/>
    <mergeCell ref="B7"/>
    <mergeCell ref="C7"/>
    <mergeCell ref="D7"/>
    <mergeCell ref="E7"/>
    <mergeCell ref="F7"/>
    <mergeCell ref="G7"/>
    <mergeCell ref="H7"/>
    <mergeCell ref="I7"/>
    <mergeCell ref="J7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workbookViewId="0">
      <selection activeCell="B5" sqref="B5"/>
    </sheetView>
  </sheetViews>
  <sheetFormatPr defaultColWidth="26.88671875" defaultRowHeight="14.4" x14ac:dyDescent="0.3"/>
  <cols>
    <col min="1" max="1" width="7.5546875" bestFit="1" customWidth="1"/>
    <col min="2" max="2" width="13.5546875" bestFit="1" customWidth="1"/>
    <col min="3" max="4" width="5" bestFit="1" customWidth="1"/>
    <col min="5" max="5" width="10.33203125" bestFit="1" customWidth="1"/>
    <col min="6" max="6" width="9" bestFit="1" customWidth="1"/>
    <col min="7" max="7" width="6" bestFit="1" customWidth="1"/>
    <col min="8" max="8" width="3.109375" bestFit="1" customWidth="1"/>
    <col min="9" max="10" width="7" bestFit="1" customWidth="1"/>
    <col min="11" max="11" width="8.88671875" bestFit="1" customWidth="1"/>
    <col min="12" max="12" width="8.44140625" bestFit="1" customWidth="1"/>
    <col min="13" max="13" width="12.5546875" bestFit="1" customWidth="1"/>
    <col min="14" max="14" width="11.5546875" bestFit="1" customWidth="1"/>
    <col min="15" max="15" width="6.6640625" bestFit="1" customWidth="1"/>
  </cols>
  <sheetData>
    <row r="1" spans="1:15" x14ac:dyDescent="0.3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4" customFormat="1" x14ac:dyDescent="0.3">
      <c r="A2" s="6" t="s">
        <v>26</v>
      </c>
      <c r="B2" s="6" t="s">
        <v>30</v>
      </c>
      <c r="C2" s="6" t="s">
        <v>32</v>
      </c>
      <c r="D2" s="6" t="s">
        <v>33</v>
      </c>
      <c r="E2" s="6" t="s">
        <v>36</v>
      </c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46</v>
      </c>
      <c r="M2" s="6" t="s">
        <v>47</v>
      </c>
      <c r="N2" s="6" t="s">
        <v>48</v>
      </c>
      <c r="O2" s="6" t="s">
        <v>49</v>
      </c>
    </row>
    <row r="3" spans="1:15" x14ac:dyDescent="0.3">
      <c r="A3" s="5" t="s">
        <v>84</v>
      </c>
      <c r="B3" s="5" t="s">
        <v>55</v>
      </c>
      <c r="C3" s="5">
        <v>7448</v>
      </c>
      <c r="D3" s="5">
        <v>7448</v>
      </c>
      <c r="E3" s="5">
        <v>0</v>
      </c>
      <c r="F3" s="5">
        <v>1</v>
      </c>
      <c r="G3" s="5">
        <v>8250</v>
      </c>
      <c r="H3" s="5">
        <v>0</v>
      </c>
      <c r="I3" s="5">
        <v>0</v>
      </c>
      <c r="J3" s="5">
        <v>0</v>
      </c>
      <c r="K3" s="5">
        <v>1</v>
      </c>
      <c r="L3" s="5">
        <v>-8999</v>
      </c>
      <c r="M3" s="5">
        <v>-748</v>
      </c>
      <c r="N3" s="5">
        <v>9000</v>
      </c>
      <c r="O3" s="5">
        <v>-748</v>
      </c>
    </row>
    <row r="4" spans="1:15" x14ac:dyDescent="0.3">
      <c r="A4" s="5" t="s">
        <v>88</v>
      </c>
      <c r="B4" s="5" t="s">
        <v>55</v>
      </c>
      <c r="C4" s="5">
        <v>7448</v>
      </c>
      <c r="D4" s="5">
        <v>7448</v>
      </c>
      <c r="E4" s="5">
        <v>0</v>
      </c>
      <c r="F4" s="5">
        <v>-748</v>
      </c>
      <c r="G4" s="5">
        <v>6600</v>
      </c>
      <c r="H4" s="5">
        <v>0</v>
      </c>
      <c r="I4" s="5">
        <v>0</v>
      </c>
      <c r="J4" s="5">
        <v>0</v>
      </c>
      <c r="K4" s="5">
        <v>0</v>
      </c>
      <c r="L4" s="5">
        <v>-748</v>
      </c>
      <c r="M4" s="5">
        <v>5852</v>
      </c>
      <c r="N4" s="5">
        <v>5852</v>
      </c>
      <c r="O4" s="5">
        <v>0</v>
      </c>
    </row>
    <row r="5" spans="1:15" x14ac:dyDescent="0.3">
      <c r="A5" s="5" t="s">
        <v>92</v>
      </c>
      <c r="B5" s="5" t="s">
        <v>55</v>
      </c>
      <c r="C5" s="5">
        <v>7448</v>
      </c>
      <c r="D5" s="5">
        <v>7448</v>
      </c>
      <c r="E5" s="5">
        <v>0</v>
      </c>
      <c r="F5" s="5">
        <v>0</v>
      </c>
      <c r="G5" s="5">
        <v>8250</v>
      </c>
      <c r="H5" s="5">
        <v>0</v>
      </c>
      <c r="I5" s="5">
        <v>0</v>
      </c>
      <c r="J5" s="5">
        <v>0</v>
      </c>
      <c r="K5" s="5">
        <v>0</v>
      </c>
      <c r="L5" s="5">
        <v>-18938</v>
      </c>
      <c r="M5" s="5">
        <v>-10688</v>
      </c>
      <c r="N5" s="5">
        <v>18938</v>
      </c>
      <c r="O5" s="5">
        <v>-10688</v>
      </c>
    </row>
    <row r="6" spans="1:15" x14ac:dyDescent="0.3">
      <c r="A6" s="5" t="s">
        <v>96</v>
      </c>
      <c r="B6" s="5" t="s">
        <v>55</v>
      </c>
      <c r="C6" s="5">
        <v>0</v>
      </c>
      <c r="D6" s="5">
        <v>0</v>
      </c>
      <c r="E6" s="5">
        <v>0</v>
      </c>
      <c r="F6" s="5">
        <v>-10688</v>
      </c>
      <c r="G6" s="5">
        <v>6600</v>
      </c>
      <c r="H6" s="5">
        <v>0</v>
      </c>
      <c r="I6" s="5">
        <v>0</v>
      </c>
      <c r="J6" s="5">
        <v>0</v>
      </c>
      <c r="K6" s="5">
        <v>5.5</v>
      </c>
      <c r="L6" s="5">
        <v>-10688</v>
      </c>
      <c r="M6" s="5">
        <v>-4083</v>
      </c>
      <c r="N6" s="5">
        <v>11022</v>
      </c>
      <c r="O6" s="5">
        <v>-15105</v>
      </c>
    </row>
    <row r="7" spans="1:15" x14ac:dyDescent="0.3">
      <c r="A7" s="5" t="s">
        <v>100</v>
      </c>
      <c r="B7" s="5" t="s">
        <v>55</v>
      </c>
      <c r="C7" s="5">
        <v>582</v>
      </c>
      <c r="D7" s="5">
        <v>0</v>
      </c>
      <c r="E7" s="5">
        <v>582</v>
      </c>
      <c r="F7" s="5">
        <v>-15105</v>
      </c>
      <c r="G7" s="5">
        <v>6600</v>
      </c>
      <c r="H7" s="5">
        <v>0</v>
      </c>
      <c r="I7" s="5">
        <v>308.45999999999998</v>
      </c>
      <c r="J7" s="5">
        <v>586.66</v>
      </c>
      <c r="K7" s="5">
        <v>0</v>
      </c>
      <c r="L7" s="5">
        <v>-15105</v>
      </c>
      <c r="M7" s="5">
        <v>-7610</v>
      </c>
      <c r="N7" s="5">
        <v>0</v>
      </c>
      <c r="O7" s="5">
        <v>-7610</v>
      </c>
    </row>
    <row r="8" spans="1:15" x14ac:dyDescent="0.3">
      <c r="A8" s="5"/>
      <c r="B8" s="5"/>
      <c r="C8" s="5"/>
      <c r="D8" s="5"/>
      <c r="E8" s="5"/>
      <c r="F8" s="5"/>
      <c r="G8" s="5">
        <f>SUM(G3:G7)</f>
        <v>36300</v>
      </c>
      <c r="H8" s="5"/>
      <c r="I8" s="5"/>
      <c r="J8" s="5"/>
      <c r="K8" s="5"/>
      <c r="L8" s="5"/>
      <c r="M8" s="5"/>
      <c r="N8" s="5">
        <f>SUM(N3:N7)</f>
        <v>44812</v>
      </c>
      <c r="O8" s="5"/>
    </row>
    <row r="10" spans="1:15" x14ac:dyDescent="0.3">
      <c r="E10" t="s">
        <v>36</v>
      </c>
      <c r="F10" s="4">
        <v>5467</v>
      </c>
    </row>
    <row r="11" spans="1:15" x14ac:dyDescent="0.3">
      <c r="E11" t="s">
        <v>104</v>
      </c>
      <c r="F11">
        <f>F10*11</f>
        <v>60137</v>
      </c>
      <c r="L11" t="s">
        <v>107</v>
      </c>
    </row>
    <row r="12" spans="1:15" x14ac:dyDescent="0.3">
      <c r="E12" t="s">
        <v>42</v>
      </c>
      <c r="F12">
        <f>F11*0.09</f>
        <v>5412.33</v>
      </c>
    </row>
    <row r="13" spans="1:15" x14ac:dyDescent="0.3">
      <c r="E13" t="s">
        <v>105</v>
      </c>
      <c r="F13">
        <f>F10*0.53</f>
        <v>2897.51</v>
      </c>
    </row>
    <row r="14" spans="1:15" x14ac:dyDescent="0.3">
      <c r="E14" t="s">
        <v>106</v>
      </c>
      <c r="F14">
        <f>F13+F12+F11</f>
        <v>68446.84</v>
      </c>
    </row>
    <row r="15" spans="1:15" x14ac:dyDescent="0.3">
      <c r="F15">
        <f>F14-N8</f>
        <v>23634.839999999997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cp:lastPrinted>2023-05-23T12:03:03Z</cp:lastPrinted>
  <dcterms:created xsi:type="dcterms:W3CDTF">2023-05-17T09:08:56Z</dcterms:created>
  <dcterms:modified xsi:type="dcterms:W3CDTF">2023-05-23T12:06:31Z</dcterms:modified>
</cp:coreProperties>
</file>