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1"/>
  </bookViews>
  <sheets>
    <sheet name="Sheet1" sheetId="8" r:id="rId1"/>
    <sheet name="Sheet2" sheetId="9" r:id="rId2"/>
  </sheets>
  <definedNames>
    <definedName name="_xlnm._FilterDatabase" localSheetId="1" hidden="1">Sheet2!$U$2:$U$109</definedName>
  </definedNames>
  <calcPr calcId="145621"/>
</workbook>
</file>

<file path=xl/calcChain.xml><?xml version="1.0" encoding="utf-8"?>
<calcChain xmlns="http://schemas.openxmlformats.org/spreadsheetml/2006/main">
  <c r="R110" i="9" l="1"/>
  <c r="T86" i="9" l="1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86" i="9"/>
  <c r="P10" i="9" l="1"/>
  <c r="T10" i="9" s="1"/>
  <c r="P11" i="9"/>
  <c r="T11" i="9" s="1"/>
  <c r="P12" i="9"/>
  <c r="T12" i="9" s="1"/>
  <c r="P13" i="9"/>
  <c r="T13" i="9" s="1"/>
  <c r="P14" i="9"/>
  <c r="T14" i="9" s="1"/>
  <c r="P15" i="9"/>
  <c r="T15" i="9" s="1"/>
  <c r="P16" i="9"/>
  <c r="T16" i="9" s="1"/>
  <c r="P17" i="9"/>
  <c r="T17" i="9" s="1"/>
  <c r="P18" i="9"/>
  <c r="T18" i="9" s="1"/>
  <c r="P19" i="9"/>
  <c r="T19" i="9" s="1"/>
  <c r="P20" i="9"/>
  <c r="T20" i="9" s="1"/>
  <c r="P21" i="9"/>
  <c r="T21" i="9" s="1"/>
  <c r="P22" i="9"/>
  <c r="T22" i="9" s="1"/>
  <c r="P23" i="9"/>
  <c r="T23" i="9" s="1"/>
  <c r="P24" i="9"/>
  <c r="T24" i="9" s="1"/>
  <c r="P25" i="9"/>
  <c r="T25" i="9" s="1"/>
  <c r="P26" i="9"/>
  <c r="T26" i="9" s="1"/>
  <c r="P27" i="9"/>
  <c r="T27" i="9" s="1"/>
  <c r="P28" i="9"/>
  <c r="T28" i="9" s="1"/>
  <c r="P29" i="9"/>
  <c r="T29" i="9" s="1"/>
  <c r="P30" i="9"/>
  <c r="T30" i="9" s="1"/>
  <c r="P31" i="9"/>
  <c r="T31" i="9" s="1"/>
  <c r="P32" i="9"/>
  <c r="T32" i="9" s="1"/>
  <c r="P33" i="9"/>
  <c r="T33" i="9" s="1"/>
  <c r="P34" i="9"/>
  <c r="T34" i="9" s="1"/>
  <c r="P35" i="9"/>
  <c r="P36" i="9"/>
  <c r="T36" i="9" s="1"/>
  <c r="P37" i="9"/>
  <c r="T37" i="9" s="1"/>
  <c r="P38" i="9"/>
  <c r="T38" i="9" s="1"/>
  <c r="P39" i="9"/>
  <c r="T39" i="9" s="1"/>
  <c r="P40" i="9"/>
  <c r="T40" i="9" s="1"/>
  <c r="P41" i="9"/>
  <c r="T41" i="9" s="1"/>
  <c r="P42" i="9"/>
  <c r="T42" i="9" s="1"/>
  <c r="P43" i="9"/>
  <c r="T43" i="9" s="1"/>
  <c r="P44" i="9"/>
  <c r="T44" i="9" s="1"/>
  <c r="P45" i="9"/>
  <c r="T45" i="9" s="1"/>
  <c r="P46" i="9"/>
  <c r="T46" i="9" s="1"/>
  <c r="P47" i="9"/>
  <c r="T47" i="9" s="1"/>
  <c r="P48" i="9"/>
  <c r="T48" i="9" s="1"/>
  <c r="P49" i="9"/>
  <c r="T49" i="9" s="1"/>
  <c r="P50" i="9"/>
  <c r="T50" i="9" s="1"/>
  <c r="P51" i="9"/>
  <c r="T51" i="9" s="1"/>
  <c r="P52" i="9"/>
  <c r="T52" i="9" s="1"/>
  <c r="P53" i="9"/>
  <c r="T53" i="9" s="1"/>
  <c r="P54" i="9"/>
  <c r="T54" i="9" s="1"/>
  <c r="P55" i="9"/>
  <c r="T55" i="9" s="1"/>
  <c r="P56" i="9"/>
  <c r="T56" i="9" s="1"/>
  <c r="P57" i="9"/>
  <c r="T57" i="9" s="1"/>
  <c r="P58" i="9"/>
  <c r="T58" i="9" s="1"/>
  <c r="P59" i="9"/>
  <c r="T59" i="9" s="1"/>
  <c r="P60" i="9"/>
  <c r="T60" i="9" s="1"/>
  <c r="P61" i="9"/>
  <c r="T61" i="9" s="1"/>
  <c r="P62" i="9"/>
  <c r="T62" i="9" s="1"/>
  <c r="P63" i="9"/>
  <c r="T63" i="9" s="1"/>
  <c r="P64" i="9"/>
  <c r="T64" i="9" s="1"/>
  <c r="P65" i="9"/>
  <c r="T65" i="9" s="1"/>
  <c r="P66" i="9"/>
  <c r="T66" i="9" s="1"/>
  <c r="P67" i="9"/>
  <c r="T67" i="9" s="1"/>
  <c r="P68" i="9"/>
  <c r="T68" i="9" s="1"/>
  <c r="P69" i="9"/>
  <c r="T69" i="9" s="1"/>
  <c r="P70" i="9"/>
  <c r="T70" i="9" s="1"/>
  <c r="P71" i="9"/>
  <c r="T71" i="9" s="1"/>
  <c r="P72" i="9"/>
  <c r="T72" i="9" s="1"/>
  <c r="P73" i="9"/>
  <c r="T73" i="9" s="1"/>
  <c r="P74" i="9"/>
  <c r="T74" i="9" s="1"/>
  <c r="P75" i="9"/>
  <c r="T75" i="9" s="1"/>
  <c r="P76" i="9"/>
  <c r="T76" i="9" s="1"/>
  <c r="P77" i="9"/>
  <c r="T77" i="9" s="1"/>
  <c r="P78" i="9"/>
  <c r="T78" i="9" s="1"/>
  <c r="P79" i="9"/>
  <c r="T79" i="9" s="1"/>
  <c r="P80" i="9"/>
  <c r="T80" i="9" s="1"/>
  <c r="P81" i="9"/>
  <c r="T81" i="9" s="1"/>
  <c r="P82" i="9"/>
  <c r="T82" i="9" s="1"/>
  <c r="P83" i="9"/>
  <c r="T83" i="9" s="1"/>
  <c r="P84" i="9"/>
  <c r="T84" i="9" s="1"/>
  <c r="P9" i="9"/>
  <c r="T9" i="9" l="1"/>
  <c r="T35" i="9"/>
  <c r="K44" i="8"/>
  <c r="K49" i="8"/>
  <c r="T110" i="9" l="1"/>
  <c r="H21" i="8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4" i="8"/>
  <c r="K35" i="8"/>
  <c r="K36" i="8"/>
  <c r="K37" i="8"/>
  <c r="K38" i="8"/>
  <c r="K39" i="8"/>
  <c r="K40" i="8"/>
  <c r="K41" i="8"/>
  <c r="K42" i="8"/>
  <c r="K43" i="8"/>
  <c r="K45" i="8"/>
  <c r="K46" i="8"/>
  <c r="K47" i="8"/>
  <c r="K48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2" i="8"/>
</calcChain>
</file>

<file path=xl/sharedStrings.xml><?xml version="1.0" encoding="utf-8"?>
<sst xmlns="http://schemas.openxmlformats.org/spreadsheetml/2006/main" count="395" uniqueCount="149">
  <si>
    <t>IR</t>
  </si>
  <si>
    <t>FR</t>
  </si>
  <si>
    <t>FC</t>
  </si>
  <si>
    <t>EC</t>
  </si>
  <si>
    <t>FAC</t>
  </si>
  <si>
    <t>NORMAL</t>
  </si>
  <si>
    <t>DISS</t>
  </si>
  <si>
    <t>INVISIBLE</t>
  </si>
  <si>
    <t>AKP287</t>
  </si>
  <si>
    <t>KLP25</t>
  </si>
  <si>
    <t>KLP44</t>
  </si>
  <si>
    <t>KLP27</t>
  </si>
  <si>
    <t>KLP28</t>
  </si>
  <si>
    <t>KLP24</t>
  </si>
  <si>
    <t>KLP73</t>
  </si>
  <si>
    <t>KLP77</t>
  </si>
  <si>
    <t>KLP82</t>
  </si>
  <si>
    <t>KLP37</t>
  </si>
  <si>
    <t>KLP69</t>
  </si>
  <si>
    <t>KLP85</t>
  </si>
  <si>
    <t>KLP89</t>
  </si>
  <si>
    <t>KLP98</t>
  </si>
  <si>
    <t>KLP99</t>
  </si>
  <si>
    <t>KLP97</t>
  </si>
  <si>
    <t>KLP93</t>
  </si>
  <si>
    <t>AKLP25</t>
  </si>
  <si>
    <t>AKLP33</t>
  </si>
  <si>
    <t>AKLP9</t>
  </si>
  <si>
    <t>AKLP10</t>
  </si>
  <si>
    <t>AKLP11</t>
  </si>
  <si>
    <t>AKLP38</t>
  </si>
  <si>
    <t>AKLP42</t>
  </si>
  <si>
    <t>AKLP81</t>
  </si>
  <si>
    <t>KLP100</t>
  </si>
  <si>
    <t>AKLP92</t>
  </si>
  <si>
    <t>AKLP98</t>
  </si>
  <si>
    <t>AKLP97</t>
  </si>
  <si>
    <t>AKLP108</t>
  </si>
  <si>
    <t>AKLP59</t>
  </si>
  <si>
    <t>AKLP136</t>
  </si>
  <si>
    <t>AKLP126</t>
  </si>
  <si>
    <t>AKLP137</t>
  </si>
  <si>
    <t>AKLP132</t>
  </si>
  <si>
    <t>AKLP149</t>
  </si>
  <si>
    <t>AKLP152</t>
  </si>
  <si>
    <t>AKLP158</t>
  </si>
  <si>
    <t>AKLP159</t>
  </si>
  <si>
    <t>AKLP243</t>
  </si>
  <si>
    <t>KLP26</t>
  </si>
  <si>
    <t>KLP60</t>
  </si>
  <si>
    <t>KLP38</t>
  </si>
  <si>
    <t>KLP10</t>
  </si>
  <si>
    <t>KLP42</t>
  </si>
  <si>
    <t>KLP15</t>
  </si>
  <si>
    <t>KLP63</t>
  </si>
  <si>
    <t>KLP65</t>
  </si>
  <si>
    <t>KLP66</t>
  </si>
  <si>
    <t>KLP71</t>
  </si>
  <si>
    <t>KLP72</t>
  </si>
  <si>
    <t>KLP79</t>
  </si>
  <si>
    <t>KLP83</t>
  </si>
  <si>
    <t>KLP81</t>
  </si>
  <si>
    <t>KLP9</t>
  </si>
  <si>
    <t>KLP6</t>
  </si>
  <si>
    <t>KLP68</t>
  </si>
  <si>
    <t>KLP74</t>
  </si>
  <si>
    <t>KLP70</t>
  </si>
  <si>
    <t>KLP90</t>
  </si>
  <si>
    <t>AKLP26</t>
  </si>
  <si>
    <t>AKLP18</t>
  </si>
  <si>
    <t>AKLP20</t>
  </si>
  <si>
    <t>AKLP22</t>
  </si>
  <si>
    <t>AKLP66</t>
  </si>
  <si>
    <t>AKLP106</t>
  </si>
  <si>
    <t>AKLP114</t>
  </si>
  <si>
    <t>AKLP54</t>
  </si>
  <si>
    <t>AKLP56</t>
  </si>
  <si>
    <t>AKLP55</t>
  </si>
  <si>
    <t>AKLP96</t>
  </si>
  <si>
    <t>AKLP125</t>
  </si>
  <si>
    <t>AKLP129</t>
  </si>
  <si>
    <t>AKLP155</t>
  </si>
  <si>
    <t>RR NO</t>
  </si>
  <si>
    <t>METER STATUS</t>
  </si>
  <si>
    <t>UNITS</t>
  </si>
  <si>
    <t>MD PEN</t>
  </si>
  <si>
    <t>TAX</t>
  </si>
  <si>
    <t>AKLP39</t>
  </si>
  <si>
    <t>AKLP105</t>
  </si>
  <si>
    <t>ADAP228</t>
  </si>
  <si>
    <t>OB</t>
  </si>
  <si>
    <t>TOTAL BAL</t>
  </si>
  <si>
    <t>INTREST</t>
  </si>
  <si>
    <t>AKLP79</t>
  </si>
  <si>
    <t>ADAP84</t>
  </si>
  <si>
    <t>RURAL REB</t>
  </si>
  <si>
    <t>IOD</t>
  </si>
  <si>
    <t>TOL REBAT</t>
  </si>
  <si>
    <t>CgÀPÉgÉ ±ÁSÉ</t>
  </si>
  <si>
    <t>£ÉÃPÁgÀjUÉ «±ÉÃµÀ ¥ÁåPÉÃf£Àr «zÀÄåvï ªÀÄUÀÎ WÀlPÀUÀ½UÉ «zÀÄåvï ¸ÀºÁAiÀÄzsÀ£ÀzÀ ¨ÉÃrPÉAiÀÄ ªÀiÁ»w</t>
  </si>
  <si>
    <t>PÀæ
 ¸ÀA</t>
  </si>
  <si>
    <t>«¨sÁUÀ</t>
  </si>
  <si>
    <t>G¥À «¨sÁUÀzÀ
ºÉ¸ÀgÀÄ</t>
  </si>
  <si>
    <t>Dgï.Dgï. 
¸ÀASÉå</t>
  </si>
  <si>
    <t>dPÁw</t>
  </si>
  <si>
    <t>ªÀÄAdÆgÁzÀ 
¥ÀæªÀiÁt
(ºÉZï.¦ 
AiÀÄ°è)</t>
  </si>
  <si>
    <t>§¼ÀPÉAiÀÄ
 CªÀ¢
wAUÀ¼ÀÄ</t>
  </si>
  <si>
    <t>§¼À¹zÀ 
AiÀÄÄ¤
mïUÀ¼ÀÄ</t>
  </si>
  <si>
    <t>UÁæºÀPÀgÀÄ ¥ÁªÀw¸À¨ÉÃPÁzÀ
«zÀÄåvï ±ÀÄ®Ì</t>
  </si>
  <si>
    <t>MlÄÖ
ªÉÆvÀÛ</t>
  </si>
  <si>
    <t>¸À©ìr ªÉÆvÀÛ
(¤UÀ¢vÀ mÁåj¥sï
(-) gÀÆ.1.25
gÀAvÉ jAiÀiÁ
¬Äw ªÉÆvÀÛ</t>
  </si>
  <si>
    <t>K¦æ¯ï 2023-PÉÌ
DgÀA©PÀ 
²®Ì</t>
  </si>
  <si>
    <t>K¦æ¯ï-2023 gÀ°è 
¸ÀºÁAiÀÄ 
zsÀ£À ©qÀÄUÀqÉ</t>
  </si>
  <si>
    <t>K¦æ¯ï-2023 PÉÌ §gÀ¨ÉÃPÁVgÀÄªÀ
¸ÀºÁAiÀÄ zsÀ£À</t>
  </si>
  <si>
    <t>µÀgÁ</t>
  </si>
  <si>
    <t>¤UÀ¢vÀ
±ÀÄ®Ì</t>
  </si>
  <si>
    <t>gÀÆ 1.25
gÀAvÉ 
«zÀÄåvï ±ÀÄ®Ì 
ªÀÄvÀÄÛ vÉgÉUÉ</t>
  </si>
  <si>
    <t>JWï J ¹</t>
  </si>
  <si>
    <t>¦.J¥sï
§rØ</t>
  </si>
  <si>
    <t>vÉjUÉ</t>
  </si>
  <si>
    <t>MlÄÖ
 ±ÀÄ®Ì</t>
  </si>
  <si>
    <t>14(9+10+11+12+13)</t>
  </si>
  <si>
    <t>16(10-15)</t>
  </si>
  <si>
    <t>19(16+17-18)</t>
  </si>
  <si>
    <t>LT-5(b) (06-39HP)</t>
  </si>
  <si>
    <t>LT-5(b) (0-5HP)</t>
  </si>
  <si>
    <t>KLP14</t>
  </si>
  <si>
    <t>KLP59</t>
  </si>
  <si>
    <t>KLP29</t>
  </si>
  <si>
    <t>KLP53</t>
  </si>
  <si>
    <t>KLP16</t>
  </si>
  <si>
    <t>KLP76</t>
  </si>
  <si>
    <t>KLP80</t>
  </si>
  <si>
    <t>KLP86</t>
  </si>
  <si>
    <t>KLP84</t>
  </si>
  <si>
    <t>KLP88</t>
  </si>
  <si>
    <t>KLP92</t>
  </si>
  <si>
    <t>AKLP5</t>
  </si>
  <si>
    <t>AKLP8</t>
  </si>
  <si>
    <t>AKLP32</t>
  </si>
  <si>
    <t>AKLP17</t>
  </si>
  <si>
    <t>AKLP107</t>
  </si>
  <si>
    <t>AKLP89</t>
  </si>
  <si>
    <t>ADAP141</t>
  </si>
  <si>
    <t>AKLP87</t>
  </si>
  <si>
    <t>AKLP110</t>
  </si>
  <si>
    <t>AKLP78</t>
  </si>
  <si>
    <t>TOTAL</t>
  </si>
  <si>
    <t>LONG DISS /PD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</si>
</sst>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B1mmm/yy"/>
    <numFmt numFmtId="165" formatCode="0.0"/>
  </numFmts>
  <fonts count="22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6"/>
      <color theme="1"/>
      <name val="Nudi Akshar"/>
    </font>
    <font>
      <sz val="16"/>
      <color theme="1"/>
      <name val="Nudi Akshar"/>
    </font>
    <font>
      <sz val="16"/>
      <color theme="1"/>
      <name val="Mongolian Baiti"/>
      <family val="4"/>
    </font>
    <font>
      <sz val="16"/>
      <color theme="1"/>
      <name val="Modern"/>
      <family val="3"/>
      <charset val="255"/>
    </font>
    <font>
      <sz val="16"/>
      <color theme="1"/>
      <name val="Nudi 01 e"/>
    </font>
    <font>
      <sz val="16"/>
      <color theme="1"/>
      <name val="Arial"/>
      <family val="2"/>
    </font>
    <font>
      <sz val="16"/>
      <color theme="1"/>
      <name val="Times New Roman"/>
      <family val="1"/>
    </font>
    <font>
      <sz val="16"/>
      <color theme="1"/>
      <name val="Cambria"/>
      <family val="1"/>
      <scheme val="major"/>
    </font>
    <font>
      <sz val="12"/>
      <name val="Calibri"/>
      <family val="2"/>
    </font>
    <font>
      <sz val="12"/>
      <color theme="1"/>
      <name val="Nudi 01 e"/>
    </font>
    <font>
      <sz val="16"/>
      <color rgb="FFFF0000"/>
      <name val="Nudi 01 e"/>
    </font>
    <font>
      <sz val="16"/>
      <color rgb="FFFF0000"/>
      <name val="Arial"/>
      <family val="2"/>
    </font>
    <font>
      <sz val="16"/>
      <color rgb="FFFF0000"/>
      <name val="Nudi Akshar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0" fillId="0" borderId="1" xfId="0" applyNumberForma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4" borderId="1" xfId="0" applyNumberFormat="1" applyFont="1" applyFill="1" applyBorder="1" applyAlignment="1" applyProtection="1"/>
    <xf numFmtId="1" fontId="2" fillId="3" borderId="1" xfId="0" applyNumberFormat="1" applyFont="1" applyFill="1" applyBorder="1"/>
    <xf numFmtId="1" fontId="2" fillId="4" borderId="1" xfId="0" applyNumberFormat="1" applyFont="1" applyFill="1" applyBorder="1"/>
    <xf numFmtId="1" fontId="2" fillId="3" borderId="1" xfId="0" applyNumberFormat="1" applyFont="1" applyFill="1" applyBorder="1" applyAlignment="1" applyProtection="1"/>
    <xf numFmtId="1" fontId="0" fillId="0" borderId="1" xfId="0" applyNumberFormat="1" applyBorder="1"/>
    <xf numFmtId="0" fontId="0" fillId="0" borderId="1" xfId="0" applyBorder="1"/>
    <xf numFmtId="0" fontId="4" fillId="5" borderId="3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wrapText="1"/>
    </xf>
    <xf numFmtId="0" fontId="10" fillId="3" borderId="1" xfId="1" applyFont="1" applyFill="1" applyBorder="1" applyAlignment="1">
      <alignment wrapText="1"/>
    </xf>
    <xf numFmtId="164" fontId="11" fillId="3" borderId="1" xfId="2" applyNumberFormat="1" applyFont="1" applyFill="1" applyBorder="1" applyAlignment="1">
      <alignment horizontal="center" wrapText="1"/>
    </xf>
    <xf numFmtId="0" fontId="12" fillId="0" borderId="1" xfId="0" applyFont="1" applyBorder="1"/>
    <xf numFmtId="0" fontId="13" fillId="3" borderId="1" xfId="1" applyFont="1" applyFill="1" applyBorder="1" applyAlignment="1">
      <alignment horizontal="left" wrapText="1"/>
    </xf>
    <xf numFmtId="2" fontId="12" fillId="0" borderId="1" xfId="0" applyNumberFormat="1" applyFont="1" applyBorder="1"/>
    <xf numFmtId="2" fontId="13" fillId="3" borderId="1" xfId="1" applyNumberFormat="1" applyFont="1" applyFill="1" applyBorder="1" applyAlignment="1">
      <alignment horizontal="center" wrapText="1"/>
    </xf>
    <xf numFmtId="1" fontId="13" fillId="3" borderId="1" xfId="1" applyNumberFormat="1" applyFont="1" applyFill="1" applyBorder="1" applyAlignment="1">
      <alignment horizontal="center" wrapText="1"/>
    </xf>
    <xf numFmtId="2" fontId="9" fillId="5" borderId="1" xfId="1" applyNumberFormat="1" applyFont="1" applyFill="1" applyBorder="1" applyAlignment="1">
      <alignment wrapText="1"/>
    </xf>
    <xf numFmtId="1" fontId="8" fillId="3" borderId="1" xfId="1" applyNumberFormat="1" applyFont="1" applyFill="1" applyBorder="1" applyAlignment="1">
      <alignment horizontal="center" wrapText="1"/>
    </xf>
    <xf numFmtId="0" fontId="5" fillId="3" borderId="1" xfId="1" applyFont="1" applyFill="1" applyBorder="1" applyAlignment="1">
      <alignment wrapText="1"/>
    </xf>
    <xf numFmtId="0" fontId="9" fillId="3" borderId="1" xfId="1" applyFont="1" applyFill="1" applyBorder="1" applyAlignment="1">
      <alignment wrapText="1"/>
    </xf>
    <xf numFmtId="0" fontId="14" fillId="3" borderId="1" xfId="1" applyFont="1" applyFill="1" applyBorder="1" applyAlignment="1">
      <alignment horizontal="center" wrapText="1"/>
    </xf>
    <xf numFmtId="2" fontId="15" fillId="5" borderId="1" xfId="1" applyNumberFormat="1" applyFont="1" applyFill="1" applyBorder="1" applyAlignment="1">
      <alignment wrapText="1"/>
    </xf>
    <xf numFmtId="1" fontId="14" fillId="3" borderId="1" xfId="1" applyNumberFormat="1" applyFont="1" applyFill="1" applyBorder="1" applyAlignment="1">
      <alignment horizontal="center" wrapText="1"/>
    </xf>
    <xf numFmtId="0" fontId="16" fillId="3" borderId="1" xfId="1" applyFont="1" applyFill="1" applyBorder="1" applyAlignment="1">
      <alignment wrapText="1"/>
    </xf>
    <xf numFmtId="0" fontId="8" fillId="3" borderId="1" xfId="1" applyFont="1" applyFill="1" applyBorder="1" applyAlignment="1">
      <alignment wrapText="1"/>
    </xf>
    <xf numFmtId="0" fontId="14" fillId="3" borderId="1" xfId="1" applyFont="1" applyFill="1" applyBorder="1" applyAlignment="1">
      <alignment wrapText="1"/>
    </xf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165" fontId="19" fillId="0" borderId="1" xfId="0" applyNumberFormat="1" applyFont="1" applyBorder="1"/>
    <xf numFmtId="0" fontId="9" fillId="3" borderId="1" xfId="1" applyFont="1" applyFill="1" applyBorder="1" applyAlignment="1">
      <alignment horizontal="center"/>
    </xf>
    <xf numFmtId="0" fontId="15" fillId="3" borderId="1" xfId="1" applyFont="1" applyFill="1" applyBorder="1" applyAlignment="1">
      <alignment horizontal="center"/>
    </xf>
    <xf numFmtId="0" fontId="21" fillId="0" borderId="1" xfId="0" applyFont="1" applyBorder="1"/>
    <xf numFmtId="165" fontId="21" fillId="0" borderId="1" xfId="0" applyNumberFormat="1" applyFont="1" applyBorder="1"/>
    <xf numFmtId="2" fontId="21" fillId="0" borderId="1" xfId="0" applyNumberFormat="1" applyFont="1" applyBorder="1"/>
    <xf numFmtId="1" fontId="21" fillId="0" borderId="1" xfId="0" applyNumberFormat="1" applyFont="1" applyBorder="1"/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T19" sqref="T19"/>
    </sheetView>
  </sheetViews>
  <sheetFormatPr defaultRowHeight="15"/>
  <cols>
    <col min="1" max="1" width="7.85546875" customWidth="1"/>
    <col min="3" max="3" width="8" customWidth="1"/>
    <col min="4" max="4" width="8.140625" customWidth="1"/>
    <col min="5" max="5" width="7.28515625" customWidth="1"/>
    <col min="6" max="6" width="6.7109375" customWidth="1"/>
    <col min="7" max="7" width="6.140625" customWidth="1"/>
    <col min="8" max="8" width="5.42578125" customWidth="1"/>
    <col min="9" max="9" width="5.28515625" customWidth="1"/>
    <col min="10" max="10" width="5.42578125" customWidth="1"/>
    <col min="11" max="11" width="7" customWidth="1"/>
    <col min="12" max="12" width="5" customWidth="1"/>
    <col min="13" max="13" width="10.7109375" customWidth="1"/>
    <col min="15" max="15" width="9.5703125" customWidth="1"/>
    <col min="16" max="16" width="10.42578125" customWidth="1"/>
  </cols>
  <sheetData>
    <row r="1" spans="1:16">
      <c r="A1" s="1" t="s">
        <v>82</v>
      </c>
      <c r="B1" s="1" t="s">
        <v>83</v>
      </c>
      <c r="C1" s="1" t="s">
        <v>0</v>
      </c>
      <c r="D1" s="1" t="s">
        <v>1</v>
      </c>
      <c r="E1" s="1" t="s">
        <v>84</v>
      </c>
      <c r="F1" s="1" t="s">
        <v>2</v>
      </c>
      <c r="G1" s="4" t="s">
        <v>90</v>
      </c>
      <c r="H1" s="4" t="s">
        <v>3</v>
      </c>
      <c r="I1" s="4" t="s">
        <v>4</v>
      </c>
      <c r="J1" s="4" t="s">
        <v>86</v>
      </c>
      <c r="K1" s="4" t="s">
        <v>92</v>
      </c>
      <c r="L1" s="4" t="s">
        <v>85</v>
      </c>
      <c r="M1" s="4" t="s">
        <v>95</v>
      </c>
      <c r="N1" s="4" t="s">
        <v>96</v>
      </c>
      <c r="O1" s="4" t="s">
        <v>97</v>
      </c>
      <c r="P1" s="4" t="s">
        <v>91</v>
      </c>
    </row>
    <row r="2" spans="1:16">
      <c r="A2" s="2" t="s">
        <v>63</v>
      </c>
      <c r="B2" s="2" t="s">
        <v>5</v>
      </c>
      <c r="C2" s="2">
        <v>10119</v>
      </c>
      <c r="D2" s="2">
        <v>10489</v>
      </c>
      <c r="E2" s="2">
        <v>370</v>
      </c>
      <c r="F2" s="2">
        <v>1085</v>
      </c>
      <c r="G2" s="5">
        <v>893</v>
      </c>
      <c r="H2" s="9">
        <v>462.5</v>
      </c>
      <c r="I2" s="7">
        <v>895.4</v>
      </c>
      <c r="J2" s="2">
        <v>203.13</v>
      </c>
      <c r="K2" s="7">
        <f>G2*1/100</f>
        <v>8.93</v>
      </c>
      <c r="L2" s="2">
        <v>0</v>
      </c>
      <c r="M2" s="2">
        <v>111</v>
      </c>
      <c r="N2" s="2">
        <v>793</v>
      </c>
      <c r="O2" s="2">
        <v>904</v>
      </c>
      <c r="P2" s="10">
        <v>2643.96</v>
      </c>
    </row>
    <row r="3" spans="1:16">
      <c r="A3" s="3" t="s">
        <v>62</v>
      </c>
      <c r="B3" s="3" t="s">
        <v>5</v>
      </c>
      <c r="C3" s="3">
        <v>4250</v>
      </c>
      <c r="D3" s="3">
        <v>4250</v>
      </c>
      <c r="E3" s="3">
        <v>0</v>
      </c>
      <c r="F3" s="3">
        <v>2555</v>
      </c>
      <c r="G3" s="6">
        <v>-16</v>
      </c>
      <c r="H3" s="9">
        <v>0</v>
      </c>
      <c r="I3" s="8">
        <v>0</v>
      </c>
      <c r="J3" s="3">
        <v>0</v>
      </c>
      <c r="K3" s="7">
        <f t="shared" ref="K3:K68" si="0">G3*1/100</f>
        <v>-0.16</v>
      </c>
      <c r="L3" s="3">
        <v>0</v>
      </c>
      <c r="M3" s="2">
        <v>0</v>
      </c>
      <c r="N3" s="2">
        <v>508</v>
      </c>
      <c r="O3" s="2">
        <v>508</v>
      </c>
      <c r="P3" s="10">
        <v>2030.8400000000001</v>
      </c>
    </row>
    <row r="4" spans="1:16">
      <c r="A4" s="2" t="s">
        <v>27</v>
      </c>
      <c r="B4" s="2" t="s">
        <v>5</v>
      </c>
      <c r="C4" s="2">
        <v>36894</v>
      </c>
      <c r="D4" s="2">
        <v>37183</v>
      </c>
      <c r="E4" s="2">
        <v>289</v>
      </c>
      <c r="F4" s="2">
        <v>595</v>
      </c>
      <c r="G4" s="5">
        <v>2</v>
      </c>
      <c r="H4" s="9">
        <v>361.25</v>
      </c>
      <c r="I4" s="7">
        <v>699.38</v>
      </c>
      <c r="J4" s="2">
        <v>158.66</v>
      </c>
      <c r="K4" s="7">
        <f t="shared" si="0"/>
        <v>0.02</v>
      </c>
      <c r="L4" s="2">
        <v>0</v>
      </c>
      <c r="M4" s="2">
        <v>86.7</v>
      </c>
      <c r="N4" s="2">
        <v>156</v>
      </c>
      <c r="O4" s="2">
        <v>242.7</v>
      </c>
      <c r="P4" s="10">
        <v>1573.6100000000001</v>
      </c>
    </row>
    <row r="5" spans="1:16">
      <c r="A5" s="2" t="s">
        <v>51</v>
      </c>
      <c r="B5" s="2" t="s">
        <v>5</v>
      </c>
      <c r="C5" s="2">
        <v>1618</v>
      </c>
      <c r="D5" s="2">
        <v>1618</v>
      </c>
      <c r="E5" s="2">
        <v>0</v>
      </c>
      <c r="F5" s="2">
        <v>1120</v>
      </c>
      <c r="G5" s="5">
        <v>19</v>
      </c>
      <c r="H5" s="9">
        <v>0</v>
      </c>
      <c r="I5" s="7">
        <v>0</v>
      </c>
      <c r="J5" s="2">
        <v>0</v>
      </c>
      <c r="K5" s="7">
        <f t="shared" si="0"/>
        <v>0.19</v>
      </c>
      <c r="L5" s="2">
        <v>0</v>
      </c>
      <c r="M5" s="2">
        <v>0</v>
      </c>
      <c r="N5" s="2">
        <v>164</v>
      </c>
      <c r="O5" s="2">
        <v>164</v>
      </c>
      <c r="P5" s="10">
        <v>975.19</v>
      </c>
    </row>
    <row r="6" spans="1:16">
      <c r="A6" s="2" t="s">
        <v>28</v>
      </c>
      <c r="B6" s="2" t="s">
        <v>5</v>
      </c>
      <c r="C6" s="2">
        <v>44031</v>
      </c>
      <c r="D6" s="2">
        <v>44342</v>
      </c>
      <c r="E6" s="2">
        <v>311</v>
      </c>
      <c r="F6" s="2">
        <v>595</v>
      </c>
      <c r="G6" s="5">
        <v>-2</v>
      </c>
      <c r="H6" s="9">
        <v>388.75</v>
      </c>
      <c r="I6" s="7">
        <v>752.62</v>
      </c>
      <c r="J6" s="2">
        <v>170.74</v>
      </c>
      <c r="K6" s="7">
        <f t="shared" si="0"/>
        <v>-0.02</v>
      </c>
      <c r="L6" s="2">
        <v>0</v>
      </c>
      <c r="M6" s="2">
        <v>93.3</v>
      </c>
      <c r="N6" s="2">
        <v>250</v>
      </c>
      <c r="O6" s="2">
        <v>343.3</v>
      </c>
      <c r="P6" s="10">
        <v>1561.79</v>
      </c>
    </row>
    <row r="7" spans="1:16">
      <c r="A7" s="3" t="s">
        <v>29</v>
      </c>
      <c r="B7" s="3" t="s">
        <v>5</v>
      </c>
      <c r="C7" s="3">
        <v>38966</v>
      </c>
      <c r="D7" s="3">
        <v>39057</v>
      </c>
      <c r="E7" s="3">
        <v>91</v>
      </c>
      <c r="F7" s="3">
        <v>595</v>
      </c>
      <c r="G7" s="5">
        <v>0</v>
      </c>
      <c r="H7" s="9">
        <v>113.75</v>
      </c>
      <c r="I7" s="8">
        <v>220.22</v>
      </c>
      <c r="J7" s="3">
        <v>49.96</v>
      </c>
      <c r="K7" s="7">
        <f t="shared" si="0"/>
        <v>0</v>
      </c>
      <c r="L7" s="3">
        <v>0</v>
      </c>
      <c r="M7" s="2">
        <v>27.3</v>
      </c>
      <c r="N7" s="2">
        <v>229</v>
      </c>
      <c r="O7" s="2">
        <v>256.3</v>
      </c>
      <c r="P7" s="10">
        <v>722.63000000000011</v>
      </c>
    </row>
    <row r="8" spans="1:16">
      <c r="A8" s="3" t="s">
        <v>53</v>
      </c>
      <c r="B8" s="3" t="s">
        <v>5</v>
      </c>
      <c r="C8" s="3">
        <v>145</v>
      </c>
      <c r="D8" s="3">
        <v>145</v>
      </c>
      <c r="E8" s="3">
        <v>0</v>
      </c>
      <c r="F8" s="3">
        <v>1155</v>
      </c>
      <c r="G8" s="6">
        <v>6947</v>
      </c>
      <c r="H8" s="9">
        <v>0</v>
      </c>
      <c r="I8" s="8">
        <v>0</v>
      </c>
      <c r="J8" s="3">
        <v>0</v>
      </c>
      <c r="K8" s="7">
        <f t="shared" si="0"/>
        <v>69.47</v>
      </c>
      <c r="L8" s="3">
        <v>0</v>
      </c>
      <c r="M8" s="2">
        <v>0</v>
      </c>
      <c r="N8" s="2">
        <v>135</v>
      </c>
      <c r="O8" s="2">
        <v>135</v>
      </c>
      <c r="P8" s="10">
        <v>8036.47</v>
      </c>
    </row>
    <row r="9" spans="1:16">
      <c r="A9" s="3" t="s">
        <v>69</v>
      </c>
      <c r="B9" s="3" t="s">
        <v>7</v>
      </c>
      <c r="C9" s="3">
        <v>85052</v>
      </c>
      <c r="D9" s="3">
        <v>85052</v>
      </c>
      <c r="E9" s="3">
        <v>564</v>
      </c>
      <c r="F9" s="3">
        <v>2205</v>
      </c>
      <c r="G9" s="5">
        <v>1225</v>
      </c>
      <c r="H9" s="9">
        <v>705</v>
      </c>
      <c r="I9" s="8">
        <v>1364.88</v>
      </c>
      <c r="J9" s="3">
        <v>315.39999999999998</v>
      </c>
      <c r="K9" s="7">
        <f t="shared" si="0"/>
        <v>12.25</v>
      </c>
      <c r="L9" s="3">
        <v>0</v>
      </c>
      <c r="M9" s="2">
        <v>169.2</v>
      </c>
      <c r="N9" s="2">
        <v>218</v>
      </c>
      <c r="O9" s="2">
        <v>387.2</v>
      </c>
      <c r="P9" s="10">
        <v>5440.33</v>
      </c>
    </row>
    <row r="10" spans="1:16">
      <c r="A10" s="2" t="s">
        <v>70</v>
      </c>
      <c r="B10" s="2" t="s">
        <v>5</v>
      </c>
      <c r="C10" s="2">
        <v>49165</v>
      </c>
      <c r="D10" s="2">
        <v>49165</v>
      </c>
      <c r="E10" s="2">
        <v>0</v>
      </c>
      <c r="F10" s="2">
        <v>2695</v>
      </c>
      <c r="G10" s="5">
        <v>-1</v>
      </c>
      <c r="H10" s="9">
        <v>0</v>
      </c>
      <c r="I10" s="7">
        <v>0</v>
      </c>
      <c r="J10" s="2">
        <v>0</v>
      </c>
      <c r="K10" s="7">
        <f t="shared" si="0"/>
        <v>-0.01</v>
      </c>
      <c r="L10" s="2">
        <v>0</v>
      </c>
      <c r="M10" s="2">
        <v>0</v>
      </c>
      <c r="N10" s="2">
        <v>272</v>
      </c>
      <c r="O10" s="2">
        <v>272</v>
      </c>
      <c r="P10" s="10">
        <v>2421.9899999999998</v>
      </c>
    </row>
    <row r="11" spans="1:16">
      <c r="A11" s="3" t="s">
        <v>71</v>
      </c>
      <c r="B11" s="3" t="s">
        <v>5</v>
      </c>
      <c r="C11" s="3">
        <v>19380</v>
      </c>
      <c r="D11" s="3">
        <v>19541</v>
      </c>
      <c r="E11" s="3">
        <v>161</v>
      </c>
      <c r="F11" s="3">
        <v>735</v>
      </c>
      <c r="G11" s="5">
        <v>2261</v>
      </c>
      <c r="H11" s="9">
        <v>201.25</v>
      </c>
      <c r="I11" s="8">
        <v>389.62</v>
      </c>
      <c r="J11" s="3">
        <v>88.39</v>
      </c>
      <c r="K11" s="7">
        <f t="shared" si="0"/>
        <v>22.61</v>
      </c>
      <c r="L11" s="3">
        <v>0</v>
      </c>
      <c r="M11" s="2">
        <v>48.3</v>
      </c>
      <c r="N11" s="2">
        <v>85</v>
      </c>
      <c r="O11" s="2">
        <v>133.30000000000001</v>
      </c>
      <c r="P11" s="10">
        <v>3564.5699999999997</v>
      </c>
    </row>
    <row r="12" spans="1:16">
      <c r="A12" s="2" t="s">
        <v>13</v>
      </c>
      <c r="B12" s="2" t="s">
        <v>5</v>
      </c>
      <c r="C12" s="2">
        <v>3594</v>
      </c>
      <c r="D12" s="2">
        <v>3644</v>
      </c>
      <c r="E12" s="2">
        <v>50</v>
      </c>
      <c r="F12" s="2">
        <v>595</v>
      </c>
      <c r="G12" s="5">
        <v>1114</v>
      </c>
      <c r="H12" s="9">
        <v>62.5</v>
      </c>
      <c r="I12" s="7">
        <v>121</v>
      </c>
      <c r="J12" s="2">
        <v>27.45</v>
      </c>
      <c r="K12" s="7">
        <f t="shared" si="0"/>
        <v>11.14</v>
      </c>
      <c r="L12" s="2">
        <v>0</v>
      </c>
      <c r="M12" s="2">
        <v>15</v>
      </c>
      <c r="N12" s="2">
        <v>363</v>
      </c>
      <c r="O12" s="2">
        <v>378</v>
      </c>
      <c r="P12" s="10">
        <v>1553.0900000000001</v>
      </c>
    </row>
    <row r="13" spans="1:16">
      <c r="A13" s="2" t="s">
        <v>9</v>
      </c>
      <c r="B13" s="2" t="s">
        <v>5</v>
      </c>
      <c r="C13" s="2">
        <v>9195</v>
      </c>
      <c r="D13" s="2">
        <v>9382</v>
      </c>
      <c r="E13" s="2">
        <v>187</v>
      </c>
      <c r="F13" s="2">
        <v>665</v>
      </c>
      <c r="G13" s="5">
        <v>1809</v>
      </c>
      <c r="H13" s="9">
        <v>233.75</v>
      </c>
      <c r="I13" s="7">
        <v>452.54</v>
      </c>
      <c r="J13" s="2">
        <v>102.66</v>
      </c>
      <c r="K13" s="7">
        <f t="shared" si="0"/>
        <v>18.09</v>
      </c>
      <c r="L13" s="2">
        <v>0</v>
      </c>
      <c r="M13" s="2">
        <v>56.1</v>
      </c>
      <c r="N13" s="2">
        <v>118</v>
      </c>
      <c r="O13" s="2">
        <v>174.1</v>
      </c>
      <c r="P13" s="10">
        <v>3106.94</v>
      </c>
    </row>
    <row r="14" spans="1:16">
      <c r="A14" s="3" t="s">
        <v>25</v>
      </c>
      <c r="B14" s="3" t="s">
        <v>6</v>
      </c>
      <c r="C14" s="3">
        <v>31662</v>
      </c>
      <c r="D14" s="3">
        <v>31662</v>
      </c>
      <c r="E14" s="3">
        <v>0</v>
      </c>
      <c r="F14" s="3">
        <v>700</v>
      </c>
      <c r="G14" s="6">
        <v>8849</v>
      </c>
      <c r="H14" s="9">
        <v>0</v>
      </c>
      <c r="I14" s="8">
        <v>0</v>
      </c>
      <c r="J14" s="3">
        <v>0</v>
      </c>
      <c r="K14" s="7">
        <f t="shared" si="0"/>
        <v>88.49</v>
      </c>
      <c r="L14" s="3">
        <v>0</v>
      </c>
      <c r="M14" s="2">
        <v>0</v>
      </c>
      <c r="N14" s="2">
        <v>64</v>
      </c>
      <c r="O14" s="2">
        <v>64</v>
      </c>
      <c r="P14" s="10">
        <v>9573.49</v>
      </c>
    </row>
    <row r="15" spans="1:16">
      <c r="A15" s="2" t="s">
        <v>68</v>
      </c>
      <c r="B15" s="2" t="s">
        <v>5</v>
      </c>
      <c r="C15" s="2">
        <v>100449</v>
      </c>
      <c r="D15" s="2">
        <v>100832</v>
      </c>
      <c r="E15" s="2">
        <v>383</v>
      </c>
      <c r="F15" s="2">
        <v>2100</v>
      </c>
      <c r="G15" s="5">
        <v>2534</v>
      </c>
      <c r="H15" s="9">
        <v>478.75</v>
      </c>
      <c r="I15" s="7">
        <v>926.86</v>
      </c>
      <c r="J15" s="2">
        <v>210.27</v>
      </c>
      <c r="K15" s="7">
        <f t="shared" si="0"/>
        <v>25.34</v>
      </c>
      <c r="L15" s="2">
        <v>0</v>
      </c>
      <c r="M15" s="2">
        <v>114.9</v>
      </c>
      <c r="N15" s="2">
        <v>214</v>
      </c>
      <c r="O15" s="2">
        <v>328.9</v>
      </c>
      <c r="P15" s="10">
        <v>5946.3200000000006</v>
      </c>
    </row>
    <row r="16" spans="1:16">
      <c r="A16" s="3" t="s">
        <v>48</v>
      </c>
      <c r="B16" s="3" t="s">
        <v>5</v>
      </c>
      <c r="C16" s="3">
        <v>543</v>
      </c>
      <c r="D16" s="3">
        <v>547</v>
      </c>
      <c r="E16" s="3">
        <v>4</v>
      </c>
      <c r="F16" s="3">
        <v>1365</v>
      </c>
      <c r="G16" s="6">
        <v>-35</v>
      </c>
      <c r="H16" s="9">
        <v>5</v>
      </c>
      <c r="I16" s="8">
        <v>9.68</v>
      </c>
      <c r="J16" s="3">
        <v>2.2000000000000002</v>
      </c>
      <c r="K16" s="7">
        <f t="shared" si="0"/>
        <v>-0.35</v>
      </c>
      <c r="L16" s="3">
        <v>0</v>
      </c>
      <c r="M16" s="2">
        <v>1.2</v>
      </c>
      <c r="N16" s="2">
        <v>265</v>
      </c>
      <c r="O16" s="2">
        <v>266.2</v>
      </c>
      <c r="P16" s="10">
        <v>1080.3300000000002</v>
      </c>
    </row>
    <row r="17" spans="1:16">
      <c r="A17" s="3" t="s">
        <v>11</v>
      </c>
      <c r="B17" s="3" t="s">
        <v>5</v>
      </c>
      <c r="C17" s="3">
        <v>1885</v>
      </c>
      <c r="D17" s="3">
        <v>1920</v>
      </c>
      <c r="E17" s="3">
        <v>35</v>
      </c>
      <c r="F17" s="3">
        <v>420</v>
      </c>
      <c r="G17" s="6">
        <v>3695</v>
      </c>
      <c r="H17" s="9">
        <v>43.75</v>
      </c>
      <c r="I17" s="8">
        <v>84.7</v>
      </c>
      <c r="J17" s="3">
        <v>19.22</v>
      </c>
      <c r="K17" s="7">
        <f t="shared" si="0"/>
        <v>36.950000000000003</v>
      </c>
      <c r="L17" s="3">
        <v>0</v>
      </c>
      <c r="M17" s="2">
        <v>10.5</v>
      </c>
      <c r="N17" s="2">
        <v>654</v>
      </c>
      <c r="O17" s="2">
        <v>664.5</v>
      </c>
      <c r="P17" s="10">
        <v>3635.12</v>
      </c>
    </row>
    <row r="18" spans="1:16">
      <c r="A18" s="3" t="s">
        <v>26</v>
      </c>
      <c r="B18" s="3" t="s">
        <v>5</v>
      </c>
      <c r="C18" s="3">
        <v>36079</v>
      </c>
      <c r="D18" s="3">
        <v>36248</v>
      </c>
      <c r="E18" s="3">
        <v>169</v>
      </c>
      <c r="F18" s="3">
        <v>700</v>
      </c>
      <c r="G18" s="6">
        <v>-27</v>
      </c>
      <c r="H18" s="9">
        <v>211.25</v>
      </c>
      <c r="I18" s="8">
        <v>408.98</v>
      </c>
      <c r="J18" s="3">
        <v>92.78</v>
      </c>
      <c r="K18" s="7">
        <f t="shared" si="0"/>
        <v>-0.27</v>
      </c>
      <c r="L18" s="3">
        <v>0</v>
      </c>
      <c r="M18" s="2">
        <v>50.7</v>
      </c>
      <c r="N18" s="2">
        <v>131</v>
      </c>
      <c r="O18" s="2">
        <v>181.7</v>
      </c>
      <c r="P18" s="10">
        <v>1204.04</v>
      </c>
    </row>
    <row r="19" spans="1:16">
      <c r="A19" s="2" t="s">
        <v>17</v>
      </c>
      <c r="B19" s="2" t="s">
        <v>5</v>
      </c>
      <c r="C19" s="2">
        <v>19601</v>
      </c>
      <c r="D19" s="2">
        <v>19678</v>
      </c>
      <c r="E19" s="2">
        <v>77</v>
      </c>
      <c r="F19" s="2">
        <v>420</v>
      </c>
      <c r="G19" s="5">
        <v>4373</v>
      </c>
      <c r="H19" s="9">
        <v>96.25</v>
      </c>
      <c r="I19" s="7">
        <v>186.34</v>
      </c>
      <c r="J19" s="2">
        <v>42.27</v>
      </c>
      <c r="K19" s="7">
        <f t="shared" si="0"/>
        <v>43.73</v>
      </c>
      <c r="L19" s="2">
        <v>0</v>
      </c>
      <c r="M19" s="2">
        <v>23.1</v>
      </c>
      <c r="N19" s="2">
        <v>105</v>
      </c>
      <c r="O19" s="2">
        <v>128.1</v>
      </c>
      <c r="P19" s="10">
        <v>5033.49</v>
      </c>
    </row>
    <row r="20" spans="1:16">
      <c r="A20" s="2" t="s">
        <v>30</v>
      </c>
      <c r="B20" s="2" t="s">
        <v>5</v>
      </c>
      <c r="C20" s="2">
        <v>39988</v>
      </c>
      <c r="D20" s="2">
        <v>40344</v>
      </c>
      <c r="E20" s="2">
        <v>356</v>
      </c>
      <c r="F20" s="2">
        <v>665</v>
      </c>
      <c r="G20" s="5">
        <v>-14</v>
      </c>
      <c r="H20" s="9">
        <v>445</v>
      </c>
      <c r="I20" s="7">
        <v>861.52</v>
      </c>
      <c r="J20" s="2">
        <v>195.44</v>
      </c>
      <c r="K20" s="7">
        <f t="shared" si="0"/>
        <v>-0.14000000000000001</v>
      </c>
      <c r="L20" s="2">
        <v>0</v>
      </c>
      <c r="M20" s="2">
        <v>106.8</v>
      </c>
      <c r="N20" s="2">
        <v>249</v>
      </c>
      <c r="O20" s="2">
        <v>355.8</v>
      </c>
      <c r="P20" s="10">
        <v>1797.0200000000002</v>
      </c>
    </row>
    <row r="21" spans="1:16">
      <c r="A21" s="2" t="s">
        <v>50</v>
      </c>
      <c r="B21" s="2" t="s">
        <v>5</v>
      </c>
      <c r="C21" s="2">
        <v>5768</v>
      </c>
      <c r="D21" s="2">
        <v>5801</v>
      </c>
      <c r="E21" s="2">
        <v>33</v>
      </c>
      <c r="F21" s="2">
        <v>1400</v>
      </c>
      <c r="G21" s="5">
        <v>806</v>
      </c>
      <c r="H21" s="9">
        <f>E21*1.25</f>
        <v>41.25</v>
      </c>
      <c r="I21" s="7">
        <v>79.86</v>
      </c>
      <c r="J21" s="2">
        <v>18.12</v>
      </c>
      <c r="K21" s="7">
        <f t="shared" si="0"/>
        <v>8.06</v>
      </c>
      <c r="L21" s="2">
        <v>0</v>
      </c>
      <c r="M21" s="2">
        <v>9.9</v>
      </c>
      <c r="N21" s="2">
        <v>625</v>
      </c>
      <c r="O21" s="2">
        <v>634.9</v>
      </c>
      <c r="P21" s="10">
        <v>1718.3899999999999</v>
      </c>
    </row>
    <row r="22" spans="1:16">
      <c r="A22" s="2" t="s">
        <v>87</v>
      </c>
      <c r="B22" s="2" t="s">
        <v>6</v>
      </c>
      <c r="C22" s="2">
        <v>22552</v>
      </c>
      <c r="D22" s="2">
        <v>22552</v>
      </c>
      <c r="E22" s="2">
        <v>0</v>
      </c>
      <c r="F22" s="2">
        <v>756</v>
      </c>
      <c r="G22" s="5">
        <v>7994</v>
      </c>
      <c r="H22" s="9">
        <v>0</v>
      </c>
      <c r="I22" s="7">
        <v>0</v>
      </c>
      <c r="J22" s="2">
        <v>0</v>
      </c>
      <c r="K22" s="7">
        <f t="shared" si="0"/>
        <v>79.94</v>
      </c>
      <c r="L22" s="2">
        <v>0</v>
      </c>
      <c r="M22" s="2">
        <v>0</v>
      </c>
      <c r="N22" s="2">
        <v>88</v>
      </c>
      <c r="O22" s="2">
        <v>88</v>
      </c>
      <c r="P22" s="10">
        <v>8741.94</v>
      </c>
    </row>
    <row r="23" spans="1:16">
      <c r="A23" s="3" t="s">
        <v>52</v>
      </c>
      <c r="B23" s="3" t="s">
        <v>5</v>
      </c>
      <c r="C23" s="3">
        <v>26352</v>
      </c>
      <c r="D23" s="3">
        <v>26858</v>
      </c>
      <c r="E23" s="3">
        <v>506</v>
      </c>
      <c r="F23" s="3">
        <v>735</v>
      </c>
      <c r="G23" s="6">
        <v>435</v>
      </c>
      <c r="H23" s="9">
        <v>632.5</v>
      </c>
      <c r="I23" s="8">
        <v>1224.52</v>
      </c>
      <c r="J23" s="3">
        <v>278.33</v>
      </c>
      <c r="K23" s="7">
        <f t="shared" si="0"/>
        <v>4.3499999999999996</v>
      </c>
      <c r="L23" s="3">
        <v>0</v>
      </c>
      <c r="M23" s="2">
        <v>151.80000000000001</v>
      </c>
      <c r="N23" s="2">
        <v>124</v>
      </c>
      <c r="O23" s="2">
        <v>275.8</v>
      </c>
      <c r="P23" s="10">
        <v>3033.8999999999996</v>
      </c>
    </row>
    <row r="24" spans="1:16">
      <c r="A24" s="3" t="s">
        <v>31</v>
      </c>
      <c r="B24" s="3" t="s">
        <v>5</v>
      </c>
      <c r="C24" s="3">
        <v>21534</v>
      </c>
      <c r="D24" s="3">
        <v>21585</v>
      </c>
      <c r="E24" s="3">
        <v>51</v>
      </c>
      <c r="F24" s="3">
        <v>280</v>
      </c>
      <c r="G24" s="5">
        <v>0</v>
      </c>
      <c r="H24" s="9">
        <v>63.75</v>
      </c>
      <c r="I24" s="8">
        <v>123.42</v>
      </c>
      <c r="J24" s="3">
        <v>28</v>
      </c>
      <c r="K24" s="7">
        <f t="shared" si="0"/>
        <v>0</v>
      </c>
      <c r="L24" s="3">
        <v>0</v>
      </c>
      <c r="M24" s="2">
        <v>15.3</v>
      </c>
      <c r="N24" s="2">
        <v>114</v>
      </c>
      <c r="O24" s="2">
        <v>129.30000000000001</v>
      </c>
      <c r="P24" s="10">
        <v>365.87</v>
      </c>
    </row>
    <row r="25" spans="1:16">
      <c r="A25" s="2" t="s">
        <v>10</v>
      </c>
      <c r="B25" s="2" t="s">
        <v>5</v>
      </c>
      <c r="C25" s="2">
        <v>6442</v>
      </c>
      <c r="D25" s="2">
        <v>6657</v>
      </c>
      <c r="E25" s="2">
        <v>215</v>
      </c>
      <c r="F25" s="2">
        <v>700</v>
      </c>
      <c r="G25" s="5">
        <v>802</v>
      </c>
      <c r="H25" s="9">
        <v>268.75</v>
      </c>
      <c r="I25" s="7">
        <v>520.29999999999995</v>
      </c>
      <c r="J25" s="2">
        <v>118.04</v>
      </c>
      <c r="K25" s="7">
        <f t="shared" si="0"/>
        <v>8.02</v>
      </c>
      <c r="L25" s="2">
        <v>0</v>
      </c>
      <c r="M25" s="2">
        <v>64.5</v>
      </c>
      <c r="N25" s="2">
        <v>171</v>
      </c>
      <c r="O25" s="2">
        <v>235.5</v>
      </c>
      <c r="P25" s="10">
        <v>2181.61</v>
      </c>
    </row>
    <row r="26" spans="1:16">
      <c r="A26" s="2" t="s">
        <v>75</v>
      </c>
      <c r="B26" s="2" t="s">
        <v>5</v>
      </c>
      <c r="C26" s="2">
        <v>29508</v>
      </c>
      <c r="D26" s="2">
        <v>29725</v>
      </c>
      <c r="E26" s="2">
        <v>217</v>
      </c>
      <c r="F26" s="2">
        <v>735</v>
      </c>
      <c r="G26" s="5">
        <v>333</v>
      </c>
      <c r="H26" s="9">
        <v>271.25</v>
      </c>
      <c r="I26" s="7">
        <v>525.14</v>
      </c>
      <c r="J26" s="2">
        <v>119.13</v>
      </c>
      <c r="K26" s="7">
        <f t="shared" si="0"/>
        <v>3.33</v>
      </c>
      <c r="L26" s="2">
        <v>0</v>
      </c>
      <c r="M26" s="2">
        <v>65.099999999999994</v>
      </c>
      <c r="N26" s="2">
        <v>125</v>
      </c>
      <c r="O26" s="2">
        <v>190.1</v>
      </c>
      <c r="P26" s="10">
        <v>1796.75</v>
      </c>
    </row>
    <row r="27" spans="1:16">
      <c r="A27" s="2" t="s">
        <v>77</v>
      </c>
      <c r="B27" s="2" t="s">
        <v>7</v>
      </c>
      <c r="C27" s="2">
        <v>51494</v>
      </c>
      <c r="D27" s="2">
        <v>51494</v>
      </c>
      <c r="E27" s="2">
        <v>517</v>
      </c>
      <c r="F27" s="2">
        <v>1820</v>
      </c>
      <c r="G27" s="5">
        <v>4165</v>
      </c>
      <c r="H27" s="9">
        <v>646.25</v>
      </c>
      <c r="I27" s="7">
        <v>1251.1400000000001</v>
      </c>
      <c r="J27" s="2">
        <v>285.36</v>
      </c>
      <c r="K27" s="7">
        <f t="shared" si="0"/>
        <v>41.65</v>
      </c>
      <c r="L27" s="2">
        <v>0</v>
      </c>
      <c r="M27" s="2">
        <v>155.1</v>
      </c>
      <c r="N27" s="2">
        <v>171</v>
      </c>
      <c r="O27" s="2">
        <v>326.10000000000002</v>
      </c>
      <c r="P27" s="10">
        <v>7883.2999999999993</v>
      </c>
    </row>
    <row r="28" spans="1:16">
      <c r="A28" s="3" t="s">
        <v>76</v>
      </c>
      <c r="B28" s="3" t="s">
        <v>5</v>
      </c>
      <c r="C28" s="3">
        <v>91035</v>
      </c>
      <c r="D28" s="3">
        <v>91444</v>
      </c>
      <c r="E28" s="3">
        <v>409</v>
      </c>
      <c r="F28" s="3">
        <v>1820</v>
      </c>
      <c r="G28" s="6">
        <v>2508</v>
      </c>
      <c r="H28" s="9">
        <v>511.25</v>
      </c>
      <c r="I28" s="8">
        <v>989.78</v>
      </c>
      <c r="J28" s="3">
        <v>224.54</v>
      </c>
      <c r="K28" s="7">
        <f t="shared" si="0"/>
        <v>25.08</v>
      </c>
      <c r="L28" s="3">
        <v>0</v>
      </c>
      <c r="M28" s="2">
        <v>122.7</v>
      </c>
      <c r="N28" s="2">
        <v>482</v>
      </c>
      <c r="O28" s="2">
        <v>604.70000000000005</v>
      </c>
      <c r="P28" s="10">
        <v>5473.95</v>
      </c>
    </row>
    <row r="29" spans="1:16">
      <c r="A29" s="2" t="s">
        <v>38</v>
      </c>
      <c r="B29" s="2" t="s">
        <v>5</v>
      </c>
      <c r="C29" s="2">
        <v>21515</v>
      </c>
      <c r="D29" s="2">
        <v>21675</v>
      </c>
      <c r="E29" s="2">
        <v>160</v>
      </c>
      <c r="F29" s="2">
        <v>420</v>
      </c>
      <c r="G29" s="5">
        <v>5593</v>
      </c>
      <c r="H29" s="9">
        <v>200</v>
      </c>
      <c r="I29" s="7">
        <v>387.2</v>
      </c>
      <c r="J29" s="2">
        <v>87.84</v>
      </c>
      <c r="K29" s="7">
        <f t="shared" si="0"/>
        <v>55.93</v>
      </c>
      <c r="L29" s="2">
        <v>0</v>
      </c>
      <c r="M29" s="2">
        <v>48</v>
      </c>
      <c r="N29" s="2">
        <v>91</v>
      </c>
      <c r="O29" s="2">
        <v>139</v>
      </c>
      <c r="P29" s="10">
        <v>6604.97</v>
      </c>
    </row>
    <row r="30" spans="1:16">
      <c r="A30" s="3" t="s">
        <v>49</v>
      </c>
      <c r="B30" s="3" t="s">
        <v>5</v>
      </c>
      <c r="C30" s="3">
        <v>55</v>
      </c>
      <c r="D30" s="3">
        <v>55</v>
      </c>
      <c r="E30" s="3">
        <v>0</v>
      </c>
      <c r="F30" s="3">
        <v>1120</v>
      </c>
      <c r="G30" s="5">
        <v>4766</v>
      </c>
      <c r="H30" s="9">
        <v>0</v>
      </c>
      <c r="I30" s="8">
        <v>0</v>
      </c>
      <c r="J30" s="3">
        <v>0</v>
      </c>
      <c r="K30" s="7">
        <f t="shared" si="0"/>
        <v>47.66</v>
      </c>
      <c r="L30" s="3">
        <v>0</v>
      </c>
      <c r="M30" s="2">
        <v>0</v>
      </c>
      <c r="N30" s="2">
        <v>486</v>
      </c>
      <c r="O30" s="2">
        <v>486</v>
      </c>
      <c r="P30" s="10">
        <v>5447.66</v>
      </c>
    </row>
    <row r="31" spans="1:16">
      <c r="A31" s="3" t="s">
        <v>54</v>
      </c>
      <c r="B31" s="3" t="s">
        <v>5</v>
      </c>
      <c r="C31" s="3">
        <v>7967</v>
      </c>
      <c r="D31" s="3">
        <v>8990</v>
      </c>
      <c r="E31" s="3">
        <v>1023</v>
      </c>
      <c r="F31" s="3">
        <v>2765</v>
      </c>
      <c r="G31" s="6">
        <v>1</v>
      </c>
      <c r="H31" s="9">
        <v>1278.75</v>
      </c>
      <c r="I31" s="8">
        <v>2475.66</v>
      </c>
      <c r="J31" s="3">
        <v>608.70000000000005</v>
      </c>
      <c r="K31" s="7">
        <f t="shared" si="0"/>
        <v>0.01</v>
      </c>
      <c r="L31" s="3">
        <v>0</v>
      </c>
      <c r="M31" s="2">
        <v>306.89999999999998</v>
      </c>
      <c r="N31" s="2">
        <v>1114</v>
      </c>
      <c r="O31" s="2">
        <v>1420.9</v>
      </c>
      <c r="P31" s="10">
        <v>5708.2199999999993</v>
      </c>
    </row>
    <row r="32" spans="1:16">
      <c r="A32" s="2" t="s">
        <v>55</v>
      </c>
      <c r="B32" s="2" t="s">
        <v>5</v>
      </c>
      <c r="C32" s="2">
        <v>393</v>
      </c>
      <c r="D32" s="2">
        <v>659</v>
      </c>
      <c r="E32" s="2">
        <v>266</v>
      </c>
      <c r="F32" s="2">
        <v>1645</v>
      </c>
      <c r="G32" s="5">
        <v>-2</v>
      </c>
      <c r="H32" s="9">
        <v>332.5</v>
      </c>
      <c r="I32" s="7">
        <v>643.72</v>
      </c>
      <c r="J32" s="2">
        <v>146.03</v>
      </c>
      <c r="K32" s="7">
        <f t="shared" si="0"/>
        <v>-0.02</v>
      </c>
      <c r="L32" s="2">
        <v>0</v>
      </c>
      <c r="M32" s="2">
        <v>79.8</v>
      </c>
      <c r="N32" s="2">
        <v>756</v>
      </c>
      <c r="O32" s="2">
        <v>835.8</v>
      </c>
      <c r="P32" s="10">
        <v>1929.4300000000005</v>
      </c>
    </row>
    <row r="33" spans="1:16">
      <c r="A33" s="3" t="s">
        <v>72</v>
      </c>
      <c r="B33" s="3" t="s">
        <v>5</v>
      </c>
      <c r="C33" s="3">
        <v>108287</v>
      </c>
      <c r="D33" s="3">
        <v>108955</v>
      </c>
      <c r="E33" s="3">
        <v>668</v>
      </c>
      <c r="F33" s="3">
        <v>2625</v>
      </c>
      <c r="G33" s="6">
        <v>-75</v>
      </c>
      <c r="H33" s="9">
        <v>835</v>
      </c>
      <c r="I33" s="8">
        <v>1616.56</v>
      </c>
      <c r="J33" s="3">
        <v>381.85</v>
      </c>
      <c r="K33" s="7">
        <v>0</v>
      </c>
      <c r="L33" s="3">
        <v>0</v>
      </c>
      <c r="M33" s="2">
        <v>200.4</v>
      </c>
      <c r="N33" s="2">
        <v>571</v>
      </c>
      <c r="O33" s="2">
        <v>771.4</v>
      </c>
      <c r="P33" s="10">
        <v>4612.01</v>
      </c>
    </row>
    <row r="34" spans="1:16">
      <c r="A34" s="2" t="s">
        <v>56</v>
      </c>
      <c r="B34" s="2" t="s">
        <v>5</v>
      </c>
      <c r="C34" s="2">
        <v>17612</v>
      </c>
      <c r="D34" s="2">
        <v>18060</v>
      </c>
      <c r="E34" s="2">
        <v>448</v>
      </c>
      <c r="F34" s="2">
        <v>1505</v>
      </c>
      <c r="G34" s="5">
        <v>-2</v>
      </c>
      <c r="H34" s="9">
        <v>560</v>
      </c>
      <c r="I34" s="7">
        <v>1084.1600000000001</v>
      </c>
      <c r="J34" s="2">
        <v>245.95</v>
      </c>
      <c r="K34" s="7">
        <f t="shared" si="0"/>
        <v>-0.02</v>
      </c>
      <c r="L34" s="2">
        <v>0</v>
      </c>
      <c r="M34" s="2">
        <v>134.4</v>
      </c>
      <c r="N34" s="2">
        <v>702</v>
      </c>
      <c r="O34" s="2">
        <v>836.4</v>
      </c>
      <c r="P34" s="10">
        <v>2556.6899999999996</v>
      </c>
    </row>
    <row r="35" spans="1:16">
      <c r="A35" s="2" t="s">
        <v>64</v>
      </c>
      <c r="B35" s="2" t="s">
        <v>5</v>
      </c>
      <c r="C35" s="2">
        <v>25084</v>
      </c>
      <c r="D35" s="2">
        <v>25754</v>
      </c>
      <c r="E35" s="2">
        <v>670</v>
      </c>
      <c r="F35" s="2">
        <v>735</v>
      </c>
      <c r="G35" s="5">
        <v>-26</v>
      </c>
      <c r="H35" s="9">
        <v>837.5</v>
      </c>
      <c r="I35" s="7">
        <v>1621.4</v>
      </c>
      <c r="J35" s="2">
        <v>383.13</v>
      </c>
      <c r="K35" s="7">
        <f t="shared" si="0"/>
        <v>-0.26</v>
      </c>
      <c r="L35" s="2">
        <v>0</v>
      </c>
      <c r="M35" s="2">
        <v>201</v>
      </c>
      <c r="N35" s="2">
        <v>462</v>
      </c>
      <c r="O35" s="2">
        <v>663</v>
      </c>
      <c r="P35" s="10">
        <v>2887.77</v>
      </c>
    </row>
    <row r="36" spans="1:16">
      <c r="A36" s="3" t="s">
        <v>18</v>
      </c>
      <c r="B36" s="3" t="s">
        <v>5</v>
      </c>
      <c r="C36" s="3">
        <v>3460</v>
      </c>
      <c r="D36" s="3">
        <v>3541</v>
      </c>
      <c r="E36" s="3">
        <v>81</v>
      </c>
      <c r="F36" s="3">
        <v>630</v>
      </c>
      <c r="G36" s="6">
        <v>4437</v>
      </c>
      <c r="H36" s="9">
        <v>101.25</v>
      </c>
      <c r="I36" s="8">
        <v>196.02</v>
      </c>
      <c r="J36" s="3">
        <v>44.47</v>
      </c>
      <c r="K36" s="7">
        <f t="shared" si="0"/>
        <v>44.37</v>
      </c>
      <c r="L36" s="3">
        <v>0</v>
      </c>
      <c r="M36" s="2">
        <v>24.3</v>
      </c>
      <c r="N36" s="2">
        <v>377</v>
      </c>
      <c r="O36" s="2">
        <v>401.3</v>
      </c>
      <c r="P36" s="10">
        <v>5051.8100000000004</v>
      </c>
    </row>
    <row r="37" spans="1:16">
      <c r="A37" s="3" t="s">
        <v>66</v>
      </c>
      <c r="B37" s="3" t="s">
        <v>5</v>
      </c>
      <c r="C37" s="3">
        <v>32616</v>
      </c>
      <c r="D37" s="3">
        <v>33082</v>
      </c>
      <c r="E37" s="3">
        <v>466</v>
      </c>
      <c r="F37" s="3">
        <v>1365</v>
      </c>
      <c r="G37" s="6">
        <v>-5</v>
      </c>
      <c r="H37" s="9">
        <v>582.5</v>
      </c>
      <c r="I37" s="8">
        <v>1127.72</v>
      </c>
      <c r="J37" s="3">
        <v>255.83</v>
      </c>
      <c r="K37" s="7">
        <f t="shared" si="0"/>
        <v>-0.05</v>
      </c>
      <c r="L37" s="3">
        <v>0</v>
      </c>
      <c r="M37" s="2">
        <v>139.80000000000001</v>
      </c>
      <c r="N37" s="2">
        <v>624</v>
      </c>
      <c r="O37" s="2">
        <v>763.8</v>
      </c>
      <c r="P37" s="10">
        <v>2562.1999999999998</v>
      </c>
    </row>
    <row r="38" spans="1:16">
      <c r="A38" s="3" t="s">
        <v>57</v>
      </c>
      <c r="B38" s="3" t="s">
        <v>5</v>
      </c>
      <c r="C38" s="3">
        <v>4530</v>
      </c>
      <c r="D38" s="3">
        <v>5160</v>
      </c>
      <c r="E38" s="3">
        <v>630</v>
      </c>
      <c r="F38" s="3">
        <v>1610</v>
      </c>
      <c r="G38" s="6">
        <v>-1</v>
      </c>
      <c r="H38" s="9">
        <v>787.5</v>
      </c>
      <c r="I38" s="8">
        <v>1524.6</v>
      </c>
      <c r="J38" s="3">
        <v>357.57</v>
      </c>
      <c r="K38" s="7">
        <f t="shared" si="0"/>
        <v>-0.01</v>
      </c>
      <c r="L38" s="3">
        <v>0</v>
      </c>
      <c r="M38" s="2">
        <v>189</v>
      </c>
      <c r="N38" s="2">
        <v>643</v>
      </c>
      <c r="O38" s="2">
        <v>832</v>
      </c>
      <c r="P38" s="10">
        <v>3446.66</v>
      </c>
    </row>
    <row r="39" spans="1:16">
      <c r="A39" s="3" t="s">
        <v>58</v>
      </c>
      <c r="B39" s="3" t="s">
        <v>5</v>
      </c>
      <c r="C39" s="3">
        <v>5772</v>
      </c>
      <c r="D39" s="3">
        <v>5893</v>
      </c>
      <c r="E39" s="3">
        <v>121</v>
      </c>
      <c r="F39" s="3">
        <v>980</v>
      </c>
      <c r="G39" s="6">
        <v>7</v>
      </c>
      <c r="H39" s="9">
        <v>151.25</v>
      </c>
      <c r="I39" s="8">
        <v>292.82</v>
      </c>
      <c r="J39" s="3">
        <v>66.430000000000007</v>
      </c>
      <c r="K39" s="7">
        <f t="shared" si="0"/>
        <v>7.0000000000000007E-2</v>
      </c>
      <c r="L39" s="3">
        <v>0</v>
      </c>
      <c r="M39" s="2">
        <v>36.299999999999997</v>
      </c>
      <c r="N39" s="2">
        <v>193</v>
      </c>
      <c r="O39" s="2">
        <v>229.3</v>
      </c>
      <c r="P39" s="10">
        <v>1268.27</v>
      </c>
    </row>
    <row r="40" spans="1:16">
      <c r="A40" s="3" t="s">
        <v>14</v>
      </c>
      <c r="B40" s="3" t="s">
        <v>5</v>
      </c>
      <c r="C40" s="3">
        <v>3898</v>
      </c>
      <c r="D40" s="3">
        <v>3940</v>
      </c>
      <c r="E40" s="3">
        <v>42</v>
      </c>
      <c r="F40" s="3">
        <v>455</v>
      </c>
      <c r="G40" s="6">
        <v>3616</v>
      </c>
      <c r="H40" s="9">
        <v>52.5</v>
      </c>
      <c r="I40" s="8">
        <v>101.64</v>
      </c>
      <c r="J40" s="3">
        <v>23.06</v>
      </c>
      <c r="K40" s="7">
        <f t="shared" si="0"/>
        <v>36.159999999999997</v>
      </c>
      <c r="L40" s="3">
        <v>0</v>
      </c>
      <c r="M40" s="2">
        <v>12.6</v>
      </c>
      <c r="N40" s="2">
        <v>168</v>
      </c>
      <c r="O40" s="2">
        <v>180.6</v>
      </c>
      <c r="P40" s="10">
        <v>4103.76</v>
      </c>
    </row>
    <row r="41" spans="1:16">
      <c r="A41" s="2" t="s">
        <v>65</v>
      </c>
      <c r="B41" s="2" t="s">
        <v>5</v>
      </c>
      <c r="C41" s="2">
        <v>6976</v>
      </c>
      <c r="D41" s="2">
        <v>7147</v>
      </c>
      <c r="E41" s="2">
        <v>171</v>
      </c>
      <c r="F41" s="2">
        <v>910</v>
      </c>
      <c r="G41" s="5">
        <v>1</v>
      </c>
      <c r="H41" s="9">
        <v>213.75</v>
      </c>
      <c r="I41" s="7">
        <v>413.82</v>
      </c>
      <c r="J41" s="2">
        <v>93.88</v>
      </c>
      <c r="K41" s="7">
        <f t="shared" si="0"/>
        <v>0.01</v>
      </c>
      <c r="L41" s="2">
        <v>0</v>
      </c>
      <c r="M41" s="2">
        <v>51.3</v>
      </c>
      <c r="N41" s="2">
        <v>305</v>
      </c>
      <c r="O41" s="2">
        <v>356.3</v>
      </c>
      <c r="P41" s="10">
        <v>1276.1599999999999</v>
      </c>
    </row>
    <row r="42" spans="1:16">
      <c r="A42" s="3" t="s">
        <v>15</v>
      </c>
      <c r="B42" s="3" t="s">
        <v>5</v>
      </c>
      <c r="C42" s="3">
        <v>1392</v>
      </c>
      <c r="D42" s="3">
        <v>1414</v>
      </c>
      <c r="E42" s="3">
        <v>22</v>
      </c>
      <c r="F42" s="3">
        <v>315</v>
      </c>
      <c r="G42" s="6">
        <v>3395</v>
      </c>
      <c r="H42" s="9">
        <v>27.5</v>
      </c>
      <c r="I42" s="8">
        <v>53.24</v>
      </c>
      <c r="J42" s="3">
        <v>12.08</v>
      </c>
      <c r="K42" s="7">
        <f t="shared" si="0"/>
        <v>33.950000000000003</v>
      </c>
      <c r="L42" s="3">
        <v>0</v>
      </c>
      <c r="M42" s="2">
        <v>6.6</v>
      </c>
      <c r="N42" s="2">
        <v>126</v>
      </c>
      <c r="O42" s="2">
        <v>132.6</v>
      </c>
      <c r="P42" s="10">
        <v>3704.1699999999996</v>
      </c>
    </row>
    <row r="43" spans="1:16">
      <c r="A43" s="2" t="s">
        <v>59</v>
      </c>
      <c r="B43" s="2" t="s">
        <v>5</v>
      </c>
      <c r="C43" s="2">
        <v>30289</v>
      </c>
      <c r="D43" s="2">
        <v>31122</v>
      </c>
      <c r="E43" s="2">
        <v>833</v>
      </c>
      <c r="F43" s="2">
        <v>2030</v>
      </c>
      <c r="G43" s="6">
        <v>3025</v>
      </c>
      <c r="H43" s="9">
        <v>1041.25</v>
      </c>
      <c r="I43" s="7">
        <v>2015.86</v>
      </c>
      <c r="J43" s="2">
        <v>487.29</v>
      </c>
      <c r="K43" s="7">
        <f t="shared" si="0"/>
        <v>30.25</v>
      </c>
      <c r="L43" s="2">
        <v>0</v>
      </c>
      <c r="M43" s="2">
        <v>249.9</v>
      </c>
      <c r="N43" s="2">
        <v>594</v>
      </c>
      <c r="O43" s="2">
        <v>843.9</v>
      </c>
      <c r="P43" s="10">
        <v>7785.75</v>
      </c>
    </row>
    <row r="44" spans="1:16">
      <c r="A44" s="2" t="s">
        <v>93</v>
      </c>
      <c r="B44" s="2" t="s">
        <v>5</v>
      </c>
      <c r="C44" s="2">
        <v>15107</v>
      </c>
      <c r="D44" s="2">
        <v>15879</v>
      </c>
      <c r="E44" s="2">
        <v>772</v>
      </c>
      <c r="F44" s="2">
        <v>630</v>
      </c>
      <c r="G44" s="6">
        <v>-4</v>
      </c>
      <c r="H44" s="9">
        <v>965</v>
      </c>
      <c r="I44" s="7">
        <v>1868</v>
      </c>
      <c r="J44" s="2">
        <v>453</v>
      </c>
      <c r="K44" s="7">
        <f t="shared" si="0"/>
        <v>-0.04</v>
      </c>
      <c r="L44" s="2">
        <v>504</v>
      </c>
      <c r="M44" s="2">
        <v>0</v>
      </c>
      <c r="N44" s="2">
        <v>74</v>
      </c>
      <c r="O44" s="2">
        <v>74</v>
      </c>
      <c r="P44" s="10">
        <v>4341.96</v>
      </c>
    </row>
    <row r="45" spans="1:16">
      <c r="A45" s="3" t="s">
        <v>61</v>
      </c>
      <c r="B45" s="3" t="s">
        <v>5</v>
      </c>
      <c r="C45" s="3">
        <v>14178</v>
      </c>
      <c r="D45" s="3">
        <v>14534</v>
      </c>
      <c r="E45" s="3">
        <v>356</v>
      </c>
      <c r="F45" s="3">
        <v>1330</v>
      </c>
      <c r="G45" s="6">
        <v>955</v>
      </c>
      <c r="H45" s="9">
        <v>445</v>
      </c>
      <c r="I45" s="8">
        <v>861.52</v>
      </c>
      <c r="J45" s="3">
        <v>195.44</v>
      </c>
      <c r="K45" s="7">
        <f t="shared" si="0"/>
        <v>9.5500000000000007</v>
      </c>
      <c r="L45" s="3">
        <v>0</v>
      </c>
      <c r="M45" s="2">
        <v>106.8</v>
      </c>
      <c r="N45" s="2">
        <v>210</v>
      </c>
      <c r="O45" s="2">
        <v>316.8</v>
      </c>
      <c r="P45" s="10">
        <v>3479.71</v>
      </c>
    </row>
    <row r="46" spans="1:16">
      <c r="A46" s="2" t="s">
        <v>32</v>
      </c>
      <c r="B46" s="2" t="s">
        <v>5</v>
      </c>
      <c r="C46" s="2">
        <v>16853</v>
      </c>
      <c r="D46" s="2">
        <v>16962</v>
      </c>
      <c r="E46" s="2">
        <v>109</v>
      </c>
      <c r="F46" s="2">
        <v>700</v>
      </c>
      <c r="G46" s="6">
        <v>669</v>
      </c>
      <c r="H46" s="9">
        <v>136.25</v>
      </c>
      <c r="I46" s="7">
        <v>263.77999999999997</v>
      </c>
      <c r="J46" s="2">
        <v>59.84</v>
      </c>
      <c r="K46" s="7">
        <f t="shared" si="0"/>
        <v>6.69</v>
      </c>
      <c r="L46" s="2">
        <v>0</v>
      </c>
      <c r="M46" s="2">
        <v>32.700000000000003</v>
      </c>
      <c r="N46" s="2">
        <v>81</v>
      </c>
      <c r="O46" s="2">
        <v>113.7</v>
      </c>
      <c r="P46" s="10">
        <v>1721.86</v>
      </c>
    </row>
    <row r="47" spans="1:16">
      <c r="A47" s="2" t="s">
        <v>16</v>
      </c>
      <c r="B47" s="2" t="s">
        <v>5</v>
      </c>
      <c r="C47" s="2">
        <v>285</v>
      </c>
      <c r="D47" s="2">
        <v>285</v>
      </c>
      <c r="E47" s="2">
        <v>0</v>
      </c>
      <c r="F47" s="2">
        <v>630</v>
      </c>
      <c r="G47" s="5">
        <v>500</v>
      </c>
      <c r="H47" s="9">
        <v>0</v>
      </c>
      <c r="I47" s="7">
        <v>0</v>
      </c>
      <c r="J47" s="2">
        <v>0</v>
      </c>
      <c r="K47" s="7">
        <f t="shared" si="0"/>
        <v>5</v>
      </c>
      <c r="L47" s="2">
        <v>0</v>
      </c>
      <c r="M47" s="2">
        <v>0</v>
      </c>
      <c r="N47" s="2">
        <v>156</v>
      </c>
      <c r="O47" s="2">
        <v>156</v>
      </c>
      <c r="P47" s="10">
        <v>979</v>
      </c>
    </row>
    <row r="48" spans="1:16">
      <c r="A48" s="3" t="s">
        <v>60</v>
      </c>
      <c r="B48" s="3" t="s">
        <v>5</v>
      </c>
      <c r="C48" s="3">
        <v>18626</v>
      </c>
      <c r="D48" s="3">
        <v>19183</v>
      </c>
      <c r="E48" s="3">
        <v>557</v>
      </c>
      <c r="F48" s="3">
        <v>1190</v>
      </c>
      <c r="G48" s="6">
        <v>0</v>
      </c>
      <c r="H48" s="9">
        <v>696.25</v>
      </c>
      <c r="I48" s="8">
        <v>1347.94</v>
      </c>
      <c r="J48" s="3">
        <v>310.92</v>
      </c>
      <c r="K48" s="7">
        <f t="shared" si="0"/>
        <v>0</v>
      </c>
      <c r="L48" s="3">
        <v>0</v>
      </c>
      <c r="M48" s="2">
        <v>167.1</v>
      </c>
      <c r="N48" s="2">
        <v>389</v>
      </c>
      <c r="O48" s="2">
        <v>556.1</v>
      </c>
      <c r="P48" s="10">
        <v>2989.01</v>
      </c>
    </row>
    <row r="49" spans="1:16">
      <c r="A49" s="3" t="s">
        <v>94</v>
      </c>
      <c r="B49" s="3" t="s">
        <v>5</v>
      </c>
      <c r="C49" s="3">
        <v>77606</v>
      </c>
      <c r="D49" s="3">
        <v>78213</v>
      </c>
      <c r="E49" s="3">
        <v>607</v>
      </c>
      <c r="F49" s="3">
        <v>1890</v>
      </c>
      <c r="G49" s="6">
        <v>172</v>
      </c>
      <c r="H49" s="9">
        <v>759</v>
      </c>
      <c r="I49" s="8">
        <v>1469</v>
      </c>
      <c r="J49" s="3">
        <v>347</v>
      </c>
      <c r="K49" s="7">
        <f t="shared" si="0"/>
        <v>1.72</v>
      </c>
      <c r="L49" s="3">
        <v>0</v>
      </c>
      <c r="M49" s="2">
        <v>0</v>
      </c>
      <c r="N49" s="2">
        <v>601</v>
      </c>
      <c r="O49" s="2">
        <v>601</v>
      </c>
      <c r="P49" s="10">
        <v>4038</v>
      </c>
    </row>
    <row r="50" spans="1:16">
      <c r="A50" s="3" t="s">
        <v>19</v>
      </c>
      <c r="B50" s="3" t="s">
        <v>5</v>
      </c>
      <c r="C50" s="3">
        <v>0</v>
      </c>
      <c r="D50" s="3">
        <v>0</v>
      </c>
      <c r="E50" s="3">
        <v>0</v>
      </c>
      <c r="F50" s="3">
        <v>315</v>
      </c>
      <c r="G50" s="6">
        <v>8984</v>
      </c>
      <c r="H50" s="9">
        <v>0</v>
      </c>
      <c r="I50" s="8">
        <v>0</v>
      </c>
      <c r="J50" s="3">
        <v>0</v>
      </c>
      <c r="K50" s="7">
        <f t="shared" si="0"/>
        <v>89.84</v>
      </c>
      <c r="L50" s="3">
        <v>0</v>
      </c>
      <c r="M50" s="2">
        <v>0</v>
      </c>
      <c r="N50" s="2">
        <v>84</v>
      </c>
      <c r="O50" s="2">
        <v>84</v>
      </c>
      <c r="P50" s="10">
        <v>9304.84</v>
      </c>
    </row>
    <row r="51" spans="1:16">
      <c r="A51" s="3" t="s">
        <v>20</v>
      </c>
      <c r="B51" s="3" t="s">
        <v>5</v>
      </c>
      <c r="C51" s="3">
        <v>10417</v>
      </c>
      <c r="D51" s="3">
        <v>10633</v>
      </c>
      <c r="E51" s="3">
        <v>216</v>
      </c>
      <c r="F51" s="3">
        <v>490</v>
      </c>
      <c r="G51" s="6">
        <v>-3</v>
      </c>
      <c r="H51" s="9">
        <v>270</v>
      </c>
      <c r="I51" s="8">
        <v>522.72</v>
      </c>
      <c r="J51" s="3">
        <v>118.58</v>
      </c>
      <c r="K51" s="7">
        <f t="shared" si="0"/>
        <v>-0.03</v>
      </c>
      <c r="L51" s="3">
        <v>0</v>
      </c>
      <c r="M51" s="2">
        <v>64.8</v>
      </c>
      <c r="N51" s="2">
        <v>175</v>
      </c>
      <c r="O51" s="2">
        <v>239.8</v>
      </c>
      <c r="P51" s="10">
        <v>1158.47</v>
      </c>
    </row>
    <row r="52" spans="1:16">
      <c r="A52" s="3" t="s">
        <v>67</v>
      </c>
      <c r="B52" s="3" t="s">
        <v>5</v>
      </c>
      <c r="C52" s="3">
        <v>14791</v>
      </c>
      <c r="D52" s="3">
        <v>15253</v>
      </c>
      <c r="E52" s="3">
        <v>462</v>
      </c>
      <c r="F52" s="3">
        <v>1260</v>
      </c>
      <c r="G52" s="6">
        <v>-1</v>
      </c>
      <c r="H52" s="9">
        <v>577.5</v>
      </c>
      <c r="I52" s="8">
        <v>1118.04</v>
      </c>
      <c r="J52" s="3">
        <v>253.64</v>
      </c>
      <c r="K52" s="7">
        <f t="shared" si="0"/>
        <v>-0.01</v>
      </c>
      <c r="L52" s="3">
        <v>0</v>
      </c>
      <c r="M52" s="2">
        <v>138.6</v>
      </c>
      <c r="N52" s="2">
        <v>217</v>
      </c>
      <c r="O52" s="2">
        <v>355.6</v>
      </c>
      <c r="P52" s="10">
        <v>2852.5699999999997</v>
      </c>
    </row>
    <row r="53" spans="1:16">
      <c r="A53" s="2" t="s">
        <v>34</v>
      </c>
      <c r="B53" s="2" t="s">
        <v>5</v>
      </c>
      <c r="C53" s="2">
        <v>24094</v>
      </c>
      <c r="D53" s="2">
        <v>24301</v>
      </c>
      <c r="E53" s="2">
        <v>207</v>
      </c>
      <c r="F53" s="2">
        <v>700</v>
      </c>
      <c r="G53" s="6">
        <v>-5</v>
      </c>
      <c r="H53" s="9">
        <v>258.75</v>
      </c>
      <c r="I53" s="7">
        <v>500.94</v>
      </c>
      <c r="J53" s="2">
        <v>113.64</v>
      </c>
      <c r="K53" s="7">
        <f t="shared" si="0"/>
        <v>-0.05</v>
      </c>
      <c r="L53" s="2">
        <v>0</v>
      </c>
      <c r="M53" s="2">
        <v>62.1</v>
      </c>
      <c r="N53" s="2">
        <v>74</v>
      </c>
      <c r="O53" s="2">
        <v>136.1</v>
      </c>
      <c r="P53" s="10">
        <v>1432.1800000000003</v>
      </c>
    </row>
    <row r="54" spans="1:16">
      <c r="A54" s="2" t="s">
        <v>24</v>
      </c>
      <c r="B54" s="2" t="s">
        <v>6</v>
      </c>
      <c r="C54" s="2">
        <v>6606</v>
      </c>
      <c r="D54" s="2">
        <v>6606</v>
      </c>
      <c r="E54" s="2">
        <v>0</v>
      </c>
      <c r="F54" s="2">
        <v>700</v>
      </c>
      <c r="G54" s="5">
        <v>5974</v>
      </c>
      <c r="H54" s="9">
        <v>0</v>
      </c>
      <c r="I54" s="7">
        <v>0</v>
      </c>
      <c r="J54" s="2">
        <v>0</v>
      </c>
      <c r="K54" s="7">
        <f t="shared" si="0"/>
        <v>59.74</v>
      </c>
      <c r="L54" s="2">
        <v>0</v>
      </c>
      <c r="M54" s="2">
        <v>0</v>
      </c>
      <c r="N54" s="2">
        <v>94</v>
      </c>
      <c r="O54" s="2">
        <v>94</v>
      </c>
      <c r="P54" s="10">
        <v>6639.74</v>
      </c>
    </row>
    <row r="55" spans="1:16">
      <c r="A55" s="3" t="s">
        <v>36</v>
      </c>
      <c r="B55" s="3" t="s">
        <v>5</v>
      </c>
      <c r="C55" s="3">
        <v>26033</v>
      </c>
      <c r="D55" s="3">
        <v>26168</v>
      </c>
      <c r="E55" s="3">
        <v>135</v>
      </c>
      <c r="F55" s="3">
        <v>420</v>
      </c>
      <c r="G55" s="6">
        <v>419</v>
      </c>
      <c r="H55" s="9">
        <v>168.75</v>
      </c>
      <c r="I55" s="8">
        <v>326.7</v>
      </c>
      <c r="J55" s="3">
        <v>74.11</v>
      </c>
      <c r="K55" s="7">
        <f t="shared" si="0"/>
        <v>4.1900000000000004</v>
      </c>
      <c r="L55" s="3">
        <v>0</v>
      </c>
      <c r="M55" s="2">
        <v>40.5</v>
      </c>
      <c r="N55" s="2">
        <v>146</v>
      </c>
      <c r="O55" s="2">
        <v>186.5</v>
      </c>
      <c r="P55" s="10">
        <v>1226.25</v>
      </c>
    </row>
    <row r="56" spans="1:16">
      <c r="A56" s="2" t="s">
        <v>23</v>
      </c>
      <c r="B56" s="2" t="s">
        <v>5</v>
      </c>
      <c r="C56" s="2">
        <v>48499</v>
      </c>
      <c r="D56" s="2">
        <v>48745</v>
      </c>
      <c r="E56" s="2">
        <v>246</v>
      </c>
      <c r="F56" s="2">
        <v>595</v>
      </c>
      <c r="G56" s="5">
        <v>769</v>
      </c>
      <c r="H56" s="9">
        <v>307.5</v>
      </c>
      <c r="I56" s="7">
        <v>595.32000000000005</v>
      </c>
      <c r="J56" s="2">
        <v>135.05000000000001</v>
      </c>
      <c r="K56" s="7">
        <f t="shared" si="0"/>
        <v>7.69</v>
      </c>
      <c r="L56" s="2">
        <v>0</v>
      </c>
      <c r="M56" s="2">
        <v>73.8</v>
      </c>
      <c r="N56" s="2">
        <v>93</v>
      </c>
      <c r="O56" s="2">
        <v>166.8</v>
      </c>
      <c r="P56" s="10">
        <v>2242.7600000000002</v>
      </c>
    </row>
    <row r="57" spans="1:16">
      <c r="A57" s="3" t="s">
        <v>35</v>
      </c>
      <c r="B57" s="3" t="s">
        <v>5</v>
      </c>
      <c r="C57" s="3">
        <v>19510</v>
      </c>
      <c r="D57" s="3">
        <v>19645</v>
      </c>
      <c r="E57" s="3">
        <v>135</v>
      </c>
      <c r="F57" s="3">
        <v>700</v>
      </c>
      <c r="G57" s="6">
        <v>1141</v>
      </c>
      <c r="H57" s="9">
        <v>168.75</v>
      </c>
      <c r="I57" s="8">
        <v>326.7</v>
      </c>
      <c r="J57" s="3">
        <v>74.11</v>
      </c>
      <c r="K57" s="7">
        <f t="shared" si="0"/>
        <v>11.41</v>
      </c>
      <c r="L57" s="3">
        <v>0</v>
      </c>
      <c r="M57" s="2">
        <v>40.5</v>
      </c>
      <c r="N57" s="2">
        <v>80</v>
      </c>
      <c r="O57" s="2">
        <v>120.5</v>
      </c>
      <c r="P57" s="10">
        <v>2301.4699999999998</v>
      </c>
    </row>
    <row r="58" spans="1:16">
      <c r="A58" s="3" t="s">
        <v>22</v>
      </c>
      <c r="B58" s="3" t="s">
        <v>5</v>
      </c>
      <c r="C58" s="3">
        <v>14173</v>
      </c>
      <c r="D58" s="3">
        <v>14173</v>
      </c>
      <c r="E58" s="3">
        <v>0</v>
      </c>
      <c r="F58" s="3">
        <v>315</v>
      </c>
      <c r="G58" s="6">
        <v>912</v>
      </c>
      <c r="H58" s="9">
        <v>0</v>
      </c>
      <c r="I58" s="8">
        <v>0</v>
      </c>
      <c r="J58" s="3">
        <v>0</v>
      </c>
      <c r="K58" s="7">
        <f t="shared" si="0"/>
        <v>9.1199999999999992</v>
      </c>
      <c r="L58" s="3">
        <v>0</v>
      </c>
      <c r="M58" s="2">
        <v>0</v>
      </c>
      <c r="N58" s="2">
        <v>40</v>
      </c>
      <c r="O58" s="2">
        <v>40</v>
      </c>
      <c r="P58" s="10">
        <v>1196.1199999999999</v>
      </c>
    </row>
    <row r="59" spans="1:16">
      <c r="A59" s="2" t="s">
        <v>33</v>
      </c>
      <c r="B59" s="2" t="s">
        <v>5</v>
      </c>
      <c r="C59" s="2">
        <v>31512</v>
      </c>
      <c r="D59" s="2">
        <v>31596</v>
      </c>
      <c r="E59" s="2">
        <v>84</v>
      </c>
      <c r="F59" s="2">
        <v>315</v>
      </c>
      <c r="G59" s="5">
        <v>7986</v>
      </c>
      <c r="H59" s="9">
        <v>105</v>
      </c>
      <c r="I59" s="7">
        <v>203.28</v>
      </c>
      <c r="J59" s="2">
        <v>46.12</v>
      </c>
      <c r="K59" s="7">
        <f t="shared" si="0"/>
        <v>79.86</v>
      </c>
      <c r="L59" s="2">
        <v>0</v>
      </c>
      <c r="M59" s="2">
        <v>25.2</v>
      </c>
      <c r="N59" s="2">
        <v>138</v>
      </c>
      <c r="O59" s="2">
        <v>163.19999999999999</v>
      </c>
      <c r="P59" s="10">
        <v>8572.0600000000013</v>
      </c>
    </row>
    <row r="60" spans="1:16">
      <c r="A60" s="2" t="s">
        <v>88</v>
      </c>
      <c r="B60" s="2" t="s">
        <v>5</v>
      </c>
      <c r="C60" s="2">
        <v>73365</v>
      </c>
      <c r="D60" s="2">
        <v>74243</v>
      </c>
      <c r="E60" s="2">
        <v>878</v>
      </c>
      <c r="F60" s="2">
        <v>1890</v>
      </c>
      <c r="G60" s="5">
        <v>-1</v>
      </c>
      <c r="H60" s="9">
        <v>1097.5</v>
      </c>
      <c r="I60" s="7">
        <v>2124.7600000000002</v>
      </c>
      <c r="J60" s="2">
        <v>520.54</v>
      </c>
      <c r="K60" s="7">
        <f t="shared" si="0"/>
        <v>-0.01</v>
      </c>
      <c r="L60" s="2">
        <v>0</v>
      </c>
      <c r="M60" s="2">
        <v>0</v>
      </c>
      <c r="N60" s="2">
        <v>156</v>
      </c>
      <c r="O60" s="2">
        <v>156</v>
      </c>
      <c r="P60" s="10">
        <v>5475.79</v>
      </c>
    </row>
    <row r="61" spans="1:16">
      <c r="A61" s="3" t="s">
        <v>73</v>
      </c>
      <c r="B61" s="3" t="s">
        <v>5</v>
      </c>
      <c r="C61" s="3">
        <v>57608</v>
      </c>
      <c r="D61" s="3">
        <v>58047</v>
      </c>
      <c r="E61" s="3">
        <v>439</v>
      </c>
      <c r="F61" s="3">
        <v>980</v>
      </c>
      <c r="G61" s="6">
        <v>62</v>
      </c>
      <c r="H61" s="9">
        <v>548.75</v>
      </c>
      <c r="I61" s="8">
        <v>1062.3800000000001</v>
      </c>
      <c r="J61" s="3">
        <v>241.01</v>
      </c>
      <c r="K61" s="7">
        <f t="shared" si="0"/>
        <v>0.62</v>
      </c>
      <c r="L61" s="3">
        <v>0</v>
      </c>
      <c r="M61" s="2">
        <v>131.69999999999999</v>
      </c>
      <c r="N61" s="2">
        <v>183</v>
      </c>
      <c r="O61" s="2">
        <v>314.7</v>
      </c>
      <c r="P61" s="10">
        <v>2580.0600000000004</v>
      </c>
    </row>
    <row r="62" spans="1:16">
      <c r="A62" s="2" t="s">
        <v>37</v>
      </c>
      <c r="B62" s="2" t="s">
        <v>5</v>
      </c>
      <c r="C62" s="2">
        <v>2868</v>
      </c>
      <c r="D62" s="2">
        <v>2888</v>
      </c>
      <c r="E62" s="2">
        <v>20</v>
      </c>
      <c r="F62" s="2">
        <v>420</v>
      </c>
      <c r="G62" s="5">
        <v>0</v>
      </c>
      <c r="H62" s="9">
        <v>25</v>
      </c>
      <c r="I62" s="7">
        <v>48.4</v>
      </c>
      <c r="J62" s="2">
        <v>10.98</v>
      </c>
      <c r="K62" s="7">
        <f t="shared" si="0"/>
        <v>0</v>
      </c>
      <c r="L62" s="2">
        <v>0</v>
      </c>
      <c r="M62" s="2">
        <v>6</v>
      </c>
      <c r="N62" s="2">
        <v>45</v>
      </c>
      <c r="O62" s="2">
        <v>51</v>
      </c>
      <c r="P62" s="10">
        <v>453.38</v>
      </c>
    </row>
    <row r="63" spans="1:16">
      <c r="A63" s="3" t="s">
        <v>74</v>
      </c>
      <c r="B63" s="3" t="s">
        <v>5</v>
      </c>
      <c r="C63" s="3">
        <v>41495</v>
      </c>
      <c r="D63" s="3">
        <v>41827</v>
      </c>
      <c r="E63" s="3">
        <v>332</v>
      </c>
      <c r="F63" s="3">
        <v>1260</v>
      </c>
      <c r="G63" s="5">
        <v>0</v>
      </c>
      <c r="H63" s="9">
        <v>415</v>
      </c>
      <c r="I63" s="8">
        <v>803.44</v>
      </c>
      <c r="J63" s="3">
        <v>182.27</v>
      </c>
      <c r="K63" s="7">
        <f t="shared" si="0"/>
        <v>0</v>
      </c>
      <c r="L63" s="3">
        <v>0</v>
      </c>
      <c r="M63" s="2">
        <v>99.6</v>
      </c>
      <c r="N63" s="2">
        <v>209</v>
      </c>
      <c r="O63" s="2">
        <v>308.60000000000002</v>
      </c>
      <c r="P63" s="10">
        <v>2352.11</v>
      </c>
    </row>
    <row r="64" spans="1:16">
      <c r="A64" s="3" t="s">
        <v>79</v>
      </c>
      <c r="B64" s="3" t="s">
        <v>5</v>
      </c>
      <c r="C64" s="3">
        <v>4797</v>
      </c>
      <c r="D64" s="3">
        <v>4797</v>
      </c>
      <c r="E64" s="3">
        <v>0</v>
      </c>
      <c r="F64" s="3">
        <v>1400</v>
      </c>
      <c r="G64" s="5">
        <v>1146</v>
      </c>
      <c r="H64" s="9">
        <v>0</v>
      </c>
      <c r="I64" s="8">
        <v>0</v>
      </c>
      <c r="J64" s="3">
        <v>0</v>
      </c>
      <c r="K64" s="7">
        <f t="shared" si="0"/>
        <v>11.46</v>
      </c>
      <c r="L64" s="3">
        <v>0</v>
      </c>
      <c r="M64" s="2">
        <v>0</v>
      </c>
      <c r="N64" s="2">
        <v>165</v>
      </c>
      <c r="O64" s="2">
        <v>165</v>
      </c>
      <c r="P64" s="10">
        <v>2392.46</v>
      </c>
    </row>
    <row r="65" spans="1:16">
      <c r="A65" s="3" t="s">
        <v>40</v>
      </c>
      <c r="B65" s="3" t="s">
        <v>6</v>
      </c>
      <c r="C65" s="3">
        <v>17541</v>
      </c>
      <c r="D65" s="3">
        <v>17541</v>
      </c>
      <c r="E65" s="3">
        <v>0</v>
      </c>
      <c r="F65" s="3">
        <v>700</v>
      </c>
      <c r="G65" s="5">
        <v>10945</v>
      </c>
      <c r="H65" s="9">
        <v>0</v>
      </c>
      <c r="I65" s="8">
        <v>0</v>
      </c>
      <c r="J65" s="3">
        <v>0</v>
      </c>
      <c r="K65" s="7">
        <f t="shared" si="0"/>
        <v>109.45</v>
      </c>
      <c r="L65" s="3">
        <v>0</v>
      </c>
      <c r="M65" s="2">
        <v>0</v>
      </c>
      <c r="N65" s="2">
        <v>80</v>
      </c>
      <c r="O65" s="2">
        <v>80</v>
      </c>
      <c r="P65" s="10">
        <v>11674.45</v>
      </c>
    </row>
    <row r="66" spans="1:16">
      <c r="A66" s="2" t="s">
        <v>42</v>
      </c>
      <c r="B66" s="2" t="s">
        <v>5</v>
      </c>
      <c r="C66" s="2">
        <v>11123</v>
      </c>
      <c r="D66" s="2">
        <v>11227</v>
      </c>
      <c r="E66" s="2">
        <v>104</v>
      </c>
      <c r="F66" s="2">
        <v>420</v>
      </c>
      <c r="G66" s="5">
        <v>1051</v>
      </c>
      <c r="H66" s="9">
        <v>130</v>
      </c>
      <c r="I66" s="7">
        <v>251.68</v>
      </c>
      <c r="J66" s="2">
        <v>57.1</v>
      </c>
      <c r="K66" s="7">
        <f t="shared" si="0"/>
        <v>10.51</v>
      </c>
      <c r="L66" s="2">
        <v>0</v>
      </c>
      <c r="M66" s="2">
        <v>31.2</v>
      </c>
      <c r="N66" s="2">
        <v>74</v>
      </c>
      <c r="O66" s="2">
        <v>105.2</v>
      </c>
      <c r="P66" s="10">
        <v>1815.09</v>
      </c>
    </row>
    <row r="67" spans="1:16">
      <c r="A67" s="3" t="s">
        <v>39</v>
      </c>
      <c r="B67" s="3" t="s">
        <v>5</v>
      </c>
      <c r="C67" s="3">
        <v>20300</v>
      </c>
      <c r="D67" s="3">
        <v>20472</v>
      </c>
      <c r="E67" s="3">
        <v>172</v>
      </c>
      <c r="F67" s="3">
        <v>700</v>
      </c>
      <c r="G67" s="6">
        <v>-5</v>
      </c>
      <c r="H67" s="9">
        <v>215</v>
      </c>
      <c r="I67" s="8">
        <v>416.24</v>
      </c>
      <c r="J67" s="3">
        <v>94.43</v>
      </c>
      <c r="K67" s="7">
        <f t="shared" si="0"/>
        <v>-0.05</v>
      </c>
      <c r="L67" s="3">
        <v>0</v>
      </c>
      <c r="M67" s="2">
        <v>51.6</v>
      </c>
      <c r="N67" s="2">
        <v>100</v>
      </c>
      <c r="O67" s="2">
        <v>151.6</v>
      </c>
      <c r="P67" s="10">
        <v>1269.0200000000002</v>
      </c>
    </row>
    <row r="68" spans="1:16">
      <c r="A68" s="3" t="s">
        <v>41</v>
      </c>
      <c r="B68" s="3" t="s">
        <v>5</v>
      </c>
      <c r="C68" s="3">
        <v>19050</v>
      </c>
      <c r="D68" s="3">
        <v>19299</v>
      </c>
      <c r="E68" s="3">
        <v>249</v>
      </c>
      <c r="F68" s="3">
        <v>700</v>
      </c>
      <c r="G68" s="6">
        <v>984</v>
      </c>
      <c r="H68" s="9">
        <v>311.25</v>
      </c>
      <c r="I68" s="8">
        <v>602.58000000000004</v>
      </c>
      <c r="J68" s="3">
        <v>136.69999999999999</v>
      </c>
      <c r="K68" s="7">
        <f t="shared" si="0"/>
        <v>9.84</v>
      </c>
      <c r="L68" s="3">
        <v>0</v>
      </c>
      <c r="M68" s="2">
        <v>74.7</v>
      </c>
      <c r="N68" s="2">
        <v>83</v>
      </c>
      <c r="O68" s="2">
        <v>157.69999999999999</v>
      </c>
      <c r="P68" s="10">
        <v>2586.67</v>
      </c>
    </row>
    <row r="69" spans="1:16">
      <c r="A69" s="2" t="s">
        <v>43</v>
      </c>
      <c r="B69" s="2" t="s">
        <v>5</v>
      </c>
      <c r="C69" s="2">
        <v>18466</v>
      </c>
      <c r="D69" s="2">
        <v>18809</v>
      </c>
      <c r="E69" s="2">
        <v>343</v>
      </c>
      <c r="F69" s="2">
        <v>420</v>
      </c>
      <c r="G69" s="5">
        <v>193</v>
      </c>
      <c r="H69" s="9">
        <v>428.75</v>
      </c>
      <c r="I69" s="7">
        <v>830.06</v>
      </c>
      <c r="J69" s="2">
        <v>188.31</v>
      </c>
      <c r="K69" s="7">
        <f t="shared" ref="K69:K74" si="1">G69*1/100</f>
        <v>1.93</v>
      </c>
      <c r="L69" s="2">
        <v>0</v>
      </c>
      <c r="M69" s="2">
        <v>102.9</v>
      </c>
      <c r="N69" s="2">
        <v>50</v>
      </c>
      <c r="O69" s="2">
        <v>152.9</v>
      </c>
      <c r="P69" s="10">
        <v>1909.1499999999996</v>
      </c>
    </row>
    <row r="70" spans="1:16">
      <c r="A70" s="2" t="s">
        <v>44</v>
      </c>
      <c r="B70" s="2" t="s">
        <v>5</v>
      </c>
      <c r="C70" s="2">
        <v>13033</v>
      </c>
      <c r="D70" s="2">
        <v>13249</v>
      </c>
      <c r="E70" s="2">
        <v>216</v>
      </c>
      <c r="F70" s="2">
        <v>420</v>
      </c>
      <c r="G70" s="5">
        <v>486</v>
      </c>
      <c r="H70" s="9">
        <v>270</v>
      </c>
      <c r="I70" s="7">
        <v>522.72</v>
      </c>
      <c r="J70" s="2">
        <v>118.58</v>
      </c>
      <c r="K70" s="7">
        <f t="shared" si="1"/>
        <v>4.8600000000000003</v>
      </c>
      <c r="L70" s="2">
        <v>350</v>
      </c>
      <c r="M70" s="2">
        <v>64.8</v>
      </c>
      <c r="N70" s="2">
        <v>81</v>
      </c>
      <c r="O70" s="2">
        <v>145.80000000000001</v>
      </c>
      <c r="P70" s="10">
        <v>2026.36</v>
      </c>
    </row>
    <row r="71" spans="1:16">
      <c r="A71" s="2" t="s">
        <v>81</v>
      </c>
      <c r="B71" s="2" t="s">
        <v>6</v>
      </c>
      <c r="C71" s="2">
        <v>26621</v>
      </c>
      <c r="D71" s="2">
        <v>27050</v>
      </c>
      <c r="E71" s="2">
        <v>429</v>
      </c>
      <c r="F71" s="2">
        <v>2660</v>
      </c>
      <c r="G71" s="5">
        <v>15580</v>
      </c>
      <c r="H71" s="9">
        <v>536</v>
      </c>
      <c r="I71" s="7">
        <v>1297</v>
      </c>
      <c r="J71" s="2">
        <v>298</v>
      </c>
      <c r="K71" s="7">
        <f t="shared" si="1"/>
        <v>155.80000000000001</v>
      </c>
      <c r="L71" s="2">
        <v>0</v>
      </c>
      <c r="M71" s="2">
        <v>0</v>
      </c>
      <c r="N71" s="2">
        <v>357</v>
      </c>
      <c r="O71" s="2">
        <v>357</v>
      </c>
      <c r="P71" s="10">
        <v>20169.8</v>
      </c>
    </row>
    <row r="72" spans="1:16">
      <c r="A72" s="2" t="s">
        <v>45</v>
      </c>
      <c r="B72" s="2" t="s">
        <v>5</v>
      </c>
      <c r="C72" s="2">
        <v>22737</v>
      </c>
      <c r="D72" s="2">
        <v>22934</v>
      </c>
      <c r="E72" s="2">
        <v>197</v>
      </c>
      <c r="F72" s="2">
        <v>700</v>
      </c>
      <c r="G72" s="5">
        <v>232</v>
      </c>
      <c r="H72" s="9">
        <v>246.25</v>
      </c>
      <c r="I72" s="7">
        <v>476.74</v>
      </c>
      <c r="J72" s="2">
        <v>108.15</v>
      </c>
      <c r="K72" s="7">
        <f t="shared" si="1"/>
        <v>2.3199999999999998</v>
      </c>
      <c r="L72" s="2">
        <v>0</v>
      </c>
      <c r="M72" s="2">
        <v>59.1</v>
      </c>
      <c r="N72" s="2">
        <v>166</v>
      </c>
      <c r="O72" s="2">
        <v>225.1</v>
      </c>
      <c r="P72" s="10">
        <v>1540.3600000000001</v>
      </c>
    </row>
    <row r="73" spans="1:16">
      <c r="A73" s="3" t="s">
        <v>46</v>
      </c>
      <c r="B73" s="3" t="s">
        <v>5</v>
      </c>
      <c r="C73" s="3">
        <v>13190</v>
      </c>
      <c r="D73" s="3">
        <v>13259</v>
      </c>
      <c r="E73" s="3">
        <v>69</v>
      </c>
      <c r="F73" s="3">
        <v>420</v>
      </c>
      <c r="G73" s="5">
        <v>744</v>
      </c>
      <c r="H73" s="9">
        <v>86.25</v>
      </c>
      <c r="I73" s="8">
        <v>166.98</v>
      </c>
      <c r="J73" s="3">
        <v>37.880000000000003</v>
      </c>
      <c r="K73" s="7">
        <f t="shared" si="1"/>
        <v>7.44</v>
      </c>
      <c r="L73" s="3">
        <v>0</v>
      </c>
      <c r="M73" s="2">
        <v>20.7</v>
      </c>
      <c r="N73" s="2">
        <v>96</v>
      </c>
      <c r="O73" s="2">
        <v>116.7</v>
      </c>
      <c r="P73" s="10">
        <v>1345.8500000000001</v>
      </c>
    </row>
    <row r="74" spans="1:16">
      <c r="A74" s="3" t="s">
        <v>89</v>
      </c>
      <c r="B74" s="3" t="s">
        <v>5</v>
      </c>
      <c r="C74" s="3">
        <v>9953</v>
      </c>
      <c r="D74" s="3">
        <v>10331</v>
      </c>
      <c r="E74" s="3">
        <v>378</v>
      </c>
      <c r="F74" s="3">
        <v>661.5</v>
      </c>
      <c r="G74" s="5">
        <v>0</v>
      </c>
      <c r="H74" s="9">
        <v>472.5</v>
      </c>
      <c r="I74" s="8">
        <v>914.76</v>
      </c>
      <c r="J74" s="3">
        <v>207.52</v>
      </c>
      <c r="K74" s="7">
        <f t="shared" si="1"/>
        <v>0</v>
      </c>
      <c r="L74" s="3">
        <v>0</v>
      </c>
      <c r="M74" s="2">
        <v>0</v>
      </c>
      <c r="N74" s="2">
        <v>153</v>
      </c>
      <c r="O74" s="2">
        <v>153</v>
      </c>
      <c r="P74" s="10">
        <v>2103.2800000000002</v>
      </c>
    </row>
    <row r="75" spans="1:16">
      <c r="A75" s="2" t="s">
        <v>47</v>
      </c>
      <c r="B75" s="2" t="s">
        <v>5</v>
      </c>
      <c r="C75" s="2">
        <v>3057</v>
      </c>
      <c r="D75" s="2">
        <v>3105</v>
      </c>
      <c r="E75" s="2">
        <v>48</v>
      </c>
      <c r="F75" s="2">
        <v>420</v>
      </c>
      <c r="G75" s="5">
        <v>3842</v>
      </c>
      <c r="H75" s="9">
        <v>60</v>
      </c>
      <c r="I75" s="7">
        <v>145</v>
      </c>
      <c r="J75" s="2">
        <v>33</v>
      </c>
      <c r="K75" s="7">
        <v>38</v>
      </c>
      <c r="L75" s="11"/>
      <c r="M75" s="2">
        <v>14.4</v>
      </c>
      <c r="N75" s="2">
        <v>61</v>
      </c>
      <c r="O75" s="2">
        <v>75.400000000000006</v>
      </c>
      <c r="P75" s="10">
        <v>4924.6000000000004</v>
      </c>
    </row>
    <row r="76" spans="1:16">
      <c r="A76" s="2" t="s">
        <v>8</v>
      </c>
      <c r="B76" s="2" t="s">
        <v>5</v>
      </c>
      <c r="C76" s="2">
        <v>5818</v>
      </c>
      <c r="D76" s="2">
        <v>6042</v>
      </c>
      <c r="E76" s="2">
        <v>224</v>
      </c>
      <c r="F76" s="2">
        <v>700</v>
      </c>
      <c r="G76" s="5">
        <v>0</v>
      </c>
      <c r="H76" s="9">
        <v>280</v>
      </c>
      <c r="I76" s="7">
        <v>542</v>
      </c>
      <c r="J76" s="2">
        <v>122</v>
      </c>
      <c r="K76" s="2">
        <v>0</v>
      </c>
      <c r="L76" s="2">
        <v>0</v>
      </c>
      <c r="M76" s="2">
        <v>67.2</v>
      </c>
      <c r="N76" s="2">
        <v>115</v>
      </c>
      <c r="O76" s="2">
        <v>182.2</v>
      </c>
      <c r="P76" s="10">
        <v>1461.8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0"/>
  <sheetViews>
    <sheetView tabSelected="1" topLeftCell="G100" workbookViewId="0">
      <selection activeCell="J122" sqref="J122"/>
    </sheetView>
  </sheetViews>
  <sheetFormatPr defaultRowHeight="15"/>
  <cols>
    <col min="4" max="4" width="12.42578125" customWidth="1"/>
    <col min="5" max="5" width="23.85546875" customWidth="1"/>
    <col min="7" max="7" width="14.5703125" customWidth="1"/>
    <col min="8" max="8" width="9.85546875" bestFit="1" customWidth="1"/>
    <col min="9" max="9" width="12.140625" bestFit="1" customWidth="1"/>
    <col min="10" max="10" width="11.7109375" customWidth="1"/>
    <col min="11" max="11" width="15" customWidth="1"/>
    <col min="12" max="12" width="10" customWidth="1"/>
    <col min="13" max="13" width="15.28515625" customWidth="1"/>
    <col min="14" max="14" width="13.5703125" customWidth="1"/>
    <col min="15" max="15" width="13.140625" customWidth="1"/>
    <col min="16" max="16" width="14.85546875" customWidth="1"/>
    <col min="17" max="17" width="9.28515625" bestFit="1" customWidth="1"/>
    <col min="18" max="18" width="14.42578125" customWidth="1"/>
    <col min="19" max="19" width="13.42578125" customWidth="1"/>
    <col min="20" max="20" width="13.7109375" customWidth="1"/>
    <col min="21" max="21" width="29.85546875" customWidth="1"/>
  </cols>
  <sheetData>
    <row r="2" spans="1:21" ht="24">
      <c r="A2" s="61" t="s">
        <v>98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ht="24">
      <c r="A3" s="62" t="s">
        <v>99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24">
      <c r="A4" s="63" t="s">
        <v>100</v>
      </c>
      <c r="B4" s="65" t="s">
        <v>101</v>
      </c>
      <c r="C4" s="63" t="s">
        <v>102</v>
      </c>
      <c r="D4" s="67" t="s">
        <v>103</v>
      </c>
      <c r="E4" s="65" t="s">
        <v>104</v>
      </c>
      <c r="F4" s="63" t="s">
        <v>105</v>
      </c>
      <c r="G4" s="63" t="s">
        <v>106</v>
      </c>
      <c r="H4" s="63" t="s">
        <v>107</v>
      </c>
      <c r="I4" s="69" t="s">
        <v>108</v>
      </c>
      <c r="J4" s="70"/>
      <c r="K4" s="70"/>
      <c r="L4" s="70"/>
      <c r="M4" s="70"/>
      <c r="N4" s="71"/>
      <c r="O4" s="63" t="s">
        <v>109</v>
      </c>
      <c r="P4" s="72" t="s">
        <v>110</v>
      </c>
      <c r="Q4" s="12"/>
      <c r="R4" s="63" t="s">
        <v>111</v>
      </c>
      <c r="S4" s="63" t="s">
        <v>112</v>
      </c>
      <c r="T4" s="63" t="s">
        <v>113</v>
      </c>
      <c r="U4" s="63" t="s">
        <v>114</v>
      </c>
    </row>
    <row r="5" spans="1:21" ht="144">
      <c r="A5" s="64"/>
      <c r="B5" s="66"/>
      <c r="C5" s="64"/>
      <c r="D5" s="68"/>
      <c r="E5" s="66"/>
      <c r="F5" s="64"/>
      <c r="G5" s="64"/>
      <c r="H5" s="64"/>
      <c r="I5" s="13" t="s">
        <v>115</v>
      </c>
      <c r="J5" s="13" t="s">
        <v>116</v>
      </c>
      <c r="K5" s="13" t="s">
        <v>117</v>
      </c>
      <c r="L5" s="13" t="s">
        <v>118</v>
      </c>
      <c r="M5" s="13" t="s">
        <v>119</v>
      </c>
      <c r="N5" s="13" t="s">
        <v>120</v>
      </c>
      <c r="O5" s="64"/>
      <c r="P5" s="73"/>
      <c r="Q5" s="14"/>
      <c r="R5" s="64"/>
      <c r="S5" s="64"/>
      <c r="T5" s="64"/>
      <c r="U5" s="64"/>
    </row>
    <row r="6" spans="1:21" ht="48">
      <c r="A6" s="15">
        <v>1</v>
      </c>
      <c r="B6" s="15">
        <v>2</v>
      </c>
      <c r="C6" s="15">
        <v>3</v>
      </c>
      <c r="D6" s="16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/>
      <c r="L6" s="15"/>
      <c r="M6" s="15">
        <v>13</v>
      </c>
      <c r="N6" s="17" t="s">
        <v>121</v>
      </c>
      <c r="O6" s="15">
        <v>15</v>
      </c>
      <c r="P6" s="18" t="s">
        <v>122</v>
      </c>
      <c r="Q6" s="18"/>
      <c r="R6" s="15">
        <v>17</v>
      </c>
      <c r="S6" s="15">
        <v>18</v>
      </c>
      <c r="T6" s="17" t="s">
        <v>123</v>
      </c>
      <c r="U6" s="15">
        <v>20</v>
      </c>
    </row>
    <row r="7" spans="1:21" ht="24">
      <c r="A7" s="19"/>
      <c r="B7" s="19"/>
      <c r="C7" s="19"/>
      <c r="D7" s="20"/>
      <c r="E7" s="19"/>
      <c r="F7" s="19"/>
      <c r="G7" s="19"/>
      <c r="H7" s="21"/>
      <c r="I7" s="21"/>
      <c r="J7" s="19"/>
      <c r="K7" s="21"/>
      <c r="L7" s="22"/>
      <c r="M7" s="23"/>
      <c r="N7" s="24"/>
      <c r="O7" s="25" t="s">
        <v>3</v>
      </c>
      <c r="P7" s="26"/>
      <c r="Q7" s="26"/>
      <c r="R7" s="19"/>
      <c r="S7" s="19"/>
      <c r="T7" s="24"/>
      <c r="U7" s="19"/>
    </row>
    <row r="9" spans="1:21" ht="24">
      <c r="A9" s="27">
        <v>1</v>
      </c>
      <c r="B9" s="27"/>
      <c r="C9" s="27"/>
      <c r="D9" s="47" t="s">
        <v>63</v>
      </c>
      <c r="E9" s="47" t="s">
        <v>124</v>
      </c>
      <c r="F9" s="47">
        <v>7.72</v>
      </c>
      <c r="G9" s="29">
        <v>45047</v>
      </c>
      <c r="H9" s="30">
        <v>325</v>
      </c>
      <c r="I9" s="30">
        <v>736.25</v>
      </c>
      <c r="J9" s="31">
        <v>406.25</v>
      </c>
      <c r="K9" s="32">
        <v>172.25</v>
      </c>
      <c r="L9" s="32">
        <v>0</v>
      </c>
      <c r="M9" s="33">
        <v>168.19</v>
      </c>
      <c r="N9" s="34">
        <v>1482.94</v>
      </c>
      <c r="O9" s="32">
        <v>1868.75</v>
      </c>
      <c r="P9" s="35">
        <f>O9-J9</f>
        <v>1462.5</v>
      </c>
      <c r="Q9" s="35"/>
      <c r="R9" s="36">
        <v>26728.452000000005</v>
      </c>
      <c r="S9" s="36"/>
      <c r="T9" s="36">
        <f>P9+R9-S9</f>
        <v>28190.952000000005</v>
      </c>
      <c r="U9" s="37"/>
    </row>
    <row r="10" spans="1:21" ht="24">
      <c r="A10" s="27">
        <v>2</v>
      </c>
      <c r="B10" s="27"/>
      <c r="C10" s="27"/>
      <c r="D10" s="47" t="s">
        <v>62</v>
      </c>
      <c r="E10" s="47" t="s">
        <v>124</v>
      </c>
      <c r="F10" s="47">
        <v>18.16</v>
      </c>
      <c r="G10" s="29">
        <v>45048</v>
      </c>
      <c r="H10" s="30">
        <v>0</v>
      </c>
      <c r="I10" s="30">
        <v>1733.75</v>
      </c>
      <c r="J10" s="31">
        <v>0</v>
      </c>
      <c r="K10" s="32">
        <v>0</v>
      </c>
      <c r="L10" s="32">
        <v>0</v>
      </c>
      <c r="M10" s="33">
        <v>0</v>
      </c>
      <c r="N10" s="34">
        <v>1733.75</v>
      </c>
      <c r="O10" s="32">
        <v>0</v>
      </c>
      <c r="P10" s="35">
        <f t="shared" ref="P10:P73" si="0">O10-J10</f>
        <v>0</v>
      </c>
      <c r="Q10" s="35"/>
      <c r="R10" s="36">
        <v>16068.554999999998</v>
      </c>
      <c r="S10" s="36"/>
      <c r="T10" s="36">
        <f t="shared" ref="T10:T73" si="1">P10+R10-S10</f>
        <v>16068.554999999998</v>
      </c>
      <c r="U10" s="37"/>
    </row>
    <row r="11" spans="1:21" ht="24">
      <c r="A11" s="27">
        <v>3</v>
      </c>
      <c r="B11" s="27"/>
      <c r="C11" s="27"/>
      <c r="D11" s="47" t="s">
        <v>27</v>
      </c>
      <c r="E11" s="47" t="s">
        <v>125</v>
      </c>
      <c r="F11" s="47">
        <v>4.24</v>
      </c>
      <c r="G11" s="29">
        <v>45049</v>
      </c>
      <c r="H11" s="30">
        <v>224</v>
      </c>
      <c r="I11" s="30">
        <v>340</v>
      </c>
      <c r="J11" s="31">
        <v>280</v>
      </c>
      <c r="K11" s="32">
        <v>118.72</v>
      </c>
      <c r="L11" s="32">
        <v>0</v>
      </c>
      <c r="M11" s="33">
        <v>115.92</v>
      </c>
      <c r="N11" s="34">
        <v>854.64</v>
      </c>
      <c r="O11" s="32">
        <v>1288</v>
      </c>
      <c r="P11" s="35">
        <f t="shared" si="0"/>
        <v>1008</v>
      </c>
      <c r="Q11" s="35"/>
      <c r="R11" s="36">
        <v>25025.329999999998</v>
      </c>
      <c r="S11" s="36"/>
      <c r="T11" s="36">
        <f t="shared" si="1"/>
        <v>26033.329999999998</v>
      </c>
      <c r="U11" s="37"/>
    </row>
    <row r="12" spans="1:21" ht="24">
      <c r="A12" s="27">
        <v>4</v>
      </c>
      <c r="B12" s="27"/>
      <c r="C12" s="27"/>
      <c r="D12" s="47" t="s">
        <v>51</v>
      </c>
      <c r="E12" s="47" t="s">
        <v>125</v>
      </c>
      <c r="F12" s="47">
        <v>8</v>
      </c>
      <c r="G12" s="29">
        <v>45050</v>
      </c>
      <c r="H12" s="30">
        <v>2</v>
      </c>
      <c r="I12" s="30">
        <v>760</v>
      </c>
      <c r="J12" s="31">
        <v>2.5</v>
      </c>
      <c r="K12" s="32">
        <v>1.06</v>
      </c>
      <c r="L12" s="32">
        <v>0</v>
      </c>
      <c r="M12" s="33">
        <v>1.03</v>
      </c>
      <c r="N12" s="34">
        <v>764.58999999999992</v>
      </c>
      <c r="O12" s="32">
        <v>11.5</v>
      </c>
      <c r="P12" s="35">
        <f t="shared" si="0"/>
        <v>9</v>
      </c>
      <c r="Q12" s="35"/>
      <c r="R12" s="36">
        <v>13331.151000000002</v>
      </c>
      <c r="S12" s="36"/>
      <c r="T12" s="36">
        <f t="shared" si="1"/>
        <v>13340.151000000002</v>
      </c>
      <c r="U12" s="37"/>
    </row>
    <row r="13" spans="1:21" ht="20.25">
      <c r="A13" s="27">
        <v>5</v>
      </c>
      <c r="B13" s="27"/>
      <c r="C13" s="27"/>
      <c r="D13" s="47" t="s">
        <v>28</v>
      </c>
      <c r="E13" s="47" t="s">
        <v>125</v>
      </c>
      <c r="F13" s="47">
        <v>4.24</v>
      </c>
      <c r="G13" s="29">
        <v>45051</v>
      </c>
      <c r="H13" s="30">
        <v>238</v>
      </c>
      <c r="I13" s="30">
        <v>340</v>
      </c>
      <c r="J13" s="31">
        <v>297.5</v>
      </c>
      <c r="K13" s="32">
        <v>126.14</v>
      </c>
      <c r="L13" s="32">
        <v>0</v>
      </c>
      <c r="M13" s="33">
        <v>123.17</v>
      </c>
      <c r="N13" s="34">
        <v>886.81</v>
      </c>
      <c r="O13" s="32">
        <v>1368.5</v>
      </c>
      <c r="P13" s="35">
        <f t="shared" si="0"/>
        <v>1071</v>
      </c>
      <c r="Q13" s="35"/>
      <c r="R13" s="36">
        <v>24186.703999999998</v>
      </c>
      <c r="S13" s="36"/>
      <c r="T13" s="36">
        <f t="shared" si="1"/>
        <v>25257.703999999998</v>
      </c>
      <c r="U13" s="38"/>
    </row>
    <row r="14" spans="1:21" ht="24">
      <c r="A14" s="39">
        <v>6</v>
      </c>
      <c r="B14" s="39"/>
      <c r="C14" s="39"/>
      <c r="D14" s="47" t="s">
        <v>29</v>
      </c>
      <c r="E14" s="47" t="s">
        <v>125</v>
      </c>
      <c r="F14" s="47">
        <v>4.24</v>
      </c>
      <c r="G14" s="29">
        <v>45052</v>
      </c>
      <c r="H14" s="30">
        <v>240</v>
      </c>
      <c r="I14" s="30">
        <v>340</v>
      </c>
      <c r="J14" s="31">
        <v>300</v>
      </c>
      <c r="K14" s="32">
        <v>127.2</v>
      </c>
      <c r="L14" s="32">
        <v>0</v>
      </c>
      <c r="M14" s="33">
        <v>124.2</v>
      </c>
      <c r="N14" s="34">
        <v>891.40000000000009</v>
      </c>
      <c r="O14" s="32">
        <v>1380</v>
      </c>
      <c r="P14" s="35">
        <f t="shared" si="0"/>
        <v>1080</v>
      </c>
      <c r="Q14" s="40"/>
      <c r="R14" s="36">
        <v>22175.291999999994</v>
      </c>
      <c r="S14" s="41"/>
      <c r="T14" s="36">
        <f t="shared" si="1"/>
        <v>23255.291999999994</v>
      </c>
      <c r="U14" s="42"/>
    </row>
    <row r="15" spans="1:21" ht="20.25">
      <c r="A15" s="27">
        <v>7</v>
      </c>
      <c r="B15" s="27"/>
      <c r="C15" s="27"/>
      <c r="D15" s="47" t="s">
        <v>53</v>
      </c>
      <c r="E15" s="47" t="s">
        <v>124</v>
      </c>
      <c r="F15" s="47">
        <v>8.1999999999999993</v>
      </c>
      <c r="G15" s="29">
        <v>45053</v>
      </c>
      <c r="H15" s="30">
        <v>0</v>
      </c>
      <c r="I15" s="30">
        <v>783.75</v>
      </c>
      <c r="J15" s="31">
        <v>0</v>
      </c>
      <c r="K15" s="32">
        <v>0</v>
      </c>
      <c r="L15" s="32">
        <v>0</v>
      </c>
      <c r="M15" s="33">
        <v>0</v>
      </c>
      <c r="N15" s="34">
        <v>783.75</v>
      </c>
      <c r="O15" s="32">
        <v>0</v>
      </c>
      <c r="P15" s="35">
        <f t="shared" si="0"/>
        <v>0</v>
      </c>
      <c r="Q15" s="35"/>
      <c r="R15" s="36">
        <v>361.38800000000015</v>
      </c>
      <c r="S15" s="36"/>
      <c r="T15" s="36">
        <f t="shared" si="1"/>
        <v>361.38800000000015</v>
      </c>
      <c r="U15" s="38"/>
    </row>
    <row r="16" spans="1:21" ht="20.25">
      <c r="A16" s="27">
        <v>8</v>
      </c>
      <c r="B16" s="27"/>
      <c r="C16" s="27"/>
      <c r="D16" s="47" t="s">
        <v>69</v>
      </c>
      <c r="E16" s="47" t="s">
        <v>124</v>
      </c>
      <c r="F16" s="47">
        <v>15.72</v>
      </c>
      <c r="G16" s="29">
        <v>45054</v>
      </c>
      <c r="H16" s="30">
        <v>598</v>
      </c>
      <c r="I16" s="30">
        <v>1496.25</v>
      </c>
      <c r="J16" s="31">
        <v>747.5</v>
      </c>
      <c r="K16" s="32">
        <v>316.94</v>
      </c>
      <c r="L16" s="32">
        <v>0</v>
      </c>
      <c r="M16" s="33">
        <v>317.83999999999997</v>
      </c>
      <c r="N16" s="34">
        <v>2878.53</v>
      </c>
      <c r="O16" s="32">
        <v>3531.6</v>
      </c>
      <c r="P16" s="35">
        <f t="shared" si="0"/>
        <v>2784.1</v>
      </c>
      <c r="Q16" s="35"/>
      <c r="R16" s="36">
        <v>54500.626000000004</v>
      </c>
      <c r="S16" s="36"/>
      <c r="T16" s="36">
        <f t="shared" si="1"/>
        <v>57284.726000000002</v>
      </c>
      <c r="U16" s="38"/>
    </row>
    <row r="17" spans="1:21" ht="24">
      <c r="A17" s="27">
        <v>9</v>
      </c>
      <c r="B17" s="27"/>
      <c r="C17" s="27"/>
      <c r="D17" s="47" t="s">
        <v>70</v>
      </c>
      <c r="E17" s="47" t="s">
        <v>124</v>
      </c>
      <c r="F17" s="47">
        <v>19.34</v>
      </c>
      <c r="G17" s="29">
        <v>45055</v>
      </c>
      <c r="H17" s="30">
        <v>0</v>
      </c>
      <c r="I17" s="30">
        <v>1828.75</v>
      </c>
      <c r="J17" s="31">
        <v>0</v>
      </c>
      <c r="K17" s="32">
        <v>0</v>
      </c>
      <c r="L17" s="32">
        <v>0</v>
      </c>
      <c r="M17" s="33">
        <v>0</v>
      </c>
      <c r="N17" s="34">
        <v>1828.75</v>
      </c>
      <c r="O17" s="32">
        <v>0</v>
      </c>
      <c r="P17" s="35">
        <f t="shared" si="0"/>
        <v>0</v>
      </c>
      <c r="Q17" s="35"/>
      <c r="R17" s="36">
        <v>178.84700000000231</v>
      </c>
      <c r="S17" s="36"/>
      <c r="T17" s="36">
        <f t="shared" si="1"/>
        <v>178.84700000000231</v>
      </c>
      <c r="U17" s="37"/>
    </row>
    <row r="18" spans="1:21" ht="24">
      <c r="A18" s="39">
        <v>10</v>
      </c>
      <c r="B18" s="39"/>
      <c r="C18" s="39"/>
      <c r="D18" s="47" t="s">
        <v>71</v>
      </c>
      <c r="E18" s="47" t="s">
        <v>124</v>
      </c>
      <c r="F18" s="47">
        <v>5.0999999999999996</v>
      </c>
      <c r="G18" s="29">
        <v>45056</v>
      </c>
      <c r="H18" s="30">
        <v>128</v>
      </c>
      <c r="I18" s="30">
        <v>498.75</v>
      </c>
      <c r="J18" s="31">
        <v>160</v>
      </c>
      <c r="K18" s="32">
        <v>67.84</v>
      </c>
      <c r="L18" s="32">
        <v>0</v>
      </c>
      <c r="M18" s="33">
        <v>66.239999999999995</v>
      </c>
      <c r="N18" s="34">
        <v>792.83</v>
      </c>
      <c r="O18" s="32">
        <v>736</v>
      </c>
      <c r="P18" s="35">
        <f t="shared" si="0"/>
        <v>576</v>
      </c>
      <c r="Q18" s="40"/>
      <c r="R18" s="36">
        <v>10139.793000000001</v>
      </c>
      <c r="S18" s="41"/>
      <c r="T18" s="36">
        <f t="shared" si="1"/>
        <v>10715.793000000001</v>
      </c>
      <c r="U18" s="42"/>
    </row>
    <row r="19" spans="1:21" ht="24">
      <c r="A19" s="27">
        <v>11</v>
      </c>
      <c r="B19" s="27"/>
      <c r="C19" s="27"/>
      <c r="D19" s="47" t="s">
        <v>13</v>
      </c>
      <c r="E19" s="47" t="s">
        <v>125</v>
      </c>
      <c r="F19" s="47">
        <v>4.24</v>
      </c>
      <c r="G19" s="29">
        <v>45057</v>
      </c>
      <c r="H19" s="30">
        <v>109</v>
      </c>
      <c r="I19" s="30">
        <v>340</v>
      </c>
      <c r="J19" s="31">
        <v>136.25</v>
      </c>
      <c r="K19" s="32">
        <v>57.77</v>
      </c>
      <c r="L19" s="32">
        <v>0</v>
      </c>
      <c r="M19" s="33">
        <v>56.41</v>
      </c>
      <c r="N19" s="34">
        <v>590.42999999999995</v>
      </c>
      <c r="O19" s="32">
        <v>626.75</v>
      </c>
      <c r="P19" s="35">
        <f t="shared" si="0"/>
        <v>490.5</v>
      </c>
      <c r="Q19" s="35"/>
      <c r="R19" s="36">
        <v>5347.0079999999998</v>
      </c>
      <c r="S19" s="36"/>
      <c r="T19" s="36">
        <f t="shared" si="1"/>
        <v>5837.5079999999998</v>
      </c>
      <c r="U19" s="37"/>
    </row>
    <row r="20" spans="1:21" ht="24">
      <c r="A20" s="27">
        <v>12</v>
      </c>
      <c r="B20" s="27"/>
      <c r="C20" s="27"/>
      <c r="D20" s="47" t="s">
        <v>9</v>
      </c>
      <c r="E20" s="47" t="s">
        <v>125</v>
      </c>
      <c r="F20" s="47">
        <v>4.72</v>
      </c>
      <c r="G20" s="29">
        <v>45058</v>
      </c>
      <c r="H20" s="30">
        <v>233</v>
      </c>
      <c r="I20" s="30">
        <v>380</v>
      </c>
      <c r="J20" s="31">
        <v>291.25</v>
      </c>
      <c r="K20" s="32">
        <v>123.49</v>
      </c>
      <c r="L20" s="32">
        <v>0</v>
      </c>
      <c r="M20" s="33">
        <v>120.58</v>
      </c>
      <c r="N20" s="34">
        <v>915.32</v>
      </c>
      <c r="O20" s="32">
        <v>1339.75</v>
      </c>
      <c r="P20" s="35">
        <f t="shared" si="0"/>
        <v>1048.5</v>
      </c>
      <c r="Q20" s="40"/>
      <c r="R20" s="36">
        <v>19404.374999999996</v>
      </c>
      <c r="S20" s="41"/>
      <c r="T20" s="36">
        <f t="shared" si="1"/>
        <v>20452.874999999996</v>
      </c>
      <c r="U20" s="37"/>
    </row>
    <row r="21" spans="1:21" ht="24">
      <c r="A21" s="27">
        <v>13</v>
      </c>
      <c r="B21" s="27"/>
      <c r="C21" s="27"/>
      <c r="D21" s="47" t="s">
        <v>25</v>
      </c>
      <c r="E21" s="47" t="s">
        <v>125</v>
      </c>
      <c r="F21" s="47">
        <v>5</v>
      </c>
      <c r="G21" s="29">
        <v>45059</v>
      </c>
      <c r="H21" s="30">
        <v>26</v>
      </c>
      <c r="I21" s="30">
        <v>400</v>
      </c>
      <c r="J21" s="31">
        <v>32.5</v>
      </c>
      <c r="K21" s="32">
        <v>13.78</v>
      </c>
      <c r="L21" s="32">
        <v>0</v>
      </c>
      <c r="M21" s="33">
        <v>13.46</v>
      </c>
      <c r="N21" s="34">
        <v>459.73999999999995</v>
      </c>
      <c r="O21" s="32">
        <v>149.5</v>
      </c>
      <c r="P21" s="35">
        <f t="shared" si="0"/>
        <v>117</v>
      </c>
      <c r="Q21" s="40"/>
      <c r="R21" s="36">
        <v>23019.173999999995</v>
      </c>
      <c r="S21" s="41"/>
      <c r="T21" s="36">
        <f t="shared" si="1"/>
        <v>23136.173999999995</v>
      </c>
      <c r="U21" s="42"/>
    </row>
    <row r="22" spans="1:21" ht="24">
      <c r="A22" s="27">
        <v>14</v>
      </c>
      <c r="B22" s="27"/>
      <c r="C22" s="27"/>
      <c r="D22" s="47" t="s">
        <v>48</v>
      </c>
      <c r="E22" s="47" t="s">
        <v>124</v>
      </c>
      <c r="F22" s="47">
        <v>9.68</v>
      </c>
      <c r="G22" s="29">
        <v>45060</v>
      </c>
      <c r="H22" s="30">
        <v>10</v>
      </c>
      <c r="I22" s="30">
        <v>926.25</v>
      </c>
      <c r="J22" s="31">
        <v>12.5</v>
      </c>
      <c r="K22" s="32">
        <v>5.3</v>
      </c>
      <c r="L22" s="32">
        <v>0</v>
      </c>
      <c r="M22" s="33">
        <v>5.18</v>
      </c>
      <c r="N22" s="34">
        <v>949.2299999999999</v>
      </c>
      <c r="O22" s="32">
        <v>57.5</v>
      </c>
      <c r="P22" s="35">
        <f t="shared" si="0"/>
        <v>45</v>
      </c>
      <c r="Q22" s="35"/>
      <c r="R22" s="36">
        <v>16618.008999999998</v>
      </c>
      <c r="S22" s="36"/>
      <c r="T22" s="36">
        <f t="shared" si="1"/>
        <v>16663.008999999998</v>
      </c>
      <c r="U22" s="37"/>
    </row>
    <row r="23" spans="1:21" ht="24">
      <c r="A23" s="27">
        <v>15</v>
      </c>
      <c r="B23" s="27"/>
      <c r="C23" s="27"/>
      <c r="D23" s="47" t="s">
        <v>68</v>
      </c>
      <c r="E23" s="47" t="s">
        <v>124</v>
      </c>
      <c r="F23" s="47">
        <v>15</v>
      </c>
      <c r="G23" s="29">
        <v>45061</v>
      </c>
      <c r="H23" s="30">
        <v>338</v>
      </c>
      <c r="I23" s="30">
        <v>1425</v>
      </c>
      <c r="J23" s="31">
        <v>422.5</v>
      </c>
      <c r="K23" s="32">
        <v>179.14</v>
      </c>
      <c r="L23" s="32">
        <v>0</v>
      </c>
      <c r="M23" s="33">
        <v>174.92</v>
      </c>
      <c r="N23" s="34">
        <v>2201.56</v>
      </c>
      <c r="O23" s="32">
        <v>1943.5</v>
      </c>
      <c r="P23" s="35">
        <f t="shared" si="0"/>
        <v>1521</v>
      </c>
      <c r="Q23" s="40"/>
      <c r="R23" s="36">
        <v>51279.792000000009</v>
      </c>
      <c r="S23" s="41"/>
      <c r="T23" s="36">
        <f t="shared" si="1"/>
        <v>52800.792000000009</v>
      </c>
      <c r="U23" s="42"/>
    </row>
    <row r="24" spans="1:21" ht="24">
      <c r="A24" s="27">
        <v>16</v>
      </c>
      <c r="B24" s="27"/>
      <c r="C24" s="27"/>
      <c r="D24" s="47" t="s">
        <v>11</v>
      </c>
      <c r="E24" s="47" t="s">
        <v>124</v>
      </c>
      <c r="F24" s="47">
        <v>3</v>
      </c>
      <c r="G24" s="29">
        <v>45062</v>
      </c>
      <c r="H24" s="30">
        <v>35</v>
      </c>
      <c r="I24" s="30">
        <v>240</v>
      </c>
      <c r="J24" s="31">
        <v>43.75</v>
      </c>
      <c r="K24" s="32">
        <v>18.55</v>
      </c>
      <c r="L24" s="32">
        <v>0</v>
      </c>
      <c r="M24" s="33">
        <v>18.11</v>
      </c>
      <c r="N24" s="34">
        <v>320.41000000000003</v>
      </c>
      <c r="O24" s="32">
        <v>201.25</v>
      </c>
      <c r="P24" s="35">
        <f t="shared" si="0"/>
        <v>157.5</v>
      </c>
      <c r="Q24" s="40"/>
      <c r="R24" s="36">
        <v>7174.2610000000004</v>
      </c>
      <c r="S24" s="41"/>
      <c r="T24" s="36">
        <f t="shared" si="1"/>
        <v>7331.7610000000004</v>
      </c>
      <c r="U24" s="37"/>
    </row>
    <row r="25" spans="1:21" ht="24">
      <c r="A25" s="27">
        <v>17</v>
      </c>
      <c r="B25" s="27"/>
      <c r="C25" s="27"/>
      <c r="D25" s="47" t="s">
        <v>26</v>
      </c>
      <c r="E25" s="47" t="s">
        <v>125</v>
      </c>
      <c r="F25" s="47">
        <v>5</v>
      </c>
      <c r="G25" s="29">
        <v>45063</v>
      </c>
      <c r="H25" s="30">
        <v>219</v>
      </c>
      <c r="I25" s="30">
        <v>400</v>
      </c>
      <c r="J25" s="31">
        <v>273.75</v>
      </c>
      <c r="K25" s="32">
        <v>116.07</v>
      </c>
      <c r="L25" s="32">
        <v>0</v>
      </c>
      <c r="M25" s="33">
        <v>113.33</v>
      </c>
      <c r="N25" s="34">
        <v>903.15</v>
      </c>
      <c r="O25" s="32">
        <v>1259.25</v>
      </c>
      <c r="P25" s="35">
        <f t="shared" si="0"/>
        <v>985.5</v>
      </c>
      <c r="Q25" s="35"/>
      <c r="R25" s="36">
        <v>28495.238999999998</v>
      </c>
      <c r="S25" s="36"/>
      <c r="T25" s="36">
        <f t="shared" si="1"/>
        <v>29480.738999999998</v>
      </c>
      <c r="U25" s="37"/>
    </row>
    <row r="26" spans="1:21" ht="24">
      <c r="A26" s="27">
        <v>18</v>
      </c>
      <c r="B26" s="27"/>
      <c r="C26" s="27"/>
      <c r="D26" s="47" t="s">
        <v>17</v>
      </c>
      <c r="E26" s="47" t="s">
        <v>125</v>
      </c>
      <c r="F26" s="47">
        <v>3.12</v>
      </c>
      <c r="G26" s="29">
        <v>45064</v>
      </c>
      <c r="H26" s="30">
        <v>80</v>
      </c>
      <c r="I26" s="30">
        <v>240</v>
      </c>
      <c r="J26" s="31">
        <v>100</v>
      </c>
      <c r="K26" s="32">
        <v>42.4</v>
      </c>
      <c r="L26" s="32">
        <v>0</v>
      </c>
      <c r="M26" s="33">
        <v>41.4</v>
      </c>
      <c r="N26" s="34">
        <v>423.79999999999995</v>
      </c>
      <c r="O26" s="32">
        <v>460</v>
      </c>
      <c r="P26" s="35">
        <f t="shared" si="0"/>
        <v>360</v>
      </c>
      <c r="Q26" s="35"/>
      <c r="R26" s="36">
        <v>13675.448000000002</v>
      </c>
      <c r="S26" s="36"/>
      <c r="T26" s="36">
        <f t="shared" si="1"/>
        <v>14035.448000000002</v>
      </c>
      <c r="U26" s="37"/>
    </row>
    <row r="27" spans="1:21" ht="24">
      <c r="A27" s="27">
        <v>19</v>
      </c>
      <c r="B27" s="27"/>
      <c r="C27" s="27"/>
      <c r="D27" s="47" t="s">
        <v>50</v>
      </c>
      <c r="E27" s="47" t="s">
        <v>124</v>
      </c>
      <c r="F27" s="47">
        <v>10</v>
      </c>
      <c r="G27" s="29">
        <v>45065</v>
      </c>
      <c r="H27" s="30">
        <v>43</v>
      </c>
      <c r="I27" s="30">
        <v>950</v>
      </c>
      <c r="J27" s="31">
        <v>53.75</v>
      </c>
      <c r="K27" s="32">
        <v>22.79</v>
      </c>
      <c r="L27" s="32">
        <v>0</v>
      </c>
      <c r="M27" s="33">
        <v>22.25</v>
      </c>
      <c r="N27" s="34">
        <v>1048.79</v>
      </c>
      <c r="O27" s="32">
        <v>247.25</v>
      </c>
      <c r="P27" s="35">
        <f t="shared" si="0"/>
        <v>193.5</v>
      </c>
      <c r="Q27" s="40"/>
      <c r="R27" s="36">
        <v>27457.871999999992</v>
      </c>
      <c r="S27" s="41"/>
      <c r="T27" s="36">
        <f t="shared" si="1"/>
        <v>27651.371999999992</v>
      </c>
      <c r="U27" s="42"/>
    </row>
    <row r="28" spans="1:21" ht="24">
      <c r="A28" s="27">
        <v>20</v>
      </c>
      <c r="B28" s="27"/>
      <c r="C28" s="27"/>
      <c r="D28" s="47" t="s">
        <v>30</v>
      </c>
      <c r="E28" s="47" t="s">
        <v>125</v>
      </c>
      <c r="F28" s="47">
        <v>4.8</v>
      </c>
      <c r="G28" s="29">
        <v>45066</v>
      </c>
      <c r="H28" s="30">
        <v>306</v>
      </c>
      <c r="I28" s="30">
        <v>380</v>
      </c>
      <c r="J28" s="31">
        <v>382.5</v>
      </c>
      <c r="K28" s="32">
        <v>162.18</v>
      </c>
      <c r="L28" s="32">
        <v>0</v>
      </c>
      <c r="M28" s="33">
        <v>158.35</v>
      </c>
      <c r="N28" s="34">
        <v>1083.03</v>
      </c>
      <c r="O28" s="32">
        <v>1759.5</v>
      </c>
      <c r="P28" s="35">
        <f t="shared" si="0"/>
        <v>1377</v>
      </c>
      <c r="Q28" s="35"/>
      <c r="R28" s="36">
        <v>38786.784999999996</v>
      </c>
      <c r="S28" s="36"/>
      <c r="T28" s="36">
        <f t="shared" si="1"/>
        <v>40163.784999999996</v>
      </c>
      <c r="U28" s="37"/>
    </row>
    <row r="29" spans="1:21" ht="20.25">
      <c r="A29" s="27">
        <v>21</v>
      </c>
      <c r="B29" s="27"/>
      <c r="C29" s="27"/>
      <c r="D29" s="47" t="s">
        <v>87</v>
      </c>
      <c r="E29" s="47" t="s">
        <v>125</v>
      </c>
      <c r="F29" s="47">
        <v>6</v>
      </c>
      <c r="G29" s="29">
        <v>45067</v>
      </c>
      <c r="H29" s="30">
        <v>35</v>
      </c>
      <c r="I29" s="30">
        <v>570</v>
      </c>
      <c r="J29" s="31">
        <v>43.75</v>
      </c>
      <c r="K29" s="32">
        <v>18.55</v>
      </c>
      <c r="L29" s="32">
        <v>0</v>
      </c>
      <c r="M29" s="33">
        <v>18.11</v>
      </c>
      <c r="N29" s="34">
        <v>650.41</v>
      </c>
      <c r="O29" s="32">
        <v>201.25</v>
      </c>
      <c r="P29" s="35">
        <f t="shared" si="0"/>
        <v>157.5</v>
      </c>
      <c r="Q29" s="35"/>
      <c r="R29" s="36">
        <v>14044.462</v>
      </c>
      <c r="S29" s="36"/>
      <c r="T29" s="36">
        <f t="shared" si="1"/>
        <v>14201.962</v>
      </c>
      <c r="U29" s="38"/>
    </row>
    <row r="30" spans="1:21" ht="24">
      <c r="A30" s="27">
        <v>22</v>
      </c>
      <c r="B30" s="27"/>
      <c r="C30" s="27"/>
      <c r="D30" s="47" t="s">
        <v>52</v>
      </c>
      <c r="E30" s="47" t="s">
        <v>125</v>
      </c>
      <c r="F30" s="47">
        <v>5.16</v>
      </c>
      <c r="G30" s="29">
        <v>45068</v>
      </c>
      <c r="H30" s="30">
        <v>208</v>
      </c>
      <c r="I30" s="30">
        <v>498.75</v>
      </c>
      <c r="J30" s="31">
        <v>260</v>
      </c>
      <c r="K30" s="32">
        <v>110.24</v>
      </c>
      <c r="L30" s="32">
        <v>0</v>
      </c>
      <c r="M30" s="33">
        <v>107.64</v>
      </c>
      <c r="N30" s="34">
        <v>976.63</v>
      </c>
      <c r="O30" s="32">
        <v>1196</v>
      </c>
      <c r="P30" s="35">
        <f t="shared" si="0"/>
        <v>936</v>
      </c>
      <c r="Q30" s="35"/>
      <c r="R30" s="36">
        <v>36378.270999999993</v>
      </c>
      <c r="S30" s="36"/>
      <c r="T30" s="36">
        <f t="shared" si="1"/>
        <v>37314.270999999993</v>
      </c>
      <c r="U30" s="37"/>
    </row>
    <row r="31" spans="1:21" ht="20.25">
      <c r="A31" s="27">
        <v>23</v>
      </c>
      <c r="B31" s="27"/>
      <c r="C31" s="27"/>
      <c r="D31" s="47" t="s">
        <v>31</v>
      </c>
      <c r="E31" s="47" t="s">
        <v>125</v>
      </c>
      <c r="F31" s="47">
        <v>5</v>
      </c>
      <c r="G31" s="29">
        <v>45069</v>
      </c>
      <c r="H31" s="30">
        <v>129</v>
      </c>
      <c r="I31" s="30">
        <v>160</v>
      </c>
      <c r="J31" s="31">
        <v>161.25</v>
      </c>
      <c r="K31" s="32">
        <v>68.37</v>
      </c>
      <c r="L31" s="32">
        <v>0</v>
      </c>
      <c r="M31" s="33">
        <v>66.760000000000005</v>
      </c>
      <c r="N31" s="34">
        <v>456.38</v>
      </c>
      <c r="O31" s="32">
        <v>741.75</v>
      </c>
      <c r="P31" s="35">
        <f t="shared" si="0"/>
        <v>580.5</v>
      </c>
      <c r="Q31" s="35"/>
      <c r="R31" s="36">
        <v>15312.537</v>
      </c>
      <c r="S31" s="36"/>
      <c r="T31" s="36">
        <f t="shared" si="1"/>
        <v>15893.037</v>
      </c>
      <c r="U31" s="38"/>
    </row>
    <row r="32" spans="1:21" ht="24">
      <c r="A32" s="27">
        <v>24</v>
      </c>
      <c r="B32" s="27"/>
      <c r="C32" s="27"/>
      <c r="D32" s="47" t="s">
        <v>10</v>
      </c>
      <c r="E32" s="47" t="s">
        <v>125</v>
      </c>
      <c r="F32" s="47">
        <v>5</v>
      </c>
      <c r="G32" s="29">
        <v>45070</v>
      </c>
      <c r="H32" s="30">
        <v>175</v>
      </c>
      <c r="I32" s="30">
        <v>400</v>
      </c>
      <c r="J32" s="31">
        <v>218.75</v>
      </c>
      <c r="K32" s="32">
        <v>92.75</v>
      </c>
      <c r="L32" s="32">
        <v>0</v>
      </c>
      <c r="M32" s="33">
        <v>90.56</v>
      </c>
      <c r="N32" s="34">
        <v>802.06</v>
      </c>
      <c r="O32" s="32">
        <v>1006.25</v>
      </c>
      <c r="P32" s="35">
        <f t="shared" si="0"/>
        <v>787.5</v>
      </c>
      <c r="Q32" s="35"/>
      <c r="R32" s="36">
        <v>22671.57</v>
      </c>
      <c r="S32" s="36"/>
      <c r="T32" s="36">
        <f t="shared" si="1"/>
        <v>23459.07</v>
      </c>
      <c r="U32" s="37"/>
    </row>
    <row r="33" spans="1:21" ht="20.25">
      <c r="A33" s="27">
        <v>25</v>
      </c>
      <c r="B33" s="27"/>
      <c r="C33" s="27"/>
      <c r="D33" s="47" t="s">
        <v>75</v>
      </c>
      <c r="E33" s="47" t="s">
        <v>125</v>
      </c>
      <c r="F33" s="47">
        <v>5.2</v>
      </c>
      <c r="G33" s="29">
        <v>45071</v>
      </c>
      <c r="H33" s="30">
        <v>94</v>
      </c>
      <c r="I33" s="30">
        <v>498.75</v>
      </c>
      <c r="J33" s="31">
        <v>117.5</v>
      </c>
      <c r="K33" s="32">
        <v>49.82</v>
      </c>
      <c r="L33" s="32">
        <v>0</v>
      </c>
      <c r="M33" s="33">
        <v>48.65</v>
      </c>
      <c r="N33" s="34">
        <v>714.72</v>
      </c>
      <c r="O33" s="32">
        <v>540.5</v>
      </c>
      <c r="P33" s="35">
        <f t="shared" si="0"/>
        <v>423</v>
      </c>
      <c r="Q33" s="35"/>
      <c r="R33" s="36">
        <v>23338.934000000005</v>
      </c>
      <c r="S33" s="36"/>
      <c r="T33" s="36">
        <f t="shared" si="1"/>
        <v>23761.934000000005</v>
      </c>
      <c r="U33" s="38"/>
    </row>
    <row r="34" spans="1:21" ht="24">
      <c r="A34" s="27">
        <v>26</v>
      </c>
      <c r="B34" s="27"/>
      <c r="C34" s="27"/>
      <c r="D34" s="47" t="s">
        <v>77</v>
      </c>
      <c r="E34" s="47" t="s">
        <v>125</v>
      </c>
      <c r="F34" s="47">
        <v>13</v>
      </c>
      <c r="G34" s="29">
        <v>45072</v>
      </c>
      <c r="H34" s="30">
        <v>284</v>
      </c>
      <c r="I34" s="30">
        <v>1235</v>
      </c>
      <c r="J34" s="31">
        <v>355</v>
      </c>
      <c r="K34" s="32">
        <v>150.52000000000001</v>
      </c>
      <c r="L34" s="32">
        <v>0</v>
      </c>
      <c r="M34" s="33">
        <v>146.97</v>
      </c>
      <c r="N34" s="34">
        <v>1887.49</v>
      </c>
      <c r="O34" s="32">
        <v>1633</v>
      </c>
      <c r="P34" s="35">
        <f t="shared" si="0"/>
        <v>1278</v>
      </c>
      <c r="Q34" s="35"/>
      <c r="R34" s="36">
        <v>55521.040999999997</v>
      </c>
      <c r="S34" s="36"/>
      <c r="T34" s="36">
        <f t="shared" si="1"/>
        <v>56799.040999999997</v>
      </c>
      <c r="U34" s="37"/>
    </row>
    <row r="35" spans="1:21" ht="24">
      <c r="A35" s="27">
        <v>27</v>
      </c>
      <c r="B35" s="27"/>
      <c r="C35" s="27"/>
      <c r="D35" s="47" t="s">
        <v>76</v>
      </c>
      <c r="E35" s="47" t="s">
        <v>125</v>
      </c>
      <c r="F35" s="47">
        <v>13</v>
      </c>
      <c r="G35" s="29">
        <v>45073</v>
      </c>
      <c r="H35" s="30">
        <v>345</v>
      </c>
      <c r="I35" s="30">
        <v>1235</v>
      </c>
      <c r="J35" s="31">
        <v>431.25</v>
      </c>
      <c r="K35" s="32">
        <v>182.85</v>
      </c>
      <c r="L35" s="32">
        <v>0</v>
      </c>
      <c r="M35" s="33">
        <v>178.54</v>
      </c>
      <c r="N35" s="34">
        <v>2027.6399999999999</v>
      </c>
      <c r="O35" s="32">
        <v>1983.75</v>
      </c>
      <c r="P35" s="35">
        <f t="shared" si="0"/>
        <v>1552.5</v>
      </c>
      <c r="Q35" s="35"/>
      <c r="R35" s="36">
        <v>72856.543000000005</v>
      </c>
      <c r="S35" s="36"/>
      <c r="T35" s="36">
        <f t="shared" si="1"/>
        <v>74409.043000000005</v>
      </c>
      <c r="U35" s="37"/>
    </row>
    <row r="36" spans="1:21" ht="24">
      <c r="A36" s="27">
        <v>28</v>
      </c>
      <c r="B36" s="27"/>
      <c r="C36" s="27"/>
      <c r="D36" s="47" t="s">
        <v>38</v>
      </c>
      <c r="E36" s="47" t="s">
        <v>125</v>
      </c>
      <c r="F36" s="47">
        <v>3</v>
      </c>
      <c r="G36" s="29">
        <v>45074</v>
      </c>
      <c r="H36" s="30">
        <v>139</v>
      </c>
      <c r="I36" s="30">
        <v>240</v>
      </c>
      <c r="J36" s="31">
        <v>173.75</v>
      </c>
      <c r="K36" s="32">
        <v>73.67</v>
      </c>
      <c r="L36" s="32">
        <v>0</v>
      </c>
      <c r="M36" s="33">
        <v>71.930000000000007</v>
      </c>
      <c r="N36" s="34">
        <v>559.35</v>
      </c>
      <c r="O36" s="32">
        <v>799.25</v>
      </c>
      <c r="P36" s="35">
        <f t="shared" si="0"/>
        <v>625.5</v>
      </c>
      <c r="Q36" s="35"/>
      <c r="R36" s="36">
        <v>17659.524000000001</v>
      </c>
      <c r="S36" s="36"/>
      <c r="T36" s="36">
        <f t="shared" si="1"/>
        <v>18285.024000000001</v>
      </c>
      <c r="U36" s="37"/>
    </row>
    <row r="37" spans="1:21" ht="24">
      <c r="A37" s="27">
        <v>29</v>
      </c>
      <c r="B37" s="27"/>
      <c r="C37" s="27"/>
      <c r="D37" s="47" t="s">
        <v>49</v>
      </c>
      <c r="E37" s="47" t="s">
        <v>125</v>
      </c>
      <c r="F37" s="47">
        <v>8.1199999999999992</v>
      </c>
      <c r="G37" s="29">
        <v>45075</v>
      </c>
      <c r="H37" s="30">
        <v>0</v>
      </c>
      <c r="I37" s="30">
        <v>760</v>
      </c>
      <c r="J37" s="31">
        <v>0</v>
      </c>
      <c r="K37" s="32">
        <v>0</v>
      </c>
      <c r="L37" s="32">
        <v>0</v>
      </c>
      <c r="M37" s="33">
        <v>0</v>
      </c>
      <c r="N37" s="34">
        <v>760</v>
      </c>
      <c r="O37" s="32">
        <v>0</v>
      </c>
      <c r="P37" s="35">
        <f t="shared" si="0"/>
        <v>0</v>
      </c>
      <c r="Q37" s="35"/>
      <c r="R37" s="36">
        <v>25904.133999999995</v>
      </c>
      <c r="S37" s="36"/>
      <c r="T37" s="36">
        <f t="shared" si="1"/>
        <v>25904.133999999995</v>
      </c>
      <c r="U37" s="37"/>
    </row>
    <row r="38" spans="1:21" ht="24">
      <c r="A38" s="27">
        <v>30</v>
      </c>
      <c r="B38" s="27"/>
      <c r="C38" s="27"/>
      <c r="D38" s="47" t="s">
        <v>54</v>
      </c>
      <c r="E38" s="47" t="s">
        <v>124</v>
      </c>
      <c r="F38" s="47">
        <v>19.72</v>
      </c>
      <c r="G38" s="29">
        <v>45076</v>
      </c>
      <c r="H38" s="30">
        <v>1147</v>
      </c>
      <c r="I38" s="30">
        <v>1876.25</v>
      </c>
      <c r="J38" s="31">
        <v>1433.75</v>
      </c>
      <c r="K38" s="32">
        <v>607.91</v>
      </c>
      <c r="L38" s="32">
        <v>0</v>
      </c>
      <c r="M38" s="33">
        <v>652.86</v>
      </c>
      <c r="N38" s="34">
        <v>4570.7699999999995</v>
      </c>
      <c r="O38" s="32">
        <v>7254</v>
      </c>
      <c r="P38" s="35">
        <f t="shared" si="0"/>
        <v>5820.25</v>
      </c>
      <c r="Q38" s="35"/>
      <c r="R38" s="36">
        <v>183983.573</v>
      </c>
      <c r="S38" s="36"/>
      <c r="T38" s="36">
        <f t="shared" si="1"/>
        <v>189803.823</v>
      </c>
      <c r="U38" s="37"/>
    </row>
    <row r="39" spans="1:21" ht="24">
      <c r="A39" s="27">
        <v>31</v>
      </c>
      <c r="B39" s="27"/>
      <c r="C39" s="27"/>
      <c r="D39" s="47" t="s">
        <v>55</v>
      </c>
      <c r="E39" s="47" t="s">
        <v>124</v>
      </c>
      <c r="F39" s="47">
        <v>11.72</v>
      </c>
      <c r="G39" s="29">
        <v>45077</v>
      </c>
      <c r="H39" s="30">
        <v>179</v>
      </c>
      <c r="I39" s="30">
        <v>1116.25</v>
      </c>
      <c r="J39" s="31">
        <v>223.75</v>
      </c>
      <c r="K39" s="32">
        <v>94.87</v>
      </c>
      <c r="L39" s="32">
        <v>0</v>
      </c>
      <c r="M39" s="33">
        <v>92.63</v>
      </c>
      <c r="N39" s="34">
        <v>1527.5</v>
      </c>
      <c r="O39" s="32">
        <v>1029.25</v>
      </c>
      <c r="P39" s="35">
        <f t="shared" si="0"/>
        <v>805.5</v>
      </c>
      <c r="Q39" s="35"/>
      <c r="R39" s="36">
        <v>31753.731000000003</v>
      </c>
      <c r="S39" s="36"/>
      <c r="T39" s="36">
        <f t="shared" si="1"/>
        <v>32559.231000000003</v>
      </c>
      <c r="U39" s="37"/>
    </row>
    <row r="40" spans="1:21" ht="20.25">
      <c r="A40" s="27">
        <v>32</v>
      </c>
      <c r="B40" s="27"/>
      <c r="C40" s="27"/>
      <c r="D40" s="47" t="s">
        <v>56</v>
      </c>
      <c r="E40" s="47" t="s">
        <v>124</v>
      </c>
      <c r="F40" s="47">
        <v>10.64</v>
      </c>
      <c r="G40" s="29">
        <v>45076</v>
      </c>
      <c r="H40" s="30">
        <v>412</v>
      </c>
      <c r="I40" s="30">
        <v>1021.25</v>
      </c>
      <c r="J40" s="31">
        <v>515</v>
      </c>
      <c r="K40" s="32">
        <v>218.36</v>
      </c>
      <c r="L40" s="32">
        <v>0</v>
      </c>
      <c r="M40" s="33">
        <v>213.21</v>
      </c>
      <c r="N40" s="34">
        <v>1967.8200000000002</v>
      </c>
      <c r="O40" s="32">
        <v>2369</v>
      </c>
      <c r="P40" s="35">
        <f t="shared" si="0"/>
        <v>1854</v>
      </c>
      <c r="Q40" s="40"/>
      <c r="R40" s="36">
        <v>40394.315999999999</v>
      </c>
      <c r="S40" s="41"/>
      <c r="T40" s="36">
        <f t="shared" si="1"/>
        <v>42248.315999999999</v>
      </c>
      <c r="U40" s="28"/>
    </row>
    <row r="41" spans="1:21" ht="24">
      <c r="A41" s="27">
        <v>33</v>
      </c>
      <c r="B41" s="27"/>
      <c r="C41" s="27"/>
      <c r="D41" s="47" t="s">
        <v>72</v>
      </c>
      <c r="E41" s="47" t="s">
        <v>124</v>
      </c>
      <c r="F41" s="47">
        <v>18.72</v>
      </c>
      <c r="G41" s="29">
        <v>45077</v>
      </c>
      <c r="H41" s="30">
        <v>775</v>
      </c>
      <c r="I41" s="30">
        <v>1781.25</v>
      </c>
      <c r="J41" s="31">
        <v>968.75</v>
      </c>
      <c r="K41" s="32">
        <v>410.75</v>
      </c>
      <c r="L41" s="32">
        <v>0</v>
      </c>
      <c r="M41" s="33">
        <v>424.58</v>
      </c>
      <c r="N41" s="34">
        <v>3585.33</v>
      </c>
      <c r="O41" s="32">
        <v>4717.5</v>
      </c>
      <c r="P41" s="35">
        <f t="shared" si="0"/>
        <v>3748.75</v>
      </c>
      <c r="Q41" s="35"/>
      <c r="R41" s="36">
        <v>102822.30399999999</v>
      </c>
      <c r="S41" s="36"/>
      <c r="T41" s="36">
        <f t="shared" si="1"/>
        <v>106571.05399999999</v>
      </c>
      <c r="U41" s="37"/>
    </row>
    <row r="42" spans="1:21" ht="20.25">
      <c r="A42" s="27">
        <v>34</v>
      </c>
      <c r="B42" s="27"/>
      <c r="C42" s="27"/>
      <c r="D42" s="47" t="s">
        <v>64</v>
      </c>
      <c r="E42" s="47" t="s">
        <v>125</v>
      </c>
      <c r="F42" s="47">
        <v>5.24</v>
      </c>
      <c r="G42" s="29">
        <v>45077</v>
      </c>
      <c r="H42" s="30">
        <v>419</v>
      </c>
      <c r="I42" s="30">
        <v>498.75</v>
      </c>
      <c r="J42" s="31">
        <v>523.75</v>
      </c>
      <c r="K42" s="32">
        <v>222.07</v>
      </c>
      <c r="L42" s="32">
        <v>0</v>
      </c>
      <c r="M42" s="33">
        <v>216.83</v>
      </c>
      <c r="N42" s="34">
        <v>1461.3999999999999</v>
      </c>
      <c r="O42" s="32">
        <v>2409.25</v>
      </c>
      <c r="P42" s="35">
        <f t="shared" si="0"/>
        <v>1885.5</v>
      </c>
      <c r="Q42" s="35"/>
      <c r="R42" s="36">
        <v>66914.030999999974</v>
      </c>
      <c r="S42" s="36"/>
      <c r="T42" s="36">
        <f t="shared" si="1"/>
        <v>68799.530999999974</v>
      </c>
      <c r="U42" s="28"/>
    </row>
    <row r="43" spans="1:21" ht="20.25">
      <c r="A43" s="27">
        <v>35</v>
      </c>
      <c r="B43" s="27"/>
      <c r="C43" s="27"/>
      <c r="D43" s="47" t="s">
        <v>18</v>
      </c>
      <c r="E43" s="47" t="s">
        <v>125</v>
      </c>
      <c r="F43" s="47">
        <v>4</v>
      </c>
      <c r="G43" s="29">
        <v>45054</v>
      </c>
      <c r="H43" s="30">
        <v>60</v>
      </c>
      <c r="I43" s="30">
        <v>360</v>
      </c>
      <c r="J43" s="31">
        <v>75</v>
      </c>
      <c r="K43" s="32">
        <v>31.8</v>
      </c>
      <c r="L43" s="32">
        <v>0</v>
      </c>
      <c r="M43" s="33">
        <v>31.05</v>
      </c>
      <c r="N43" s="34">
        <v>497.85</v>
      </c>
      <c r="O43" s="32">
        <v>345</v>
      </c>
      <c r="P43" s="35">
        <f t="shared" si="0"/>
        <v>270</v>
      </c>
      <c r="Q43" s="40"/>
      <c r="R43" s="36">
        <v>15654.495999999997</v>
      </c>
      <c r="S43" s="41"/>
      <c r="T43" s="36">
        <f t="shared" si="1"/>
        <v>15924.495999999997</v>
      </c>
      <c r="U43" s="28"/>
    </row>
    <row r="44" spans="1:21" ht="24">
      <c r="A44" s="39">
        <v>36</v>
      </c>
      <c r="B44" s="39"/>
      <c r="C44" s="39"/>
      <c r="D44" s="47" t="s">
        <v>66</v>
      </c>
      <c r="E44" s="47" t="s">
        <v>124</v>
      </c>
      <c r="F44" s="47">
        <v>9.7200000000000006</v>
      </c>
      <c r="G44" s="29">
        <v>45055</v>
      </c>
      <c r="H44" s="30">
        <v>467</v>
      </c>
      <c r="I44" s="30">
        <v>926.25</v>
      </c>
      <c r="J44" s="31">
        <v>583.75</v>
      </c>
      <c r="K44" s="32">
        <v>247.51</v>
      </c>
      <c r="L44" s="32">
        <v>0</v>
      </c>
      <c r="M44" s="33">
        <v>241.67</v>
      </c>
      <c r="N44" s="34">
        <v>1999.18</v>
      </c>
      <c r="O44" s="32">
        <v>2685.25</v>
      </c>
      <c r="P44" s="35">
        <f t="shared" si="0"/>
        <v>2101.5</v>
      </c>
      <c r="Q44" s="40"/>
      <c r="R44" s="36">
        <v>57171.576000000001</v>
      </c>
      <c r="S44" s="41"/>
      <c r="T44" s="36">
        <f t="shared" si="1"/>
        <v>59273.076000000001</v>
      </c>
      <c r="U44" s="42"/>
    </row>
    <row r="45" spans="1:21" ht="24">
      <c r="A45" s="27">
        <v>37</v>
      </c>
      <c r="B45" s="27"/>
      <c r="C45" s="27"/>
      <c r="D45" s="47" t="s">
        <v>57</v>
      </c>
      <c r="E45" s="47" t="s">
        <v>124</v>
      </c>
      <c r="F45" s="47">
        <v>11.6</v>
      </c>
      <c r="G45" s="29">
        <v>45056</v>
      </c>
      <c r="H45" s="30">
        <v>541</v>
      </c>
      <c r="I45" s="30">
        <v>1092.5</v>
      </c>
      <c r="J45" s="31">
        <v>676.25</v>
      </c>
      <c r="K45" s="32">
        <v>286.73</v>
      </c>
      <c r="L45" s="32">
        <v>0</v>
      </c>
      <c r="M45" s="33">
        <v>283.47000000000003</v>
      </c>
      <c r="N45" s="34">
        <v>2338.9499999999998</v>
      </c>
      <c r="O45" s="32">
        <v>3149.7</v>
      </c>
      <c r="P45" s="35">
        <f t="shared" si="0"/>
        <v>2473.4499999999998</v>
      </c>
      <c r="Q45" s="35"/>
      <c r="R45" s="36">
        <v>67169.847000000009</v>
      </c>
      <c r="S45" s="36"/>
      <c r="T45" s="36">
        <f t="shared" si="1"/>
        <v>69643.297000000006</v>
      </c>
      <c r="U45" s="37"/>
    </row>
    <row r="46" spans="1:21" ht="24">
      <c r="A46" s="27">
        <v>38</v>
      </c>
      <c r="B46" s="27"/>
      <c r="C46" s="27"/>
      <c r="D46" s="47" t="s">
        <v>58</v>
      </c>
      <c r="E46" s="47" t="s">
        <v>125</v>
      </c>
      <c r="F46" s="47">
        <v>7</v>
      </c>
      <c r="G46" s="29">
        <v>45057</v>
      </c>
      <c r="H46" s="30">
        <v>96</v>
      </c>
      <c r="I46" s="30">
        <v>665</v>
      </c>
      <c r="J46" s="31">
        <v>120</v>
      </c>
      <c r="K46" s="32">
        <v>50.88</v>
      </c>
      <c r="L46" s="32">
        <v>0</v>
      </c>
      <c r="M46" s="33">
        <v>49.68</v>
      </c>
      <c r="N46" s="34">
        <v>885.56</v>
      </c>
      <c r="O46" s="32">
        <v>552</v>
      </c>
      <c r="P46" s="35">
        <f t="shared" si="0"/>
        <v>432</v>
      </c>
      <c r="Q46" s="35"/>
      <c r="R46" s="36">
        <v>23239.501999999997</v>
      </c>
      <c r="S46" s="36"/>
      <c r="T46" s="36">
        <f t="shared" si="1"/>
        <v>23671.501999999997</v>
      </c>
      <c r="U46" s="37"/>
    </row>
    <row r="47" spans="1:21" ht="24">
      <c r="A47" s="27">
        <v>39</v>
      </c>
      <c r="B47" s="27"/>
      <c r="C47" s="27"/>
      <c r="D47" s="47" t="s">
        <v>14</v>
      </c>
      <c r="E47" s="47" t="s">
        <v>125</v>
      </c>
      <c r="F47" s="47">
        <v>3.2</v>
      </c>
      <c r="G47" s="29">
        <v>45058</v>
      </c>
      <c r="H47" s="30">
        <v>40</v>
      </c>
      <c r="I47" s="30">
        <v>260</v>
      </c>
      <c r="J47" s="31">
        <v>50</v>
      </c>
      <c r="K47" s="32">
        <v>21.2</v>
      </c>
      <c r="L47" s="32">
        <v>0</v>
      </c>
      <c r="M47" s="33">
        <v>20.7</v>
      </c>
      <c r="N47" s="34">
        <v>351.9</v>
      </c>
      <c r="O47" s="32">
        <v>230</v>
      </c>
      <c r="P47" s="35">
        <f t="shared" si="0"/>
        <v>180</v>
      </c>
      <c r="Q47" s="40"/>
      <c r="R47" s="36">
        <v>15210.342000000001</v>
      </c>
      <c r="S47" s="41"/>
      <c r="T47" s="36">
        <f t="shared" si="1"/>
        <v>15390.342000000001</v>
      </c>
      <c r="U47" s="42"/>
    </row>
    <row r="48" spans="1:21" ht="24">
      <c r="A48" s="27">
        <v>40</v>
      </c>
      <c r="B48" s="27"/>
      <c r="C48" s="27"/>
      <c r="D48" s="47" t="s">
        <v>65</v>
      </c>
      <c r="E48" s="47" t="s">
        <v>124</v>
      </c>
      <c r="F48" s="47">
        <v>6.48</v>
      </c>
      <c r="G48" s="29">
        <v>45059</v>
      </c>
      <c r="H48" s="30">
        <v>193</v>
      </c>
      <c r="I48" s="30">
        <v>617.5</v>
      </c>
      <c r="J48" s="31">
        <v>241.25</v>
      </c>
      <c r="K48" s="32">
        <v>102.29</v>
      </c>
      <c r="L48" s="32">
        <v>0</v>
      </c>
      <c r="M48" s="33">
        <v>99.88</v>
      </c>
      <c r="N48" s="34">
        <v>1060.92</v>
      </c>
      <c r="O48" s="32">
        <v>1109.75</v>
      </c>
      <c r="P48" s="35">
        <f t="shared" si="0"/>
        <v>868.5</v>
      </c>
      <c r="Q48" s="35"/>
      <c r="R48" s="36">
        <v>10956.402</v>
      </c>
      <c r="S48" s="36"/>
      <c r="T48" s="36">
        <f t="shared" si="1"/>
        <v>11824.902</v>
      </c>
      <c r="U48" s="37"/>
    </row>
    <row r="49" spans="1:21" ht="24">
      <c r="A49" s="27">
        <v>41</v>
      </c>
      <c r="B49" s="27"/>
      <c r="C49" s="27"/>
      <c r="D49" s="47" t="s">
        <v>15</v>
      </c>
      <c r="E49" s="47" t="s">
        <v>125</v>
      </c>
      <c r="F49" s="47">
        <v>2.2000000000000002</v>
      </c>
      <c r="G49" s="29">
        <v>45060</v>
      </c>
      <c r="H49" s="30">
        <v>32</v>
      </c>
      <c r="I49" s="30">
        <v>180</v>
      </c>
      <c r="J49" s="31">
        <v>40</v>
      </c>
      <c r="K49" s="32">
        <v>16.96</v>
      </c>
      <c r="L49" s="32">
        <v>0</v>
      </c>
      <c r="M49" s="33">
        <v>16.559999999999999</v>
      </c>
      <c r="N49" s="34">
        <v>253.52</v>
      </c>
      <c r="O49" s="32">
        <v>184</v>
      </c>
      <c r="P49" s="35">
        <f t="shared" si="0"/>
        <v>144</v>
      </c>
      <c r="Q49" s="40"/>
      <c r="R49" s="36">
        <v>5148.87</v>
      </c>
      <c r="S49" s="41"/>
      <c r="T49" s="36">
        <f t="shared" si="1"/>
        <v>5292.87</v>
      </c>
      <c r="U49" s="42"/>
    </row>
    <row r="50" spans="1:21" ht="24">
      <c r="A50" s="27">
        <v>42</v>
      </c>
      <c r="B50" s="27"/>
      <c r="C50" s="27"/>
      <c r="D50" s="47" t="s">
        <v>59</v>
      </c>
      <c r="E50" s="47" t="s">
        <v>124</v>
      </c>
      <c r="F50" s="47">
        <v>14.48</v>
      </c>
      <c r="G50" s="29">
        <v>45061</v>
      </c>
      <c r="H50" s="30">
        <v>896</v>
      </c>
      <c r="I50" s="30">
        <v>1377.5</v>
      </c>
      <c r="J50" s="31">
        <v>1120</v>
      </c>
      <c r="K50" s="32">
        <v>474.88</v>
      </c>
      <c r="L50" s="32">
        <v>0</v>
      </c>
      <c r="M50" s="33">
        <v>497.54</v>
      </c>
      <c r="N50" s="34">
        <v>3469.92</v>
      </c>
      <c r="O50" s="32">
        <v>5528.2</v>
      </c>
      <c r="P50" s="35">
        <f t="shared" si="0"/>
        <v>4408.2</v>
      </c>
      <c r="Q50" s="35"/>
      <c r="R50" s="36">
        <v>101165.13099999999</v>
      </c>
      <c r="S50" s="36"/>
      <c r="T50" s="36">
        <f t="shared" si="1"/>
        <v>105573.33099999999</v>
      </c>
      <c r="U50" s="37"/>
    </row>
    <row r="51" spans="1:21" ht="20.25">
      <c r="A51" s="27">
        <v>43</v>
      </c>
      <c r="B51" s="27"/>
      <c r="C51" s="27"/>
      <c r="D51" s="47" t="s">
        <v>93</v>
      </c>
      <c r="E51" s="47" t="s">
        <v>125</v>
      </c>
      <c r="F51" s="47">
        <v>4.4800000000000004</v>
      </c>
      <c r="G51" s="29">
        <v>45062</v>
      </c>
      <c r="H51" s="30">
        <v>923</v>
      </c>
      <c r="I51" s="30">
        <v>400</v>
      </c>
      <c r="J51" s="31">
        <v>1153.75</v>
      </c>
      <c r="K51" s="32">
        <v>489.19</v>
      </c>
      <c r="L51" s="32">
        <v>0</v>
      </c>
      <c r="M51" s="33">
        <v>513.82000000000005</v>
      </c>
      <c r="N51" s="34">
        <v>2556.7600000000002</v>
      </c>
      <c r="O51" s="32">
        <v>5709.1</v>
      </c>
      <c r="P51" s="35">
        <f t="shared" si="0"/>
        <v>4555.3500000000004</v>
      </c>
      <c r="Q51" s="35"/>
      <c r="R51" s="36">
        <v>76061.272000000012</v>
      </c>
      <c r="S51" s="36"/>
      <c r="T51" s="36">
        <f t="shared" si="1"/>
        <v>80616.622000000018</v>
      </c>
      <c r="U51" s="38"/>
    </row>
    <row r="52" spans="1:21" ht="20.25">
      <c r="A52" s="27">
        <v>44</v>
      </c>
      <c r="B52" s="43"/>
      <c r="C52" s="43"/>
      <c r="D52" s="47" t="s">
        <v>61</v>
      </c>
      <c r="E52" s="47" t="s">
        <v>125</v>
      </c>
      <c r="F52" s="47">
        <v>9.48</v>
      </c>
      <c r="G52" s="29">
        <v>45063</v>
      </c>
      <c r="H52" s="30">
        <v>459</v>
      </c>
      <c r="I52" s="30">
        <v>902.5</v>
      </c>
      <c r="J52" s="31">
        <v>573.75</v>
      </c>
      <c r="K52" s="32">
        <v>243.27</v>
      </c>
      <c r="L52" s="32">
        <v>0</v>
      </c>
      <c r="M52" s="33">
        <v>237.53</v>
      </c>
      <c r="N52" s="34">
        <v>1957.05</v>
      </c>
      <c r="O52" s="32">
        <v>2639.25</v>
      </c>
      <c r="P52" s="35">
        <f t="shared" si="0"/>
        <v>2065.5</v>
      </c>
      <c r="Q52" s="35"/>
      <c r="R52" s="36">
        <v>32248.391499999991</v>
      </c>
      <c r="S52" s="36"/>
      <c r="T52" s="36">
        <f t="shared" si="1"/>
        <v>34313.891499999991</v>
      </c>
      <c r="U52" s="28"/>
    </row>
    <row r="53" spans="1:21" ht="24">
      <c r="A53" s="27">
        <v>45</v>
      </c>
      <c r="B53" s="43"/>
      <c r="C53" s="43"/>
      <c r="D53" s="47" t="s">
        <v>32</v>
      </c>
      <c r="E53" s="47" t="s">
        <v>125</v>
      </c>
      <c r="F53" s="47">
        <v>5</v>
      </c>
      <c r="G53" s="29">
        <v>45064</v>
      </c>
      <c r="H53" s="30">
        <v>117</v>
      </c>
      <c r="I53" s="30">
        <v>400</v>
      </c>
      <c r="J53" s="31">
        <v>146.25</v>
      </c>
      <c r="K53" s="32">
        <v>62.01</v>
      </c>
      <c r="L53" s="32">
        <v>0</v>
      </c>
      <c r="M53" s="33">
        <v>60.55</v>
      </c>
      <c r="N53" s="34">
        <v>668.81</v>
      </c>
      <c r="O53" s="32">
        <v>672.75</v>
      </c>
      <c r="P53" s="35">
        <f t="shared" si="0"/>
        <v>526.5</v>
      </c>
      <c r="Q53" s="35"/>
      <c r="R53" s="36">
        <v>10149.584000000003</v>
      </c>
      <c r="S53" s="36"/>
      <c r="T53" s="36">
        <f t="shared" si="1"/>
        <v>10676.084000000003</v>
      </c>
      <c r="U53" s="37"/>
    </row>
    <row r="54" spans="1:21" ht="24">
      <c r="A54" s="27">
        <v>46</v>
      </c>
      <c r="B54" s="43"/>
      <c r="C54" s="43"/>
      <c r="D54" s="47" t="s">
        <v>16</v>
      </c>
      <c r="E54" s="47" t="s">
        <v>125</v>
      </c>
      <c r="F54" s="47">
        <v>4.4000000000000004</v>
      </c>
      <c r="G54" s="29">
        <v>45065</v>
      </c>
      <c r="H54" s="30">
        <v>0</v>
      </c>
      <c r="I54" s="30">
        <v>360</v>
      </c>
      <c r="J54" s="31">
        <v>0</v>
      </c>
      <c r="K54" s="32">
        <v>0</v>
      </c>
      <c r="L54" s="32">
        <v>0</v>
      </c>
      <c r="M54" s="33">
        <v>0</v>
      </c>
      <c r="N54" s="34">
        <v>360</v>
      </c>
      <c r="O54" s="32">
        <v>0</v>
      </c>
      <c r="P54" s="35">
        <f t="shared" si="0"/>
        <v>0</v>
      </c>
      <c r="Q54" s="40"/>
      <c r="R54" s="36">
        <v>3271.6470000000008</v>
      </c>
      <c r="S54" s="41"/>
      <c r="T54" s="36">
        <f t="shared" si="1"/>
        <v>3271.6470000000008</v>
      </c>
      <c r="U54" s="42"/>
    </row>
    <row r="55" spans="1:21" ht="24">
      <c r="A55" s="27">
        <v>47</v>
      </c>
      <c r="B55" s="43"/>
      <c r="C55" s="43"/>
      <c r="D55" s="47" t="s">
        <v>60</v>
      </c>
      <c r="E55" s="47" t="s">
        <v>124</v>
      </c>
      <c r="F55" s="47">
        <v>8.48</v>
      </c>
      <c r="G55" s="29">
        <v>45066</v>
      </c>
      <c r="H55" s="30">
        <v>478</v>
      </c>
      <c r="I55" s="30">
        <v>807.5</v>
      </c>
      <c r="J55" s="31">
        <v>597.5</v>
      </c>
      <c r="K55" s="32">
        <v>253.34</v>
      </c>
      <c r="L55" s="32">
        <v>0</v>
      </c>
      <c r="M55" s="33">
        <v>247.36</v>
      </c>
      <c r="N55" s="34">
        <v>1905.6999999999998</v>
      </c>
      <c r="O55" s="32">
        <v>2748.5</v>
      </c>
      <c r="P55" s="35">
        <f t="shared" si="0"/>
        <v>2151</v>
      </c>
      <c r="Q55" s="35"/>
      <c r="R55" s="36">
        <v>46141.947</v>
      </c>
      <c r="S55" s="36"/>
      <c r="T55" s="36">
        <f t="shared" si="1"/>
        <v>48292.947</v>
      </c>
      <c r="U55" s="37"/>
    </row>
    <row r="56" spans="1:21" ht="20.25">
      <c r="A56" s="27">
        <v>48</v>
      </c>
      <c r="B56" s="43"/>
      <c r="C56" s="43"/>
      <c r="D56" s="47" t="s">
        <v>94</v>
      </c>
      <c r="E56" s="47" t="s">
        <v>125</v>
      </c>
      <c r="F56" s="47">
        <v>15</v>
      </c>
      <c r="G56" s="29">
        <v>45067</v>
      </c>
      <c r="H56" s="30">
        <v>658</v>
      </c>
      <c r="I56" s="30">
        <v>1425</v>
      </c>
      <c r="J56" s="31">
        <v>822.5</v>
      </c>
      <c r="K56" s="32">
        <v>348.74</v>
      </c>
      <c r="L56" s="32">
        <v>0</v>
      </c>
      <c r="M56" s="33">
        <v>354.02</v>
      </c>
      <c r="N56" s="34">
        <v>2950.2599999999998</v>
      </c>
      <c r="O56" s="32">
        <v>3933.6</v>
      </c>
      <c r="P56" s="35">
        <f t="shared" si="0"/>
        <v>3111.1</v>
      </c>
      <c r="Q56" s="35"/>
      <c r="R56" s="36">
        <v>78563.854999999996</v>
      </c>
      <c r="S56" s="36"/>
      <c r="T56" s="36">
        <f t="shared" si="1"/>
        <v>81674.955000000002</v>
      </c>
      <c r="U56" s="38"/>
    </row>
    <row r="57" spans="1:21" ht="24">
      <c r="A57" s="27">
        <v>49</v>
      </c>
      <c r="B57" s="43"/>
      <c r="C57" s="43"/>
      <c r="D57" s="47" t="s">
        <v>19</v>
      </c>
      <c r="E57" s="47" t="s">
        <v>125</v>
      </c>
      <c r="F57" s="47">
        <v>2.2000000000000002</v>
      </c>
      <c r="G57" s="29">
        <v>45068</v>
      </c>
      <c r="H57" s="30">
        <v>0</v>
      </c>
      <c r="I57" s="30">
        <v>180</v>
      </c>
      <c r="J57" s="31">
        <v>0</v>
      </c>
      <c r="K57" s="32">
        <v>0</v>
      </c>
      <c r="L57" s="32">
        <v>0</v>
      </c>
      <c r="M57" s="33">
        <v>0</v>
      </c>
      <c r="N57" s="34">
        <v>180</v>
      </c>
      <c r="O57" s="32">
        <v>0</v>
      </c>
      <c r="P57" s="35">
        <f t="shared" si="0"/>
        <v>0</v>
      </c>
      <c r="Q57" s="35"/>
      <c r="R57" s="36">
        <v>971.43800000000192</v>
      </c>
      <c r="S57" s="36"/>
      <c r="T57" s="36">
        <f t="shared" si="1"/>
        <v>971.43800000000192</v>
      </c>
      <c r="U57" s="37"/>
    </row>
    <row r="58" spans="1:21" ht="20.25">
      <c r="A58" s="27">
        <v>50</v>
      </c>
      <c r="B58" s="43"/>
      <c r="C58" s="43"/>
      <c r="D58" s="47" t="s">
        <v>20</v>
      </c>
      <c r="E58" s="47" t="s">
        <v>125</v>
      </c>
      <c r="F58" s="47">
        <v>3.48</v>
      </c>
      <c r="G58" s="29">
        <v>45069</v>
      </c>
      <c r="H58" s="30">
        <v>177</v>
      </c>
      <c r="I58" s="30">
        <v>280</v>
      </c>
      <c r="J58" s="31">
        <v>221.25</v>
      </c>
      <c r="K58" s="32">
        <v>93.81</v>
      </c>
      <c r="L58" s="32">
        <v>0</v>
      </c>
      <c r="M58" s="33">
        <v>91.6</v>
      </c>
      <c r="N58" s="34">
        <v>686.66</v>
      </c>
      <c r="O58" s="32">
        <v>1017.75</v>
      </c>
      <c r="P58" s="35">
        <f t="shared" si="0"/>
        <v>796.5</v>
      </c>
      <c r="Q58" s="35"/>
      <c r="R58" s="36">
        <v>19231.641000000003</v>
      </c>
      <c r="S58" s="36"/>
      <c r="T58" s="36">
        <f t="shared" si="1"/>
        <v>20028.141000000003</v>
      </c>
      <c r="U58" s="38"/>
    </row>
    <row r="59" spans="1:21" ht="24">
      <c r="A59" s="27">
        <v>51</v>
      </c>
      <c r="B59" s="43"/>
      <c r="C59" s="43"/>
      <c r="D59" s="47" t="s">
        <v>67</v>
      </c>
      <c r="E59" s="47" t="s">
        <v>125</v>
      </c>
      <c r="F59" s="47">
        <v>9</v>
      </c>
      <c r="G59" s="29">
        <v>45070</v>
      </c>
      <c r="H59" s="30">
        <v>431</v>
      </c>
      <c r="I59" s="30">
        <v>855</v>
      </c>
      <c r="J59" s="31">
        <v>538.75</v>
      </c>
      <c r="K59" s="32">
        <v>228.43</v>
      </c>
      <c r="L59" s="32">
        <v>0</v>
      </c>
      <c r="M59" s="33">
        <v>223.04</v>
      </c>
      <c r="N59" s="34">
        <v>1845.22</v>
      </c>
      <c r="O59" s="32">
        <v>2478.25</v>
      </c>
      <c r="P59" s="35">
        <f t="shared" si="0"/>
        <v>1939.5</v>
      </c>
      <c r="Q59" s="35"/>
      <c r="R59" s="36">
        <v>39124.962</v>
      </c>
      <c r="S59" s="36"/>
      <c r="T59" s="36">
        <f t="shared" si="1"/>
        <v>41064.462</v>
      </c>
      <c r="U59" s="37"/>
    </row>
    <row r="60" spans="1:21" ht="24">
      <c r="A60" s="27">
        <v>52</v>
      </c>
      <c r="B60" s="43"/>
      <c r="C60" s="43"/>
      <c r="D60" s="47" t="s">
        <v>34</v>
      </c>
      <c r="E60" s="47" t="s">
        <v>125</v>
      </c>
      <c r="F60" s="47">
        <v>5</v>
      </c>
      <c r="G60" s="29">
        <v>45071</v>
      </c>
      <c r="H60" s="30">
        <v>301</v>
      </c>
      <c r="I60" s="30">
        <v>400</v>
      </c>
      <c r="J60" s="31">
        <v>376.25</v>
      </c>
      <c r="K60" s="32">
        <v>159.53</v>
      </c>
      <c r="L60" s="32">
        <v>0</v>
      </c>
      <c r="M60" s="33">
        <v>155.77000000000001</v>
      </c>
      <c r="N60" s="34">
        <v>1091.55</v>
      </c>
      <c r="O60" s="32">
        <v>1730.75</v>
      </c>
      <c r="P60" s="35">
        <f t="shared" si="0"/>
        <v>1354.5</v>
      </c>
      <c r="Q60" s="35"/>
      <c r="R60" s="36">
        <v>36733.604999999996</v>
      </c>
      <c r="S60" s="36"/>
      <c r="T60" s="36">
        <f t="shared" si="1"/>
        <v>38088.104999999996</v>
      </c>
      <c r="U60" s="37"/>
    </row>
    <row r="61" spans="1:21" ht="24">
      <c r="A61" s="27">
        <v>53</v>
      </c>
      <c r="B61" s="43"/>
      <c r="C61" s="43"/>
      <c r="D61" s="47" t="s">
        <v>24</v>
      </c>
      <c r="E61" s="47" t="s">
        <v>125</v>
      </c>
      <c r="F61" s="47">
        <v>5</v>
      </c>
      <c r="G61" s="29">
        <v>45072</v>
      </c>
      <c r="H61" s="30">
        <v>0</v>
      </c>
      <c r="I61" s="30">
        <v>400</v>
      </c>
      <c r="J61" s="31">
        <v>0</v>
      </c>
      <c r="K61" s="32">
        <v>0</v>
      </c>
      <c r="L61" s="32">
        <v>0</v>
      </c>
      <c r="M61" s="33">
        <v>0</v>
      </c>
      <c r="N61" s="34">
        <v>400</v>
      </c>
      <c r="O61" s="32">
        <v>0</v>
      </c>
      <c r="P61" s="35">
        <f t="shared" si="0"/>
        <v>0</v>
      </c>
      <c r="Q61" s="35"/>
      <c r="R61" s="36">
        <v>38728.527000000002</v>
      </c>
      <c r="S61" s="36"/>
      <c r="T61" s="36">
        <f t="shared" si="1"/>
        <v>38728.527000000002</v>
      </c>
      <c r="U61" s="37"/>
    </row>
    <row r="62" spans="1:21" ht="24">
      <c r="A62" s="39">
        <v>54</v>
      </c>
      <c r="B62" s="44"/>
      <c r="C62" s="44"/>
      <c r="D62" s="47" t="s">
        <v>23</v>
      </c>
      <c r="E62" s="47" t="s">
        <v>125</v>
      </c>
      <c r="F62" s="47">
        <v>4.32</v>
      </c>
      <c r="G62" s="29">
        <v>45073</v>
      </c>
      <c r="H62" s="30">
        <v>189</v>
      </c>
      <c r="I62" s="30">
        <v>340</v>
      </c>
      <c r="J62" s="31">
        <v>236.25</v>
      </c>
      <c r="K62" s="32">
        <v>100.17</v>
      </c>
      <c r="L62" s="32">
        <v>0</v>
      </c>
      <c r="M62" s="33">
        <v>97.81</v>
      </c>
      <c r="N62" s="34">
        <v>774.23</v>
      </c>
      <c r="O62" s="32">
        <v>1086.75</v>
      </c>
      <c r="P62" s="35">
        <f t="shared" si="0"/>
        <v>850.5</v>
      </c>
      <c r="Q62" s="40"/>
      <c r="R62" s="36">
        <v>28449.817999999996</v>
      </c>
      <c r="S62" s="41"/>
      <c r="T62" s="36">
        <f t="shared" si="1"/>
        <v>29300.317999999996</v>
      </c>
      <c r="U62" s="42"/>
    </row>
    <row r="63" spans="1:21" ht="24">
      <c r="A63" s="27">
        <v>55</v>
      </c>
      <c r="B63" s="43"/>
      <c r="C63" s="43"/>
      <c r="D63" s="47" t="s">
        <v>36</v>
      </c>
      <c r="E63" s="47" t="s">
        <v>125</v>
      </c>
      <c r="F63" s="47">
        <v>3</v>
      </c>
      <c r="G63" s="29">
        <v>45074</v>
      </c>
      <c r="H63" s="30">
        <v>78</v>
      </c>
      <c r="I63" s="30">
        <v>240</v>
      </c>
      <c r="J63" s="31">
        <v>97.5</v>
      </c>
      <c r="K63" s="32">
        <v>41.34</v>
      </c>
      <c r="L63" s="32">
        <v>0</v>
      </c>
      <c r="M63" s="33">
        <v>40.369999999999997</v>
      </c>
      <c r="N63" s="34">
        <v>419.21000000000004</v>
      </c>
      <c r="O63" s="32">
        <v>448.5</v>
      </c>
      <c r="P63" s="35">
        <f t="shared" si="0"/>
        <v>351</v>
      </c>
      <c r="Q63" s="35"/>
      <c r="R63" s="36">
        <v>23373.794000000002</v>
      </c>
      <c r="S63" s="36"/>
      <c r="T63" s="36">
        <f t="shared" si="1"/>
        <v>23724.794000000002</v>
      </c>
      <c r="U63" s="37"/>
    </row>
    <row r="64" spans="1:21" ht="24">
      <c r="A64" s="27">
        <v>56</v>
      </c>
      <c r="B64" s="43"/>
      <c r="C64" s="43"/>
      <c r="D64" s="47" t="s">
        <v>21</v>
      </c>
      <c r="E64" s="47" t="s">
        <v>125</v>
      </c>
      <c r="F64" s="47">
        <v>2.2400000000000002</v>
      </c>
      <c r="G64" s="29">
        <v>45075</v>
      </c>
      <c r="H64" s="30">
        <v>44</v>
      </c>
      <c r="I64" s="30">
        <v>180</v>
      </c>
      <c r="J64" s="31">
        <v>55</v>
      </c>
      <c r="K64" s="32">
        <v>23.32</v>
      </c>
      <c r="L64" s="32">
        <v>0</v>
      </c>
      <c r="M64" s="33">
        <v>22.77</v>
      </c>
      <c r="N64" s="34">
        <v>281.08999999999997</v>
      </c>
      <c r="O64" s="32">
        <v>253</v>
      </c>
      <c r="P64" s="35">
        <f t="shared" si="0"/>
        <v>198</v>
      </c>
      <c r="Q64" s="35"/>
      <c r="R64" s="36">
        <v>4375.4280000000017</v>
      </c>
      <c r="S64" s="36"/>
      <c r="T64" s="36">
        <f t="shared" si="1"/>
        <v>4573.4280000000017</v>
      </c>
      <c r="U64" s="37"/>
    </row>
    <row r="65" spans="1:21" ht="24">
      <c r="A65" s="27">
        <v>57</v>
      </c>
      <c r="B65" s="43"/>
      <c r="C65" s="43"/>
      <c r="D65" s="47" t="s">
        <v>35</v>
      </c>
      <c r="E65" s="47" t="s">
        <v>125</v>
      </c>
      <c r="F65" s="47">
        <v>5</v>
      </c>
      <c r="G65" s="29">
        <v>45076</v>
      </c>
      <c r="H65" s="30">
        <v>6</v>
      </c>
      <c r="I65" s="30">
        <v>400</v>
      </c>
      <c r="J65" s="31">
        <v>7.5</v>
      </c>
      <c r="K65" s="32">
        <v>3.18</v>
      </c>
      <c r="L65" s="32">
        <v>0</v>
      </c>
      <c r="M65" s="33">
        <v>3.11</v>
      </c>
      <c r="N65" s="34">
        <v>413.79</v>
      </c>
      <c r="O65" s="32">
        <v>34.5</v>
      </c>
      <c r="P65" s="35">
        <f t="shared" si="0"/>
        <v>27</v>
      </c>
      <c r="Q65" s="35"/>
      <c r="R65" s="36">
        <v>13096.083000000002</v>
      </c>
      <c r="S65" s="36"/>
      <c r="T65" s="36">
        <f t="shared" si="1"/>
        <v>13123.083000000002</v>
      </c>
      <c r="U65" s="37"/>
    </row>
    <row r="66" spans="1:21" ht="24">
      <c r="A66" s="27">
        <v>58</v>
      </c>
      <c r="B66" s="43"/>
      <c r="C66" s="43"/>
      <c r="D66" s="47" t="s">
        <v>22</v>
      </c>
      <c r="E66" s="47" t="s">
        <v>125</v>
      </c>
      <c r="F66" s="47">
        <v>2.16</v>
      </c>
      <c r="G66" s="29">
        <v>45077</v>
      </c>
      <c r="H66" s="30">
        <v>0</v>
      </c>
      <c r="I66" s="30">
        <v>180</v>
      </c>
      <c r="J66" s="31">
        <v>0</v>
      </c>
      <c r="K66" s="32">
        <v>0</v>
      </c>
      <c r="L66" s="32">
        <v>0</v>
      </c>
      <c r="M66" s="33">
        <v>0</v>
      </c>
      <c r="N66" s="34">
        <v>180</v>
      </c>
      <c r="O66" s="32">
        <v>0</v>
      </c>
      <c r="P66" s="35">
        <f t="shared" si="0"/>
        <v>0</v>
      </c>
      <c r="Q66" s="35"/>
      <c r="R66" s="36">
        <v>5329.0299999999988</v>
      </c>
      <c r="S66" s="36"/>
      <c r="T66" s="36">
        <f t="shared" si="1"/>
        <v>5329.0299999999988</v>
      </c>
      <c r="U66" s="37"/>
    </row>
    <row r="67" spans="1:21" ht="24">
      <c r="A67" s="27">
        <v>59</v>
      </c>
      <c r="B67" s="43"/>
      <c r="C67" s="43"/>
      <c r="D67" s="47" t="s">
        <v>33</v>
      </c>
      <c r="E67" s="47" t="s">
        <v>125</v>
      </c>
      <c r="F67" s="47">
        <v>2.2400000000000002</v>
      </c>
      <c r="G67" s="29">
        <v>45076</v>
      </c>
      <c r="H67" s="30">
        <v>97</v>
      </c>
      <c r="I67" s="30">
        <v>180</v>
      </c>
      <c r="J67" s="31">
        <v>121.25</v>
      </c>
      <c r="K67" s="32">
        <v>51.41</v>
      </c>
      <c r="L67" s="32">
        <v>0</v>
      </c>
      <c r="M67" s="33">
        <v>50.2</v>
      </c>
      <c r="N67" s="34">
        <v>402.85999999999996</v>
      </c>
      <c r="O67" s="32">
        <v>557.75</v>
      </c>
      <c r="P67" s="35">
        <f t="shared" si="0"/>
        <v>436.5</v>
      </c>
      <c r="Q67" s="35"/>
      <c r="R67" s="36">
        <v>25129.333999999999</v>
      </c>
      <c r="S67" s="36"/>
      <c r="T67" s="36">
        <f t="shared" si="1"/>
        <v>25565.833999999999</v>
      </c>
      <c r="U67" s="37"/>
    </row>
    <row r="68" spans="1:21" ht="24">
      <c r="A68" s="27">
        <v>60</v>
      </c>
      <c r="B68" s="43"/>
      <c r="C68" s="43"/>
      <c r="D68" s="47" t="s">
        <v>88</v>
      </c>
      <c r="E68" s="47" t="s">
        <v>124</v>
      </c>
      <c r="F68" s="47">
        <v>15</v>
      </c>
      <c r="G68" s="29">
        <v>45077</v>
      </c>
      <c r="H68" s="30">
        <v>737</v>
      </c>
      <c r="I68" s="30">
        <v>1425</v>
      </c>
      <c r="J68" s="31">
        <v>921.25</v>
      </c>
      <c r="K68" s="32">
        <v>390.61</v>
      </c>
      <c r="L68" s="32">
        <v>0</v>
      </c>
      <c r="M68" s="33">
        <v>401.66</v>
      </c>
      <c r="N68" s="34">
        <v>3138.52</v>
      </c>
      <c r="O68" s="32">
        <v>4462.8999999999996</v>
      </c>
      <c r="P68" s="35">
        <f t="shared" si="0"/>
        <v>3541.6499999999996</v>
      </c>
      <c r="Q68" s="35"/>
      <c r="R68" s="36">
        <v>79784.05</v>
      </c>
      <c r="S68" s="36"/>
      <c r="T68" s="36">
        <f t="shared" si="1"/>
        <v>83325.7</v>
      </c>
      <c r="U68" s="37"/>
    </row>
    <row r="69" spans="1:21" ht="24">
      <c r="A69" s="27">
        <v>61</v>
      </c>
      <c r="B69" s="43"/>
      <c r="C69" s="43"/>
      <c r="D69" s="47" t="s">
        <v>73</v>
      </c>
      <c r="E69" s="47" t="s">
        <v>124</v>
      </c>
      <c r="F69" s="47">
        <v>7</v>
      </c>
      <c r="G69" s="29">
        <v>45077</v>
      </c>
      <c r="H69" s="30">
        <v>471</v>
      </c>
      <c r="I69" s="30">
        <v>665</v>
      </c>
      <c r="J69" s="31">
        <v>588.75</v>
      </c>
      <c r="K69" s="32">
        <v>249.63</v>
      </c>
      <c r="L69" s="32">
        <v>0</v>
      </c>
      <c r="M69" s="33">
        <v>243.74</v>
      </c>
      <c r="N69" s="34">
        <v>1747.1200000000001</v>
      </c>
      <c r="O69" s="32">
        <v>2708.25</v>
      </c>
      <c r="P69" s="35">
        <f t="shared" si="0"/>
        <v>2119.5</v>
      </c>
      <c r="Q69" s="40"/>
      <c r="R69" s="36">
        <v>62461.963000000003</v>
      </c>
      <c r="S69" s="41"/>
      <c r="T69" s="36">
        <f t="shared" si="1"/>
        <v>64581.463000000003</v>
      </c>
      <c r="U69" s="42"/>
    </row>
    <row r="70" spans="1:21" ht="24">
      <c r="A70" s="27">
        <v>62</v>
      </c>
      <c r="B70" s="43"/>
      <c r="C70" s="43"/>
      <c r="D70" s="47" t="s">
        <v>37</v>
      </c>
      <c r="E70" s="47" t="s">
        <v>124</v>
      </c>
      <c r="F70" s="47">
        <v>3</v>
      </c>
      <c r="G70" s="29">
        <v>45067</v>
      </c>
      <c r="H70" s="30">
        <v>37</v>
      </c>
      <c r="I70" s="30">
        <v>240</v>
      </c>
      <c r="J70" s="31">
        <v>46.25</v>
      </c>
      <c r="K70" s="32">
        <v>19.61</v>
      </c>
      <c r="L70" s="32">
        <v>0</v>
      </c>
      <c r="M70" s="33">
        <v>19.149999999999999</v>
      </c>
      <c r="N70" s="34">
        <v>325.01</v>
      </c>
      <c r="O70" s="32">
        <v>212.75</v>
      </c>
      <c r="P70" s="35">
        <f t="shared" si="0"/>
        <v>166.5</v>
      </c>
      <c r="Q70" s="35"/>
      <c r="R70" s="36">
        <v>3367.6280000000002</v>
      </c>
      <c r="S70" s="36"/>
      <c r="T70" s="36">
        <f t="shared" si="1"/>
        <v>3534.1280000000002</v>
      </c>
      <c r="U70" s="37"/>
    </row>
    <row r="71" spans="1:21" ht="24">
      <c r="A71" s="27">
        <v>63</v>
      </c>
      <c r="B71" s="43"/>
      <c r="C71" s="43"/>
      <c r="D71" s="47" t="s">
        <v>74</v>
      </c>
      <c r="E71" s="47" t="s">
        <v>124</v>
      </c>
      <c r="F71" s="47">
        <v>9</v>
      </c>
      <c r="G71" s="29">
        <v>45068</v>
      </c>
      <c r="H71" s="30">
        <v>348</v>
      </c>
      <c r="I71" s="30">
        <v>855</v>
      </c>
      <c r="J71" s="31">
        <v>435</v>
      </c>
      <c r="K71" s="32">
        <v>184.44</v>
      </c>
      <c r="L71" s="32">
        <v>0</v>
      </c>
      <c r="M71" s="33">
        <v>180.09</v>
      </c>
      <c r="N71" s="34">
        <v>1654.53</v>
      </c>
      <c r="O71" s="32">
        <v>2001</v>
      </c>
      <c r="P71" s="35">
        <f t="shared" si="0"/>
        <v>1566</v>
      </c>
      <c r="Q71" s="35"/>
      <c r="R71" s="36">
        <v>36044.770000000004</v>
      </c>
      <c r="S71" s="36"/>
      <c r="T71" s="36">
        <f t="shared" si="1"/>
        <v>37610.770000000004</v>
      </c>
      <c r="U71" s="37"/>
    </row>
    <row r="72" spans="1:21" ht="24">
      <c r="A72" s="27">
        <v>64</v>
      </c>
      <c r="B72" s="43"/>
      <c r="C72" s="43"/>
      <c r="D72" s="47" t="s">
        <v>79</v>
      </c>
      <c r="E72" s="47" t="s">
        <v>124</v>
      </c>
      <c r="F72" s="47">
        <v>10</v>
      </c>
      <c r="G72" s="29">
        <v>45069</v>
      </c>
      <c r="H72" s="30">
        <v>0</v>
      </c>
      <c r="I72" s="30">
        <v>950</v>
      </c>
      <c r="J72" s="31">
        <v>0</v>
      </c>
      <c r="K72" s="32">
        <v>0</v>
      </c>
      <c r="L72" s="32">
        <v>0</v>
      </c>
      <c r="M72" s="33">
        <v>0</v>
      </c>
      <c r="N72" s="34">
        <v>950</v>
      </c>
      <c r="O72" s="32">
        <v>0</v>
      </c>
      <c r="P72" s="35">
        <f t="shared" si="0"/>
        <v>0</v>
      </c>
      <c r="Q72" s="35"/>
      <c r="R72" s="36">
        <v>5587.6260000000002</v>
      </c>
      <c r="S72" s="36"/>
      <c r="T72" s="36">
        <f t="shared" si="1"/>
        <v>5587.6260000000002</v>
      </c>
      <c r="U72" s="37"/>
    </row>
    <row r="73" spans="1:21" ht="20.25">
      <c r="A73" s="27">
        <v>65</v>
      </c>
      <c r="B73" s="43"/>
      <c r="C73" s="43"/>
      <c r="D73" s="47" t="s">
        <v>40</v>
      </c>
      <c r="E73" s="47" t="s">
        <v>125</v>
      </c>
      <c r="F73" s="47">
        <v>5</v>
      </c>
      <c r="G73" s="29">
        <v>45070</v>
      </c>
      <c r="H73" s="30">
        <v>0</v>
      </c>
      <c r="I73" s="30">
        <v>400</v>
      </c>
      <c r="J73" s="31">
        <v>0</v>
      </c>
      <c r="K73" s="32">
        <v>0</v>
      </c>
      <c r="L73" s="32">
        <v>0</v>
      </c>
      <c r="M73" s="33">
        <v>0</v>
      </c>
      <c r="N73" s="34">
        <v>400</v>
      </c>
      <c r="O73" s="32">
        <v>0</v>
      </c>
      <c r="P73" s="35">
        <f t="shared" si="0"/>
        <v>0</v>
      </c>
      <c r="Q73" s="35"/>
      <c r="R73" s="36">
        <v>19549.381000000008</v>
      </c>
      <c r="S73" s="36"/>
      <c r="T73" s="36">
        <f t="shared" si="1"/>
        <v>19549.381000000008</v>
      </c>
      <c r="U73" s="45"/>
    </row>
    <row r="74" spans="1:21" ht="24">
      <c r="A74" s="27">
        <v>66</v>
      </c>
      <c r="B74" s="43"/>
      <c r="C74" s="43"/>
      <c r="D74" s="47" t="s">
        <v>42</v>
      </c>
      <c r="E74" s="47" t="s">
        <v>125</v>
      </c>
      <c r="F74" s="47">
        <v>3</v>
      </c>
      <c r="G74" s="29">
        <v>45071</v>
      </c>
      <c r="H74" s="30">
        <v>87</v>
      </c>
      <c r="I74" s="30">
        <v>240</v>
      </c>
      <c r="J74" s="31">
        <v>108.75</v>
      </c>
      <c r="K74" s="32">
        <v>46.11</v>
      </c>
      <c r="L74" s="32">
        <v>0</v>
      </c>
      <c r="M74" s="33">
        <v>45.02</v>
      </c>
      <c r="N74" s="34">
        <v>439.88</v>
      </c>
      <c r="O74" s="32">
        <v>500.25</v>
      </c>
      <c r="P74" s="35">
        <f t="shared" ref="P74:P84" si="2">O74-J74</f>
        <v>391.5</v>
      </c>
      <c r="Q74" s="35"/>
      <c r="R74" s="36">
        <v>11102.881000000001</v>
      </c>
      <c r="S74" s="36"/>
      <c r="T74" s="36">
        <f t="shared" ref="T74:T109" si="3">P74+R74-S74</f>
        <v>11494.381000000001</v>
      </c>
      <c r="U74" s="37"/>
    </row>
    <row r="75" spans="1:21" ht="24">
      <c r="A75" s="27">
        <v>67</v>
      </c>
      <c r="B75" s="43"/>
      <c r="C75" s="43"/>
      <c r="D75" s="47" t="s">
        <v>39</v>
      </c>
      <c r="E75" s="47" t="s">
        <v>125</v>
      </c>
      <c r="F75" s="47">
        <v>5</v>
      </c>
      <c r="G75" s="29">
        <v>45072</v>
      </c>
      <c r="H75" s="30">
        <v>166</v>
      </c>
      <c r="I75" s="30">
        <v>400</v>
      </c>
      <c r="J75" s="31">
        <v>207.5</v>
      </c>
      <c r="K75" s="32">
        <v>87.98</v>
      </c>
      <c r="L75" s="32">
        <v>0</v>
      </c>
      <c r="M75" s="33">
        <v>85.91</v>
      </c>
      <c r="N75" s="34">
        <v>781.39</v>
      </c>
      <c r="O75" s="32">
        <v>954.5</v>
      </c>
      <c r="P75" s="35">
        <f t="shared" si="2"/>
        <v>747</v>
      </c>
      <c r="Q75" s="35"/>
      <c r="R75" s="36">
        <v>20452.218000000001</v>
      </c>
      <c r="S75" s="36"/>
      <c r="T75" s="36">
        <f t="shared" si="3"/>
        <v>21199.218000000001</v>
      </c>
      <c r="U75" s="37"/>
    </row>
    <row r="76" spans="1:21" ht="20.25">
      <c r="A76" s="27">
        <v>68</v>
      </c>
      <c r="B76" s="43"/>
      <c r="C76" s="43"/>
      <c r="D76" s="47" t="s">
        <v>41</v>
      </c>
      <c r="E76" s="47" t="s">
        <v>125</v>
      </c>
      <c r="F76" s="47">
        <v>5</v>
      </c>
      <c r="G76" s="29">
        <v>45073</v>
      </c>
      <c r="H76" s="30">
        <v>134</v>
      </c>
      <c r="I76" s="30">
        <v>400</v>
      </c>
      <c r="J76" s="31">
        <v>167.5</v>
      </c>
      <c r="K76" s="32">
        <v>71.02</v>
      </c>
      <c r="L76" s="32">
        <v>0</v>
      </c>
      <c r="M76" s="33">
        <v>69.349999999999994</v>
      </c>
      <c r="N76" s="34">
        <v>707.87</v>
      </c>
      <c r="O76" s="32">
        <v>770.5</v>
      </c>
      <c r="P76" s="35">
        <f t="shared" si="2"/>
        <v>603</v>
      </c>
      <c r="Q76" s="35"/>
      <c r="R76" s="36">
        <v>22464.726000000002</v>
      </c>
      <c r="S76" s="36"/>
      <c r="T76" s="36">
        <f t="shared" si="3"/>
        <v>23067.726000000002</v>
      </c>
      <c r="U76" s="46"/>
    </row>
    <row r="77" spans="1:21" ht="24">
      <c r="A77" s="27">
        <v>69</v>
      </c>
      <c r="B77" s="43"/>
      <c r="C77" s="43"/>
      <c r="D77" s="47" t="s">
        <v>43</v>
      </c>
      <c r="E77" s="47" t="s">
        <v>125</v>
      </c>
      <c r="F77" s="47">
        <v>3</v>
      </c>
      <c r="G77" s="29">
        <v>45074</v>
      </c>
      <c r="H77" s="30">
        <v>280</v>
      </c>
      <c r="I77" s="30">
        <v>240</v>
      </c>
      <c r="J77" s="31">
        <v>350</v>
      </c>
      <c r="K77" s="32">
        <v>148.4</v>
      </c>
      <c r="L77" s="32">
        <v>0</v>
      </c>
      <c r="M77" s="33">
        <v>144.9</v>
      </c>
      <c r="N77" s="34">
        <v>883.3</v>
      </c>
      <c r="O77" s="32">
        <v>1610</v>
      </c>
      <c r="P77" s="35">
        <f t="shared" si="2"/>
        <v>1260</v>
      </c>
      <c r="Q77" s="35"/>
      <c r="R77" s="36">
        <v>20917.262999999999</v>
      </c>
      <c r="S77" s="36"/>
      <c r="T77" s="36">
        <f t="shared" si="3"/>
        <v>22177.262999999999</v>
      </c>
      <c r="U77" s="37"/>
    </row>
    <row r="78" spans="1:21" ht="24">
      <c r="A78" s="27">
        <v>70</v>
      </c>
      <c r="B78" s="43"/>
      <c r="C78" s="43"/>
      <c r="D78" s="47" t="s">
        <v>44</v>
      </c>
      <c r="E78" s="47" t="s">
        <v>125</v>
      </c>
      <c r="F78" s="47">
        <v>3</v>
      </c>
      <c r="G78" s="29">
        <v>45075</v>
      </c>
      <c r="H78" s="30">
        <v>108</v>
      </c>
      <c r="I78" s="30">
        <v>240</v>
      </c>
      <c r="J78" s="31">
        <v>135</v>
      </c>
      <c r="K78" s="32">
        <v>57.24</v>
      </c>
      <c r="L78" s="32">
        <v>0</v>
      </c>
      <c r="M78" s="33">
        <v>55.89</v>
      </c>
      <c r="N78" s="34">
        <v>488.13</v>
      </c>
      <c r="O78" s="32">
        <v>621</v>
      </c>
      <c r="P78" s="35">
        <f t="shared" si="2"/>
        <v>486</v>
      </c>
      <c r="Q78" s="35"/>
      <c r="R78" s="36">
        <v>16200.332999999999</v>
      </c>
      <c r="S78" s="36"/>
      <c r="T78" s="36">
        <f t="shared" si="3"/>
        <v>16686.332999999999</v>
      </c>
      <c r="U78" s="37"/>
    </row>
    <row r="79" spans="1:21" ht="24">
      <c r="A79" s="27">
        <v>71</v>
      </c>
      <c r="B79" s="43"/>
      <c r="C79" s="43"/>
      <c r="D79" s="47" t="s">
        <v>81</v>
      </c>
      <c r="E79" s="47" t="s">
        <v>124</v>
      </c>
      <c r="F79" s="47">
        <v>19</v>
      </c>
      <c r="G79" s="29">
        <v>45076</v>
      </c>
      <c r="H79" s="30">
        <v>0</v>
      </c>
      <c r="I79" s="30">
        <v>1805</v>
      </c>
      <c r="J79" s="31">
        <v>0</v>
      </c>
      <c r="K79" s="32">
        <v>0</v>
      </c>
      <c r="L79" s="32">
        <v>0</v>
      </c>
      <c r="M79" s="33">
        <v>0</v>
      </c>
      <c r="N79" s="34">
        <v>1805</v>
      </c>
      <c r="O79" s="32">
        <v>0</v>
      </c>
      <c r="P79" s="35">
        <f t="shared" si="2"/>
        <v>0</v>
      </c>
      <c r="Q79" s="35"/>
      <c r="R79" s="36">
        <v>5588.5259999999944</v>
      </c>
      <c r="S79" s="36"/>
      <c r="T79" s="36">
        <f t="shared" si="3"/>
        <v>5588.5259999999944</v>
      </c>
      <c r="U79" s="37"/>
    </row>
    <row r="80" spans="1:21" ht="24">
      <c r="A80" s="27">
        <v>72</v>
      </c>
      <c r="B80" s="43"/>
      <c r="C80" s="43"/>
      <c r="D80" s="47" t="s">
        <v>45</v>
      </c>
      <c r="E80" s="47" t="s">
        <v>125</v>
      </c>
      <c r="F80" s="47">
        <v>5</v>
      </c>
      <c r="G80" s="29">
        <v>45077</v>
      </c>
      <c r="H80" s="30">
        <v>247</v>
      </c>
      <c r="I80" s="30">
        <v>400</v>
      </c>
      <c r="J80" s="31">
        <v>308.75</v>
      </c>
      <c r="K80" s="32">
        <v>130.91</v>
      </c>
      <c r="L80" s="32">
        <v>0</v>
      </c>
      <c r="M80" s="33">
        <v>127.82</v>
      </c>
      <c r="N80" s="34">
        <v>967.48</v>
      </c>
      <c r="O80" s="32">
        <v>1420.25</v>
      </c>
      <c r="P80" s="35">
        <f t="shared" si="2"/>
        <v>1111.5</v>
      </c>
      <c r="Q80" s="35"/>
      <c r="R80" s="36">
        <v>31631.632000000005</v>
      </c>
      <c r="S80" s="36"/>
      <c r="T80" s="36">
        <f t="shared" si="3"/>
        <v>32743.132000000005</v>
      </c>
      <c r="U80" s="37"/>
    </row>
    <row r="81" spans="1:21" ht="24">
      <c r="A81" s="27">
        <v>73</v>
      </c>
      <c r="B81" s="43"/>
      <c r="C81" s="43"/>
      <c r="D81" s="47" t="s">
        <v>46</v>
      </c>
      <c r="E81" s="47" t="s">
        <v>125</v>
      </c>
      <c r="F81" s="47">
        <v>3</v>
      </c>
      <c r="G81" s="29">
        <v>45076</v>
      </c>
      <c r="H81" s="30">
        <v>128</v>
      </c>
      <c r="I81" s="30">
        <v>240</v>
      </c>
      <c r="J81" s="31">
        <v>160</v>
      </c>
      <c r="K81" s="32">
        <v>67.84</v>
      </c>
      <c r="L81" s="32">
        <v>0</v>
      </c>
      <c r="M81" s="33">
        <v>66.239999999999995</v>
      </c>
      <c r="N81" s="34">
        <v>534.08000000000004</v>
      </c>
      <c r="O81" s="32">
        <v>736</v>
      </c>
      <c r="P81" s="35">
        <f t="shared" si="2"/>
        <v>576</v>
      </c>
      <c r="Q81" s="35"/>
      <c r="R81" s="36">
        <v>15635.534000000003</v>
      </c>
      <c r="S81" s="36"/>
      <c r="T81" s="36">
        <f t="shared" si="3"/>
        <v>16211.534000000003</v>
      </c>
      <c r="U81" s="37"/>
    </row>
    <row r="82" spans="1:21" ht="24">
      <c r="A82" s="27">
        <v>74</v>
      </c>
      <c r="B82" s="43"/>
      <c r="C82" s="43"/>
      <c r="D82" s="47" t="s">
        <v>89</v>
      </c>
      <c r="E82" s="47" t="s">
        <v>125</v>
      </c>
      <c r="F82" s="47">
        <v>5.24</v>
      </c>
      <c r="G82" s="29">
        <v>45077</v>
      </c>
      <c r="H82" s="30">
        <v>357</v>
      </c>
      <c r="I82" s="30">
        <v>498.75</v>
      </c>
      <c r="J82" s="31">
        <v>446.25</v>
      </c>
      <c r="K82" s="32">
        <v>189.21</v>
      </c>
      <c r="L82" s="32">
        <v>0</v>
      </c>
      <c r="M82" s="33">
        <v>184.75</v>
      </c>
      <c r="N82" s="34">
        <v>1318.96</v>
      </c>
      <c r="O82" s="32">
        <v>2052.75</v>
      </c>
      <c r="P82" s="35">
        <f t="shared" si="2"/>
        <v>1606.5</v>
      </c>
      <c r="Q82" s="40"/>
      <c r="R82" s="36">
        <v>13393.585822868346</v>
      </c>
      <c r="S82" s="41"/>
      <c r="T82" s="36">
        <f t="shared" si="3"/>
        <v>15000.085822868346</v>
      </c>
      <c r="U82" s="42"/>
    </row>
    <row r="83" spans="1:21" ht="24">
      <c r="A83" s="27">
        <v>75</v>
      </c>
      <c r="B83" s="43"/>
      <c r="C83" s="43"/>
      <c r="D83" s="47" t="s">
        <v>47</v>
      </c>
      <c r="E83" s="47" t="s">
        <v>125</v>
      </c>
      <c r="F83" s="47">
        <v>3</v>
      </c>
      <c r="G83" s="29">
        <v>45077</v>
      </c>
      <c r="H83" s="30">
        <v>44</v>
      </c>
      <c r="I83" s="30">
        <v>240</v>
      </c>
      <c r="J83" s="31">
        <v>55</v>
      </c>
      <c r="K83" s="32">
        <v>23.32</v>
      </c>
      <c r="L83" s="32">
        <v>0</v>
      </c>
      <c r="M83" s="33">
        <v>22.77</v>
      </c>
      <c r="N83" s="34">
        <v>341.09</v>
      </c>
      <c r="O83" s="32">
        <v>253</v>
      </c>
      <c r="P83" s="35">
        <f t="shared" si="2"/>
        <v>198</v>
      </c>
      <c r="Q83" s="35"/>
      <c r="R83" s="36">
        <v>5500.5858228683464</v>
      </c>
      <c r="S83" s="36"/>
      <c r="T83" s="36">
        <f t="shared" si="3"/>
        <v>5698.5858228683464</v>
      </c>
      <c r="U83" s="37"/>
    </row>
    <row r="84" spans="1:21" ht="24">
      <c r="A84" s="27">
        <v>76</v>
      </c>
      <c r="B84" s="43"/>
      <c r="C84" s="43"/>
      <c r="D84" s="47" t="s">
        <v>8</v>
      </c>
      <c r="E84" s="47" t="s">
        <v>125</v>
      </c>
      <c r="F84" s="47">
        <v>3</v>
      </c>
      <c r="G84" s="29">
        <v>45077</v>
      </c>
      <c r="H84" s="30">
        <v>177</v>
      </c>
      <c r="I84" s="30">
        <v>400</v>
      </c>
      <c r="J84" s="31">
        <v>221.25</v>
      </c>
      <c r="K84" s="32">
        <v>93.81</v>
      </c>
      <c r="L84" s="32">
        <v>0</v>
      </c>
      <c r="M84" s="33">
        <v>91.6</v>
      </c>
      <c r="N84" s="34">
        <v>806.66</v>
      </c>
      <c r="O84" s="32">
        <v>1017.75</v>
      </c>
      <c r="P84" s="35">
        <f t="shared" si="2"/>
        <v>796.5</v>
      </c>
      <c r="Q84" s="35"/>
      <c r="R84" s="36">
        <v>6417</v>
      </c>
      <c r="S84" s="36"/>
      <c r="T84" s="36">
        <f t="shared" si="3"/>
        <v>7213.5</v>
      </c>
      <c r="U84" s="37"/>
    </row>
    <row r="85" spans="1:21" ht="26.25">
      <c r="A85" s="27"/>
      <c r="B85" s="43"/>
      <c r="C85" s="43"/>
      <c r="D85" s="58" t="s">
        <v>147</v>
      </c>
      <c r="E85" s="59"/>
      <c r="F85" s="59"/>
      <c r="G85" s="60"/>
      <c r="H85" s="51">
        <v>17099</v>
      </c>
      <c r="I85" s="51">
        <v>49477.5</v>
      </c>
      <c r="J85" s="54">
        <v>21373.75</v>
      </c>
      <c r="K85" s="52">
        <v>9062.4699999999975</v>
      </c>
      <c r="L85" s="51">
        <v>0</v>
      </c>
      <c r="M85" s="53">
        <v>9047.24</v>
      </c>
      <c r="N85" s="51">
        <v>88960.959999999992</v>
      </c>
      <c r="O85" s="52">
        <v>10524.6</v>
      </c>
      <c r="P85" s="51">
        <v>79150.849999999991</v>
      </c>
      <c r="Q85" s="51">
        <v>0</v>
      </c>
      <c r="R85" s="51">
        <v>0</v>
      </c>
      <c r="S85" s="51">
        <v>0</v>
      </c>
      <c r="T85" s="36">
        <v>79150.849999999991</v>
      </c>
      <c r="U85" s="37"/>
    </row>
    <row r="86" spans="1:21" ht="20.25">
      <c r="A86" s="27">
        <v>77</v>
      </c>
      <c r="B86" s="11"/>
      <c r="C86" s="11"/>
      <c r="D86" s="50" t="s">
        <v>126</v>
      </c>
      <c r="E86" s="11" t="e">
        <f>VLOOKUP(D86,#REF!,2,0)</f>
        <v>#REF!</v>
      </c>
      <c r="F86" s="11" t="e">
        <f>VLOOKUP(D86,#REF!,3,0)</f>
        <v>#REF!</v>
      </c>
      <c r="G86" s="29">
        <v>45071</v>
      </c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>
        <v>0</v>
      </c>
      <c r="S86" s="11"/>
      <c r="T86" s="36">
        <f t="shared" si="3"/>
        <v>0</v>
      </c>
      <c r="U86" s="11" t="s">
        <v>148</v>
      </c>
    </row>
    <row r="87" spans="1:21" ht="20.25">
      <c r="A87" s="11">
        <v>78</v>
      </c>
      <c r="B87" s="11"/>
      <c r="C87" s="11"/>
      <c r="D87" s="50" t="s">
        <v>12</v>
      </c>
      <c r="E87" s="11" t="e">
        <f>VLOOKUP(D87,#REF!,2,0)</f>
        <v>#REF!</v>
      </c>
      <c r="F87" s="11" t="e">
        <f>VLOOKUP(D87,#REF!,3,0)</f>
        <v>#REF!</v>
      </c>
      <c r="G87" s="29">
        <v>45072</v>
      </c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>
        <v>576.9</v>
      </c>
      <c r="S87" s="11"/>
      <c r="T87" s="36">
        <f t="shared" si="3"/>
        <v>576.9</v>
      </c>
      <c r="U87" s="11" t="s">
        <v>148</v>
      </c>
    </row>
    <row r="88" spans="1:21" ht="20.25">
      <c r="A88" s="11">
        <v>79</v>
      </c>
      <c r="B88" s="11"/>
      <c r="C88" s="11"/>
      <c r="D88" s="50" t="s">
        <v>127</v>
      </c>
      <c r="E88" s="11" t="e">
        <f>VLOOKUP(D88,#REF!,2,0)</f>
        <v>#REF!</v>
      </c>
      <c r="F88" s="11" t="e">
        <f>VLOOKUP(D88,#REF!,3,0)</f>
        <v>#REF!</v>
      </c>
      <c r="G88" s="29">
        <v>45073</v>
      </c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>
        <v>5047.1479999999992</v>
      </c>
      <c r="S88" s="11"/>
      <c r="T88" s="36">
        <f t="shared" si="3"/>
        <v>5047.1479999999992</v>
      </c>
      <c r="U88" s="11" t="s">
        <v>148</v>
      </c>
    </row>
    <row r="89" spans="1:21" ht="20.25">
      <c r="A89" s="11">
        <v>80</v>
      </c>
      <c r="B89" s="11"/>
      <c r="C89" s="11"/>
      <c r="D89" s="50" t="s">
        <v>128</v>
      </c>
      <c r="E89" s="11" t="e">
        <f>VLOOKUP(D89,#REF!,2,0)</f>
        <v>#REF!</v>
      </c>
      <c r="F89" s="11" t="e">
        <f>VLOOKUP(D89,#REF!,3,0)</f>
        <v>#REF!</v>
      </c>
      <c r="G89" s="29">
        <v>45074</v>
      </c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>
        <v>1321.4489999999996</v>
      </c>
      <c r="S89" s="11"/>
      <c r="T89" s="36">
        <f t="shared" si="3"/>
        <v>1321.4489999999996</v>
      </c>
      <c r="U89" s="11" t="s">
        <v>148</v>
      </c>
    </row>
    <row r="90" spans="1:21" ht="20.25">
      <c r="A90" s="11">
        <v>81</v>
      </c>
      <c r="B90" s="11"/>
      <c r="C90" s="11"/>
      <c r="D90" s="50" t="s">
        <v>129</v>
      </c>
      <c r="E90" s="11" t="e">
        <f>VLOOKUP(D90,#REF!,2,0)</f>
        <v>#REF!</v>
      </c>
      <c r="F90" s="11" t="e">
        <f>VLOOKUP(D90,#REF!,3,0)</f>
        <v>#REF!</v>
      </c>
      <c r="G90" s="29">
        <v>45075</v>
      </c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>
        <v>0</v>
      </c>
      <c r="S90" s="11"/>
      <c r="T90" s="36">
        <f t="shared" si="3"/>
        <v>0</v>
      </c>
      <c r="U90" s="11" t="s">
        <v>148</v>
      </c>
    </row>
    <row r="91" spans="1:21" ht="20.25">
      <c r="A91" s="11">
        <v>82</v>
      </c>
      <c r="B91" s="11"/>
      <c r="C91" s="11"/>
      <c r="D91" s="50" t="s">
        <v>130</v>
      </c>
      <c r="E91" s="11" t="e">
        <f>VLOOKUP(D91,#REF!,2,0)</f>
        <v>#REF!</v>
      </c>
      <c r="F91" s="11" t="e">
        <f>VLOOKUP(D91,#REF!,3,0)</f>
        <v>#REF!</v>
      </c>
      <c r="G91" s="29">
        <v>45076</v>
      </c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>
        <v>620.14999999999964</v>
      </c>
      <c r="S91" s="11"/>
      <c r="T91" s="36">
        <f t="shared" si="3"/>
        <v>620.14999999999964</v>
      </c>
      <c r="U91" s="11" t="s">
        <v>148</v>
      </c>
    </row>
    <row r="92" spans="1:21" ht="20.25">
      <c r="A92" s="11">
        <v>83</v>
      </c>
      <c r="B92" s="11"/>
      <c r="C92" s="11"/>
      <c r="D92" s="50" t="s">
        <v>131</v>
      </c>
      <c r="E92" s="11" t="e">
        <f>VLOOKUP(D92,#REF!,2,0)</f>
        <v>#REF!</v>
      </c>
      <c r="F92" s="11" t="e">
        <f>VLOOKUP(D92,#REF!,3,0)</f>
        <v>#REF!</v>
      </c>
      <c r="G92" s="29">
        <v>45077</v>
      </c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>
        <v>5322.1769999999997</v>
      </c>
      <c r="S92" s="11"/>
      <c r="T92" s="36">
        <f t="shared" si="3"/>
        <v>5322.1769999999997</v>
      </c>
      <c r="U92" s="11" t="s">
        <v>148</v>
      </c>
    </row>
    <row r="93" spans="1:21" ht="20.25">
      <c r="A93" s="11">
        <v>84</v>
      </c>
      <c r="B93" s="11"/>
      <c r="C93" s="11"/>
      <c r="D93" s="50" t="s">
        <v>132</v>
      </c>
      <c r="E93" s="11" t="e">
        <f>VLOOKUP(D93,#REF!,2,0)</f>
        <v>#REF!</v>
      </c>
      <c r="F93" s="11" t="e">
        <f>VLOOKUP(D93,#REF!,3,0)</f>
        <v>#REF!</v>
      </c>
      <c r="G93" s="29">
        <v>45076</v>
      </c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>
        <v>3649.3770000000004</v>
      </c>
      <c r="S93" s="11"/>
      <c r="T93" s="36">
        <f t="shared" si="3"/>
        <v>3649.3770000000004</v>
      </c>
      <c r="U93" s="11" t="s">
        <v>148</v>
      </c>
    </row>
    <row r="94" spans="1:21" ht="20.25">
      <c r="A94" s="11">
        <v>85</v>
      </c>
      <c r="B94" s="11"/>
      <c r="C94" s="11"/>
      <c r="D94" s="50" t="s">
        <v>133</v>
      </c>
      <c r="E94" s="11" t="e">
        <f>VLOOKUP(D94,#REF!,2,0)</f>
        <v>#REF!</v>
      </c>
      <c r="F94" s="11" t="e">
        <f>VLOOKUP(D94,#REF!,3,0)</f>
        <v>#REF!</v>
      </c>
      <c r="G94" s="29">
        <v>45077</v>
      </c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>
        <v>12527.268000000004</v>
      </c>
      <c r="S94" s="11"/>
      <c r="T94" s="36">
        <f t="shared" si="3"/>
        <v>12527.268000000004</v>
      </c>
      <c r="U94" s="11" t="s">
        <v>148</v>
      </c>
    </row>
    <row r="95" spans="1:21" ht="20.25">
      <c r="A95" s="11">
        <v>86</v>
      </c>
      <c r="B95" s="11"/>
      <c r="C95" s="11"/>
      <c r="D95" s="50" t="s">
        <v>134</v>
      </c>
      <c r="E95" s="11" t="e">
        <f>VLOOKUP(D95,#REF!,2,0)</f>
        <v>#REF!</v>
      </c>
      <c r="F95" s="11" t="e">
        <f>VLOOKUP(D95,#REF!,3,0)</f>
        <v>#REF!</v>
      </c>
      <c r="G95" s="29">
        <v>45077</v>
      </c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>
        <v>761.12</v>
      </c>
      <c r="S95" s="11"/>
      <c r="T95" s="36">
        <f t="shared" si="3"/>
        <v>761.12</v>
      </c>
      <c r="U95" s="11" t="s">
        <v>148</v>
      </c>
    </row>
    <row r="96" spans="1:21" ht="20.25">
      <c r="A96" s="11">
        <v>87</v>
      </c>
      <c r="B96" s="11"/>
      <c r="C96" s="11"/>
      <c r="D96" s="50" t="s">
        <v>135</v>
      </c>
      <c r="E96" s="11" t="e">
        <f>VLOOKUP(D96,#REF!,2,0)</f>
        <v>#REF!</v>
      </c>
      <c r="F96" s="11" t="e">
        <f>VLOOKUP(D96,#REF!,3,0)</f>
        <v>#REF!</v>
      </c>
      <c r="G96" s="29">
        <v>45077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>
        <v>9881.126000000002</v>
      </c>
      <c r="S96" s="11"/>
      <c r="T96" s="36">
        <f t="shared" si="3"/>
        <v>9881.126000000002</v>
      </c>
      <c r="U96" s="11" t="s">
        <v>148</v>
      </c>
    </row>
    <row r="97" spans="1:21" ht="20.25">
      <c r="A97" s="11">
        <v>88</v>
      </c>
      <c r="B97" s="11"/>
      <c r="C97" s="11"/>
      <c r="D97" s="50" t="s">
        <v>136</v>
      </c>
      <c r="E97" s="11" t="e">
        <f>VLOOKUP(D97,#REF!,2,0)</f>
        <v>#REF!</v>
      </c>
      <c r="F97" s="11" t="e">
        <f>VLOOKUP(D97,#REF!,3,0)</f>
        <v>#REF!</v>
      </c>
      <c r="G97" s="29">
        <v>45071</v>
      </c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>
        <v>9832.5419999999976</v>
      </c>
      <c r="S97" s="11"/>
      <c r="T97" s="36">
        <f t="shared" si="3"/>
        <v>9832.5419999999976</v>
      </c>
      <c r="U97" s="11" t="s">
        <v>148</v>
      </c>
    </row>
    <row r="98" spans="1:21" ht="20.25">
      <c r="A98" s="11">
        <v>89</v>
      </c>
      <c r="B98" s="11"/>
      <c r="C98" s="11"/>
      <c r="D98" s="50" t="s">
        <v>137</v>
      </c>
      <c r="E98" s="11" t="e">
        <f>VLOOKUP(D98,#REF!,2,0)</f>
        <v>#REF!</v>
      </c>
      <c r="F98" s="11" t="e">
        <f>VLOOKUP(D98,#REF!,3,0)</f>
        <v>#REF!</v>
      </c>
      <c r="G98" s="29">
        <v>45072</v>
      </c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>
        <v>13779.078</v>
      </c>
      <c r="S98" s="11"/>
      <c r="T98" s="36">
        <f t="shared" si="3"/>
        <v>13779.078</v>
      </c>
      <c r="U98" s="11" t="s">
        <v>148</v>
      </c>
    </row>
    <row r="99" spans="1:21" ht="20.25">
      <c r="A99" s="11">
        <v>90</v>
      </c>
      <c r="B99" s="11"/>
      <c r="C99" s="11"/>
      <c r="D99" s="49" t="s">
        <v>138</v>
      </c>
      <c r="E99" s="11" t="e">
        <f>VLOOKUP(D99,#REF!,2,0)</f>
        <v>#REF!</v>
      </c>
      <c r="F99" s="11" t="e">
        <f>VLOOKUP(D99,#REF!,3,0)</f>
        <v>#REF!</v>
      </c>
      <c r="G99" s="29">
        <v>45073</v>
      </c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>
        <v>5289.4060000000009</v>
      </c>
      <c r="S99" s="11"/>
      <c r="T99" s="36">
        <f t="shared" si="3"/>
        <v>5289.4060000000009</v>
      </c>
      <c r="U99" s="11" t="s">
        <v>148</v>
      </c>
    </row>
    <row r="100" spans="1:21" ht="20.25">
      <c r="A100" s="11">
        <v>91</v>
      </c>
      <c r="B100" s="11"/>
      <c r="C100" s="11"/>
      <c r="D100" s="50" t="s">
        <v>139</v>
      </c>
      <c r="E100" s="11" t="e">
        <f>VLOOKUP(D100,#REF!,2,0)</f>
        <v>#REF!</v>
      </c>
      <c r="F100" s="11" t="e">
        <f>VLOOKUP(D100,#REF!,3,0)</f>
        <v>#REF!</v>
      </c>
      <c r="G100" s="29">
        <v>45074</v>
      </c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>
        <v>25152.847000000002</v>
      </c>
      <c r="S100" s="11"/>
      <c r="T100" s="36">
        <f t="shared" si="3"/>
        <v>25152.847000000002</v>
      </c>
      <c r="U100" s="11" t="s">
        <v>148</v>
      </c>
    </row>
    <row r="101" spans="1:21" ht="20.25">
      <c r="A101" s="11">
        <v>92</v>
      </c>
      <c r="B101" s="11"/>
      <c r="C101" s="11"/>
      <c r="D101" s="50" t="s">
        <v>140</v>
      </c>
      <c r="E101" s="11" t="e">
        <f>VLOOKUP(D101,#REF!,2,0)</f>
        <v>#REF!</v>
      </c>
      <c r="F101" s="11" t="e">
        <f>VLOOKUP(D101,#REF!,3,0)</f>
        <v>#REF!</v>
      </c>
      <c r="G101" s="29">
        <v>45075</v>
      </c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>
        <v>11.849999999999818</v>
      </c>
      <c r="S101" s="11"/>
      <c r="T101" s="36">
        <f t="shared" si="3"/>
        <v>11.849999999999818</v>
      </c>
      <c r="U101" s="11" t="s">
        <v>148</v>
      </c>
    </row>
    <row r="102" spans="1:21" ht="20.25">
      <c r="A102" s="11">
        <v>93</v>
      </c>
      <c r="B102" s="11"/>
      <c r="C102" s="11"/>
      <c r="D102" s="50" t="s">
        <v>141</v>
      </c>
      <c r="E102" s="11" t="e">
        <f>VLOOKUP(D102,#REF!,2,0)</f>
        <v>#REF!</v>
      </c>
      <c r="F102" s="11" t="e">
        <f>VLOOKUP(D102,#REF!,3,0)</f>
        <v>#REF!</v>
      </c>
      <c r="G102" s="29">
        <v>45076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>
        <v>41449.545000000013</v>
      </c>
      <c r="S102" s="11"/>
      <c r="T102" s="36">
        <f t="shared" si="3"/>
        <v>41449.545000000013</v>
      </c>
      <c r="U102" s="11" t="s">
        <v>148</v>
      </c>
    </row>
    <row r="103" spans="1:21" ht="20.25">
      <c r="A103" s="11">
        <v>94</v>
      </c>
      <c r="B103" s="11"/>
      <c r="C103" s="11"/>
      <c r="D103" s="50" t="s">
        <v>78</v>
      </c>
      <c r="E103" s="11" t="e">
        <f>VLOOKUP(D103,#REF!,2,0)</f>
        <v>#REF!</v>
      </c>
      <c r="F103" s="11" t="e">
        <f>VLOOKUP(D103,#REF!,3,0)</f>
        <v>#REF!</v>
      </c>
      <c r="G103" s="29">
        <v>45077</v>
      </c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>
        <v>105487.17299999997</v>
      </c>
      <c r="S103" s="11"/>
      <c r="T103" s="36">
        <f t="shared" si="3"/>
        <v>105487.17299999997</v>
      </c>
      <c r="U103" s="11" t="s">
        <v>148</v>
      </c>
    </row>
    <row r="104" spans="1:21" ht="20.25">
      <c r="A104" s="11">
        <v>95</v>
      </c>
      <c r="B104" s="11"/>
      <c r="C104" s="11"/>
      <c r="D104" s="50" t="s">
        <v>142</v>
      </c>
      <c r="E104" s="11" t="e">
        <f>VLOOKUP(D104,#REF!,2,0)</f>
        <v>#REF!</v>
      </c>
      <c r="F104" s="11" t="e">
        <f>VLOOKUP(D104,#REF!,3,0)</f>
        <v>#REF!</v>
      </c>
      <c r="G104" s="29">
        <v>45076</v>
      </c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>
        <v>4632.5049999999992</v>
      </c>
      <c r="S104" s="11"/>
      <c r="T104" s="36">
        <f t="shared" si="3"/>
        <v>4632.5049999999992</v>
      </c>
      <c r="U104" s="11" t="s">
        <v>148</v>
      </c>
    </row>
    <row r="105" spans="1:21" ht="20.25">
      <c r="A105" s="11">
        <v>96</v>
      </c>
      <c r="B105" s="11"/>
      <c r="C105" s="11"/>
      <c r="D105" s="50" t="s">
        <v>143</v>
      </c>
      <c r="E105" s="11" t="e">
        <f>VLOOKUP(D105,#REF!,2,0)</f>
        <v>#REF!</v>
      </c>
      <c r="F105" s="11" t="e">
        <f>VLOOKUP(D105,#REF!,3,0)</f>
        <v>#REF!</v>
      </c>
      <c r="G105" s="29">
        <v>45077</v>
      </c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>
        <v>5389.1819999999989</v>
      </c>
      <c r="S105" s="11"/>
      <c r="T105" s="36">
        <f t="shared" si="3"/>
        <v>5389.1819999999989</v>
      </c>
      <c r="U105" s="11" t="s">
        <v>148</v>
      </c>
    </row>
    <row r="106" spans="1:21" ht="20.25">
      <c r="A106" s="11">
        <v>97</v>
      </c>
      <c r="B106" s="11"/>
      <c r="C106" s="11"/>
      <c r="D106" s="50" t="s">
        <v>80</v>
      </c>
      <c r="E106" s="11" t="e">
        <f>VLOOKUP(D106,#REF!,2,0)</f>
        <v>#REF!</v>
      </c>
      <c r="F106" s="11" t="e">
        <f>VLOOKUP(D106,#REF!,3,0)</f>
        <v>#REF!</v>
      </c>
      <c r="G106" s="29">
        <v>45077</v>
      </c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>
        <v>33792.69</v>
      </c>
      <c r="S106" s="11"/>
      <c r="T106" s="36">
        <f t="shared" si="3"/>
        <v>33792.69</v>
      </c>
      <c r="U106" s="11" t="s">
        <v>148</v>
      </c>
    </row>
    <row r="107" spans="1:21" ht="20.25">
      <c r="A107" s="11">
        <v>98</v>
      </c>
      <c r="B107" s="11"/>
      <c r="C107" s="11"/>
      <c r="D107" s="49" t="s">
        <v>144</v>
      </c>
      <c r="E107" s="11" t="e">
        <f>VLOOKUP(D107,#REF!,2,0)</f>
        <v>#REF!</v>
      </c>
      <c r="F107" s="11" t="e">
        <f>VLOOKUP(D107,#REF!,3,0)</f>
        <v>#REF!</v>
      </c>
      <c r="G107" s="29">
        <v>45077</v>
      </c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>
        <v>16295.274999999998</v>
      </c>
      <c r="S107" s="11"/>
      <c r="T107" s="36">
        <f t="shared" si="3"/>
        <v>16295.274999999998</v>
      </c>
      <c r="U107" s="11" t="s">
        <v>148</v>
      </c>
    </row>
    <row r="108" spans="1:21" ht="20.25">
      <c r="A108" s="11">
        <v>99</v>
      </c>
      <c r="B108" s="11"/>
      <c r="C108" s="11"/>
      <c r="D108" s="50" t="s">
        <v>145</v>
      </c>
      <c r="E108" s="11" t="e">
        <f>VLOOKUP(D108,#REF!,2,0)</f>
        <v>#REF!</v>
      </c>
      <c r="F108" s="11" t="e">
        <f>VLOOKUP(D108,#REF!,3,0)</f>
        <v>#REF!</v>
      </c>
      <c r="G108" s="29">
        <v>45077</v>
      </c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>
        <v>3721.2999999999997</v>
      </c>
      <c r="S108" s="11"/>
      <c r="T108" s="36">
        <f t="shared" si="3"/>
        <v>3721.2999999999997</v>
      </c>
      <c r="U108" s="11" t="s">
        <v>148</v>
      </c>
    </row>
    <row r="109" spans="1:21" ht="20.25">
      <c r="A109" s="11">
        <v>100</v>
      </c>
      <c r="B109" s="11"/>
      <c r="C109" s="11"/>
      <c r="D109" s="49" t="s">
        <v>146</v>
      </c>
      <c r="E109" s="11" t="e">
        <f>VLOOKUP(D109,#REF!,2,0)</f>
        <v>#REF!</v>
      </c>
      <c r="F109" s="11" t="e">
        <f>VLOOKUP(D109,#REF!,3,0)</f>
        <v>#REF!</v>
      </c>
      <c r="G109" s="29">
        <v>45077</v>
      </c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>
        <v>6729.0000000000009</v>
      </c>
      <c r="S109" s="11"/>
      <c r="T109" s="36">
        <f t="shared" si="3"/>
        <v>6729.0000000000009</v>
      </c>
      <c r="U109" s="11" t="s">
        <v>148</v>
      </c>
    </row>
    <row r="110" spans="1:21" ht="20.25">
      <c r="G110" s="55" t="s">
        <v>147</v>
      </c>
      <c r="H110" s="56"/>
      <c r="I110" s="56"/>
      <c r="J110" s="56"/>
      <c r="K110" s="56"/>
      <c r="L110" s="56"/>
      <c r="M110" s="56"/>
      <c r="N110" s="56"/>
      <c r="O110" s="56"/>
      <c r="P110" s="56"/>
      <c r="Q110" s="57"/>
      <c r="R110" s="48">
        <f>SUM(R9:R109)</f>
        <v>2597574.4051457369</v>
      </c>
      <c r="S110" s="48"/>
      <c r="T110" s="36">
        <f>SUM(T9:T109)</f>
        <v>2755876.1051457371</v>
      </c>
      <c r="U110" s="48"/>
    </row>
  </sheetData>
  <mergeCells count="19">
    <mergeCell ref="R4:R5"/>
    <mergeCell ref="S4:S5"/>
    <mergeCell ref="T4:T5"/>
    <mergeCell ref="G110:Q110"/>
    <mergeCell ref="D85:G85"/>
    <mergeCell ref="A2:U2"/>
    <mergeCell ref="A3:U3"/>
    <mergeCell ref="A4:A5"/>
    <mergeCell ref="B4:B5"/>
    <mergeCell ref="C4:C5"/>
    <mergeCell ref="D4:D5"/>
    <mergeCell ref="E4:E5"/>
    <mergeCell ref="F4:F5"/>
    <mergeCell ref="G4:G5"/>
    <mergeCell ref="H4:H5"/>
    <mergeCell ref="U4:U5"/>
    <mergeCell ref="I4:N4"/>
    <mergeCell ref="O4:O5"/>
    <mergeCell ref="P4:P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2023-06-26T05:57:16Z</dcterms:modified>
</cp:coreProperties>
</file>