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600" windowHeight="11325"/>
  </bookViews>
  <sheets>
    <sheet name="HR1HT196" sheetId="2" r:id="rId1"/>
    <sheet name="Sheet1" sheetId="3" r:id="rId2"/>
  </sheets>
  <definedNames>
    <definedName name="_xlnm.Print_Area" localSheetId="0">HR1HT196!$A$1:$G$40</definedName>
  </definedNames>
  <calcPr calcId="145621"/>
</workbook>
</file>

<file path=xl/calcChain.xml><?xml version="1.0" encoding="utf-8"?>
<calcChain xmlns="http://schemas.openxmlformats.org/spreadsheetml/2006/main">
  <c r="E36" i="2" l="1"/>
  <c r="B35" i="2" l="1"/>
  <c r="B38" i="2" s="1"/>
  <c r="B36" i="2"/>
  <c r="E32" i="2"/>
  <c r="E31" i="2"/>
  <c r="E30" i="2"/>
  <c r="C21" i="2"/>
  <c r="C23" i="2" s="1"/>
  <c r="D16" i="2"/>
  <c r="D18" i="2" s="1"/>
  <c r="C16" i="2"/>
  <c r="C18" i="2" s="1"/>
  <c r="C25" i="2" s="1"/>
  <c r="B30" i="2" l="1"/>
  <c r="B31" i="2"/>
  <c r="E33" i="2"/>
  <c r="B33" i="2" l="1"/>
</calcChain>
</file>

<file path=xl/sharedStrings.xml><?xml version="1.0" encoding="utf-8"?>
<sst xmlns="http://schemas.openxmlformats.org/spreadsheetml/2006/main" count="72" uniqueCount="65">
  <si>
    <t>sub meter   EV CHARGING</t>
  </si>
  <si>
    <t>GRAND TOTAL</t>
  </si>
  <si>
    <t>Consumption</t>
  </si>
  <si>
    <t>Office of the Asst. Executive Engineer (Ele.), C, O&amp;M Sub-Division -HASAN RURAL-1</t>
  </si>
  <si>
    <t>HR1HT196</t>
  </si>
  <si>
    <t>C412040846</t>
  </si>
  <si>
    <t>Sd/- Asst Executive Engineer(Ele.)</t>
  </si>
  <si>
    <r>
      <rPr>
        <sz val="14"/>
        <color rgb="FFFFFFFF"/>
        <rFont val="Arial MT"/>
        <family val="2"/>
      </rPr>
      <t>RR No</t>
    </r>
  </si>
  <si>
    <r>
      <rPr>
        <sz val="14"/>
        <color rgb="FFFFFFFF"/>
        <rFont val="Arial MT"/>
        <family val="2"/>
      </rPr>
      <t>Account ID</t>
    </r>
  </si>
  <si>
    <r>
      <rPr>
        <sz val="14"/>
        <color rgb="FFFFFFFF"/>
        <rFont val="Arial MT"/>
        <family val="2"/>
      </rPr>
      <t>Bill No</t>
    </r>
  </si>
  <si>
    <r>
      <rPr>
        <sz val="14"/>
        <color rgb="FFFFFFFF"/>
        <rFont val="Arial MT"/>
        <family val="2"/>
      </rPr>
      <t>Billing Period</t>
    </r>
  </si>
  <si>
    <r>
      <rPr>
        <sz val="14"/>
        <color rgb="FFFFFFFF"/>
        <rFont val="Arial MT"/>
        <family val="2"/>
      </rPr>
      <t>Bill Generated Date</t>
    </r>
  </si>
  <si>
    <r>
      <rPr>
        <sz val="14"/>
        <color rgb="FFFFFFFF"/>
        <rFont val="Arial MT"/>
        <family val="2"/>
      </rPr>
      <t>Due Date</t>
    </r>
  </si>
  <si>
    <r>
      <rPr>
        <sz val="14"/>
        <color rgb="FFFFFFFF"/>
        <rFont val="Arial MT"/>
        <family val="2"/>
      </rPr>
      <t>Disconnection Date</t>
    </r>
  </si>
  <si>
    <r>
      <rPr>
        <sz val="14"/>
        <rFont val="Arial MT"/>
        <family val="2"/>
      </rPr>
      <t>Type</t>
    </r>
  </si>
  <si>
    <r>
      <rPr>
        <sz val="14"/>
        <rFont val="Arial MT"/>
        <family val="2"/>
      </rPr>
      <t>HT2B(I)</t>
    </r>
  </si>
  <si>
    <r>
      <rPr>
        <sz val="14"/>
        <rFont val="Arial MT"/>
        <family val="2"/>
      </rPr>
      <t>Wheeling Energy</t>
    </r>
  </si>
  <si>
    <r>
      <rPr>
        <sz val="14"/>
        <rFont val="Arial MT"/>
        <family val="2"/>
      </rPr>
      <t>Name &amp; Address: THE PROJECT MANAGER - L&amp;T, DEVIHALLY,HASSAN, TOLLWAY LIMITED, SHANTHIGRAMA,SHANTHIGRAMA</t>
    </r>
  </si>
  <si>
    <r>
      <rPr>
        <sz val="14"/>
        <rFont val="Arial MT"/>
        <family val="2"/>
      </rPr>
      <t>Tariff</t>
    </r>
  </si>
  <si>
    <r>
      <rPr>
        <sz val="14"/>
        <rFont val="Arial MT"/>
        <family val="2"/>
      </rPr>
      <t>High Cost Energy</t>
    </r>
  </si>
  <si>
    <r>
      <rPr>
        <sz val="14"/>
        <rFont val="Arial MT"/>
        <family val="2"/>
      </rPr>
      <t>Contract Demand(KVA)</t>
    </r>
  </si>
  <si>
    <r>
      <rPr>
        <sz val="14"/>
        <rFont val="Arial MT"/>
        <family val="2"/>
      </rPr>
      <t>Special Energy</t>
    </r>
  </si>
  <si>
    <r>
      <rPr>
        <sz val="14"/>
        <rFont val="Arial MT"/>
        <family val="2"/>
      </rPr>
      <t>85% of CD (KVA)</t>
    </r>
  </si>
  <si>
    <r>
      <rPr>
        <sz val="14"/>
        <rFont val="Arial MT"/>
        <family val="2"/>
      </rPr>
      <t>Base Consumption</t>
    </r>
  </si>
  <si>
    <r>
      <rPr>
        <sz val="14"/>
        <rFont val="Arial MT"/>
        <family val="2"/>
      </rPr>
      <t>Recorded Demand(KVA)</t>
    </r>
  </si>
  <si>
    <r>
      <rPr>
        <sz val="14"/>
        <rFont val="Arial MT"/>
        <family val="2"/>
      </rPr>
      <t>Power Cut Energy Entitlement Demand</t>
    </r>
  </si>
  <si>
    <r>
      <rPr>
        <sz val="14"/>
        <rFont val="Arial MT"/>
        <family val="2"/>
      </rPr>
      <t>Entitlement</t>
    </r>
  </si>
  <si>
    <r>
      <rPr>
        <sz val="14"/>
        <rFont val="Arial MT"/>
        <family val="2"/>
      </rPr>
      <t>Billing Demand(KVA)</t>
    </r>
  </si>
  <si>
    <r>
      <rPr>
        <sz val="14"/>
        <color rgb="FFFFFFFF"/>
        <rFont val="Arial MT"/>
        <family val="2"/>
      </rPr>
      <t>Meter Readings for New Meter ID:13067632 and Meter Status: NORMAL</t>
    </r>
  </si>
  <si>
    <r>
      <rPr>
        <sz val="14"/>
        <color rgb="FFFFFFFF"/>
        <rFont val="Arial MT"/>
        <family val="2"/>
      </rPr>
      <t>Description</t>
    </r>
  </si>
  <si>
    <r>
      <rPr>
        <sz val="14"/>
        <color rgb="FFFFFFFF"/>
        <rFont val="Arial MT"/>
        <family val="2"/>
      </rPr>
      <t>Date</t>
    </r>
  </si>
  <si>
    <r>
      <rPr>
        <sz val="14"/>
        <color rgb="FFFFFFFF"/>
        <rFont val="Arial MT"/>
        <family val="2"/>
      </rPr>
      <t>Kwh Meter</t>
    </r>
  </si>
  <si>
    <r>
      <rPr>
        <sz val="14"/>
        <color rgb="FFFFFFFF"/>
        <rFont val="Arial MT"/>
        <family val="2"/>
      </rPr>
      <t>Kvah Meter</t>
    </r>
  </si>
  <si>
    <r>
      <rPr>
        <sz val="14"/>
        <color rgb="FFFFFFFF"/>
        <rFont val="Arial MT"/>
        <family val="2"/>
      </rPr>
      <t>MD Meter</t>
    </r>
  </si>
  <si>
    <r>
      <rPr>
        <sz val="14"/>
        <color rgb="FFFFFFFF"/>
        <rFont val="Arial MT"/>
        <family val="2"/>
      </rPr>
      <t>Recorded PF</t>
    </r>
  </si>
  <si>
    <r>
      <rPr>
        <sz val="14"/>
        <rFont val="Arial MT"/>
        <family val="2"/>
      </rPr>
      <t>Present Reading</t>
    </r>
  </si>
  <si>
    <r>
      <rPr>
        <sz val="14"/>
        <rFont val="Arial MT"/>
        <family val="2"/>
      </rPr>
      <t>Previous Reading</t>
    </r>
  </si>
  <si>
    <r>
      <rPr>
        <sz val="14"/>
        <rFont val="Arial MT"/>
        <family val="2"/>
      </rPr>
      <t>Difference</t>
    </r>
  </si>
  <si>
    <r>
      <rPr>
        <sz val="14"/>
        <rFont val="Arial MT"/>
        <family val="2"/>
      </rPr>
      <t>Meter Constant</t>
    </r>
  </si>
  <si>
    <r>
      <rPr>
        <sz val="14"/>
        <rFont val="Arial MT"/>
        <family val="2"/>
      </rPr>
      <t>Consumption</t>
    </r>
  </si>
  <si>
    <r>
      <rPr>
        <sz val="14"/>
        <rFont val="Arial MT"/>
        <family val="2"/>
      </rPr>
      <t>SubMeter Consumption</t>
    </r>
  </si>
  <si>
    <r>
      <rPr>
        <sz val="14"/>
        <rFont val="Arial MT"/>
        <family val="2"/>
      </rPr>
      <t>Net Consumption/Generation</t>
    </r>
  </si>
  <si>
    <r>
      <rPr>
        <sz val="14"/>
        <color rgb="FFFFFFFF"/>
        <rFont val="Arial MT"/>
        <family val="2"/>
      </rPr>
      <t>Your Detailed Bill</t>
    </r>
  </si>
  <si>
    <r>
      <rPr>
        <sz val="14"/>
        <color rgb="FFFFFFFF"/>
        <rFont val="Arial MT"/>
        <family val="2"/>
      </rPr>
      <t>Amount (Rs.)</t>
    </r>
  </si>
  <si>
    <r>
      <rPr>
        <sz val="14"/>
        <rFont val="Arial MT"/>
        <family val="2"/>
      </rPr>
      <t>Current Bill Amount</t>
    </r>
  </si>
  <si>
    <r>
      <rPr>
        <sz val="14"/>
        <rFont val="Arial MT"/>
        <family val="2"/>
      </rPr>
      <t>Net Payable Amount</t>
    </r>
  </si>
  <si>
    <t>difference</t>
  </si>
  <si>
    <t>01.06.23</t>
  </si>
  <si>
    <t>Meter Constant</t>
  </si>
  <si>
    <t>meter change units</t>
  </si>
  <si>
    <t>Demand Charges: 128.00 KVA at Rs: 375 per KVA</t>
  </si>
  <si>
    <t>Interest</t>
  </si>
  <si>
    <t>Ev charger amount</t>
  </si>
  <si>
    <t>01-06-2023 - 01-07-2023</t>
  </si>
  <si>
    <t>01.07.23</t>
  </si>
  <si>
    <t>Energy Charges: 17812.5 Kwh at Rs: 9.25 per Kwh</t>
  </si>
  <si>
    <t>Fuel Adjustement Charges:17812.5 Kwh at Rs: 0.49per Kwh</t>
  </si>
  <si>
    <t>Tax For EC Charges :164765.64At Rs: 0.09</t>
  </si>
  <si>
    <t>Tariff difference amount</t>
  </si>
  <si>
    <t>Energy Charges: 2340 at Rs: 4.50 per Kwh</t>
  </si>
  <si>
    <t>Fuel Adjustement Charges: 2340.00 Kwh at Rs: 0.49 per Kwh</t>
  </si>
  <si>
    <t>Tax For EC Charges :10530 At Rs: 0.09</t>
  </si>
  <si>
    <t>Bill Rounding Adjustment</t>
  </si>
  <si>
    <t>Net Payable Amount</t>
  </si>
  <si>
    <t>TWO LAKH SIXTY THREE THOUSAND SIX HUNDRED THREE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</si>
</sst>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-mm\-yyyy;@"/>
    <numFmt numFmtId="165" formatCode="0.0000"/>
    <numFmt numFmtId="166" formatCode="0.000"/>
    <numFmt numFmtId="167" formatCode="0.0"/>
  </numFmts>
  <fonts count="16">
    <font>
      <sz val="10"/>
      <color rgb="FF000000"/>
      <name val="Times New Roman"/>
      <charset val="204"/>
    </font>
    <font>
      <b/>
      <sz val="12"/>
      <color rgb="FF000000"/>
      <name val="Arial MT"/>
      <family val="2"/>
    </font>
    <font>
      <sz val="14"/>
      <color rgb="FF000000"/>
      <name val="Times New Roman"/>
      <family val="1"/>
    </font>
    <font>
      <b/>
      <sz val="14"/>
      <name val="Arial"/>
      <family val="2"/>
    </font>
    <font>
      <sz val="14"/>
      <name val="Arial MT"/>
    </font>
    <font>
      <sz val="14"/>
      <color rgb="FFFFFFFF"/>
      <name val="Arial MT"/>
      <family val="2"/>
    </font>
    <font>
      <sz val="14"/>
      <name val="Arial MT"/>
      <family val="2"/>
    </font>
    <font>
      <sz val="14"/>
      <color rgb="FF000000"/>
      <name val="Arial MT"/>
      <family val="2"/>
    </font>
    <font>
      <b/>
      <sz val="14"/>
      <name val="Arial MT"/>
    </font>
    <font>
      <b/>
      <sz val="14"/>
      <color rgb="FF000000"/>
      <name val="Arial MT"/>
      <family val="2"/>
    </font>
    <font>
      <b/>
      <sz val="18"/>
      <color rgb="FF000000"/>
      <name val="Arial"/>
      <family val="2"/>
    </font>
    <font>
      <b/>
      <sz val="26"/>
      <color rgb="FF000000"/>
      <name val="Arial"/>
      <family val="2"/>
    </font>
    <font>
      <b/>
      <sz val="9"/>
      <color rgb="FF000000"/>
      <name val="Times New Roman"/>
      <family val="1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438DB8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top" wrapText="1"/>
    </xf>
    <xf numFmtId="1" fontId="7" fillId="0" borderId="3" xfId="0" applyNumberFormat="1" applyFont="1" applyFill="1" applyBorder="1" applyAlignment="1">
      <alignment horizontal="left" vertical="top" indent="1" shrinkToFit="1"/>
    </xf>
    <xf numFmtId="1" fontId="7" fillId="0" borderId="1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shrinkToFit="1"/>
    </xf>
    <xf numFmtId="2" fontId="7" fillId="0" borderId="1" xfId="0" applyNumberFormat="1" applyFont="1" applyFill="1" applyBorder="1" applyAlignment="1">
      <alignment horizontal="center" vertical="top" shrinkToFit="1"/>
    </xf>
    <xf numFmtId="165" fontId="7" fillId="0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left" wrapText="1"/>
    </xf>
    <xf numFmtId="166" fontId="7" fillId="0" borderId="1" xfId="0" applyNumberFormat="1" applyFont="1" applyFill="1" applyBorder="1" applyAlignment="1">
      <alignment horizontal="center" vertical="top" shrinkToFit="1"/>
    </xf>
    <xf numFmtId="167" fontId="7" fillId="0" borderId="1" xfId="0" applyNumberFormat="1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center" vertical="top" shrinkToFit="1"/>
    </xf>
    <xf numFmtId="1" fontId="7" fillId="0" borderId="0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 indent="1"/>
    </xf>
    <xf numFmtId="4" fontId="7" fillId="0" borderId="1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left" vertical="top" wrapText="1" indent="1"/>
    </xf>
    <xf numFmtId="4" fontId="4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shrinkToFit="1"/>
    </xf>
    <xf numFmtId="164" fontId="11" fillId="0" borderId="1" xfId="0" applyNumberFormat="1" applyFont="1" applyFill="1" applyBorder="1" applyAlignment="1">
      <alignment horizontal="left" vertical="top" indent="2" shrinkToFit="1"/>
    </xf>
    <xf numFmtId="164" fontId="11" fillId="0" borderId="1" xfId="0" applyNumberFormat="1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 indent="1"/>
    </xf>
    <xf numFmtId="0" fontId="4" fillId="0" borderId="7" xfId="0" applyFont="1" applyFill="1" applyBorder="1" applyAlignment="1">
      <alignment horizontal="left" vertical="top" wrapText="1" indent="1"/>
    </xf>
    <xf numFmtId="0" fontId="8" fillId="0" borderId="7" xfId="0" applyFont="1" applyFill="1" applyBorder="1" applyAlignment="1">
      <alignment horizontal="left" vertical="top" wrapText="1" indent="1"/>
    </xf>
    <xf numFmtId="0" fontId="4" fillId="2" borderId="16" xfId="0" applyFont="1" applyFill="1" applyBorder="1" applyAlignment="1">
      <alignment horizontal="center" vertical="top" wrapText="1"/>
    </xf>
    <xf numFmtId="4" fontId="7" fillId="0" borderId="15" xfId="0" applyNumberFormat="1" applyFont="1" applyFill="1" applyBorder="1" applyAlignment="1">
      <alignment horizontal="center" vertical="top" shrinkToFit="1"/>
    </xf>
    <xf numFmtId="0" fontId="14" fillId="0" borderId="15" xfId="0" applyFont="1" applyFill="1" applyBorder="1" applyAlignment="1">
      <alignment horizontal="center" vertical="top"/>
    </xf>
    <xf numFmtId="4" fontId="14" fillId="0" borderId="15" xfId="0" applyNumberFormat="1" applyFont="1" applyFill="1" applyBorder="1" applyAlignment="1">
      <alignment horizontal="center" vertical="top"/>
    </xf>
    <xf numFmtId="2" fontId="7" fillId="0" borderId="15" xfId="0" applyNumberFormat="1" applyFont="1" applyFill="1" applyBorder="1" applyAlignment="1">
      <alignment horizontal="center" vertical="top" shrinkToFit="1"/>
    </xf>
    <xf numFmtId="4" fontId="13" fillId="0" borderId="15" xfId="0" applyNumberFormat="1" applyFont="1" applyFill="1" applyBorder="1" applyAlignment="1">
      <alignment horizontal="center" vertical="top"/>
    </xf>
    <xf numFmtId="4" fontId="4" fillId="0" borderId="15" xfId="0" applyNumberFormat="1" applyFont="1" applyFill="1" applyBorder="1" applyAlignment="1">
      <alignment horizontal="center" vertical="top" wrapText="1"/>
    </xf>
    <xf numFmtId="4" fontId="8" fillId="0" borderId="15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left" vertical="top" indent="1" shrinkToFit="1"/>
    </xf>
    <xf numFmtId="1" fontId="7" fillId="0" borderId="4" xfId="0" applyNumberFormat="1" applyFont="1" applyFill="1" applyBorder="1" applyAlignment="1">
      <alignment horizontal="left" vertical="top" indent="1" shrinkToFit="1"/>
    </xf>
    <xf numFmtId="1" fontId="7" fillId="0" borderId="6" xfId="0" applyNumberFormat="1" applyFont="1" applyFill="1" applyBorder="1" applyAlignment="1">
      <alignment horizontal="left" vertical="top" indent="1" shrinkToFit="1"/>
    </xf>
    <xf numFmtId="0" fontId="2" fillId="0" borderId="3" xfId="0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 indent="3"/>
    </xf>
    <xf numFmtId="0" fontId="4" fillId="0" borderId="6" xfId="0" applyFont="1" applyFill="1" applyBorder="1" applyAlignment="1">
      <alignment horizontal="left" vertical="top" wrapText="1" indent="3"/>
    </xf>
    <xf numFmtId="1" fontId="7" fillId="0" borderId="2" xfId="0" applyNumberFormat="1" applyFont="1" applyFill="1" applyBorder="1" applyAlignment="1">
      <alignment horizontal="center" vertical="top" shrinkToFit="1"/>
    </xf>
    <xf numFmtId="1" fontId="7" fillId="0" borderId="6" xfId="0" applyNumberFormat="1" applyFont="1" applyFill="1" applyBorder="1" applyAlignment="1">
      <alignment horizontal="center" vertical="top" shrinkToFit="1"/>
    </xf>
    <xf numFmtId="0" fontId="2" fillId="0" borderId="4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22799" cy="1188719"/>
    <xdr:pic>
      <xdr:nvPicPr>
        <xdr:cNvPr id="5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22799" cy="11887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Normal="85" zoomScaleSheetLayoutView="100" workbookViewId="0">
      <selection activeCell="A40" sqref="A40:E40"/>
    </sheetView>
  </sheetViews>
  <sheetFormatPr defaultRowHeight="18.75"/>
  <cols>
    <col min="1" max="1" width="51.33203125" style="2" customWidth="1"/>
    <col min="2" max="2" width="37.5" style="2" customWidth="1"/>
    <col min="3" max="3" width="13.83203125" style="2" customWidth="1"/>
    <col min="4" max="4" width="37.33203125" style="2" customWidth="1"/>
    <col min="5" max="5" width="16" style="2" customWidth="1"/>
    <col min="6" max="6" width="12.6640625" style="2" customWidth="1"/>
    <col min="7" max="7" width="13.6640625" style="2" customWidth="1"/>
    <col min="8" max="8" width="4.83203125" style="2" customWidth="1"/>
    <col min="9" max="9" width="9.33203125" style="2"/>
    <col min="10" max="10" width="8.5" style="2" customWidth="1"/>
    <col min="11" max="16384" width="9.33203125" style="2"/>
  </cols>
  <sheetData>
    <row r="1" spans="1:10" ht="89.25" customHeight="1">
      <c r="D1" s="51"/>
      <c r="E1" s="51"/>
      <c r="F1" s="51"/>
      <c r="G1" s="51"/>
      <c r="H1" s="51"/>
      <c r="I1" s="51"/>
      <c r="J1" s="51"/>
    </row>
    <row r="2" spans="1:10" ht="23.25" customHeight="1">
      <c r="A2" s="51" t="s">
        <v>3</v>
      </c>
      <c r="B2" s="51"/>
      <c r="C2" s="51"/>
      <c r="D2" s="51"/>
      <c r="E2" s="51"/>
      <c r="F2" s="51"/>
      <c r="G2" s="51"/>
      <c r="H2" s="3"/>
      <c r="I2" s="3"/>
      <c r="J2" s="3"/>
    </row>
    <row r="3" spans="1:10" ht="34.5" customHeight="1">
      <c r="A3" s="4" t="s">
        <v>7</v>
      </c>
      <c r="B3" s="4" t="s">
        <v>8</v>
      </c>
      <c r="C3" s="4" t="s">
        <v>9</v>
      </c>
      <c r="D3" s="4" t="s">
        <v>10</v>
      </c>
      <c r="E3" s="5" t="s">
        <v>11</v>
      </c>
      <c r="F3" s="4" t="s">
        <v>12</v>
      </c>
      <c r="G3" s="4" t="s">
        <v>13</v>
      </c>
    </row>
    <row r="4" spans="1:10" ht="30" customHeight="1">
      <c r="A4" s="6" t="s">
        <v>4</v>
      </c>
      <c r="B4" s="6" t="s">
        <v>5</v>
      </c>
      <c r="C4" s="29">
        <v>1411199004629</v>
      </c>
      <c r="D4" s="6" t="s">
        <v>53</v>
      </c>
      <c r="E4" s="30">
        <v>45108</v>
      </c>
      <c r="F4" s="31">
        <v>45122</v>
      </c>
      <c r="G4" s="31">
        <v>45138</v>
      </c>
    </row>
    <row r="5" spans="1:10" ht="20.25" customHeight="1">
      <c r="A5" s="7"/>
      <c r="B5" s="8" t="s">
        <v>14</v>
      </c>
      <c r="C5" s="8" t="s">
        <v>15</v>
      </c>
      <c r="D5" s="8" t="s">
        <v>16</v>
      </c>
      <c r="E5" s="9"/>
    </row>
    <row r="6" spans="1:10" ht="20.25" customHeight="1">
      <c r="A6" s="52" t="s">
        <v>17</v>
      </c>
      <c r="B6" s="8" t="s">
        <v>18</v>
      </c>
      <c r="C6" s="8" t="s">
        <v>15</v>
      </c>
      <c r="D6" s="8" t="s">
        <v>19</v>
      </c>
      <c r="E6" s="57"/>
    </row>
    <row r="7" spans="1:10">
      <c r="A7" s="52"/>
      <c r="B7" s="8" t="s">
        <v>20</v>
      </c>
      <c r="C7" s="10">
        <v>150</v>
      </c>
      <c r="D7" s="8" t="s">
        <v>21</v>
      </c>
      <c r="E7" s="57"/>
    </row>
    <row r="8" spans="1:10">
      <c r="A8" s="52"/>
      <c r="B8" s="8" t="s">
        <v>22</v>
      </c>
      <c r="C8" s="10">
        <v>128</v>
      </c>
      <c r="D8" s="8" t="s">
        <v>23</v>
      </c>
      <c r="E8" s="58"/>
    </row>
    <row r="9" spans="1:10" ht="36">
      <c r="A9" s="52"/>
      <c r="B9" s="66" t="s">
        <v>24</v>
      </c>
      <c r="C9" s="68">
        <v>65</v>
      </c>
      <c r="D9" s="11" t="s">
        <v>25</v>
      </c>
      <c r="E9" s="54"/>
    </row>
    <row r="10" spans="1:10" ht="12.75" customHeight="1">
      <c r="A10" s="70"/>
      <c r="B10" s="67"/>
      <c r="C10" s="69"/>
      <c r="D10" s="52" t="s">
        <v>26</v>
      </c>
      <c r="E10" s="55"/>
    </row>
    <row r="11" spans="1:10" ht="38.25" customHeight="1">
      <c r="A11" s="71"/>
      <c r="B11" s="8" t="s">
        <v>27</v>
      </c>
      <c r="C11" s="10">
        <v>128</v>
      </c>
      <c r="D11" s="53"/>
      <c r="E11" s="56"/>
    </row>
    <row r="12" spans="1:10" ht="27" customHeight="1">
      <c r="A12" s="61" t="s">
        <v>28</v>
      </c>
      <c r="B12" s="62"/>
      <c r="C12" s="62"/>
      <c r="D12" s="62"/>
      <c r="E12" s="62"/>
      <c r="F12" s="62"/>
      <c r="G12" s="63"/>
    </row>
    <row r="13" spans="1:10" ht="36">
      <c r="A13" s="4" t="s">
        <v>29</v>
      </c>
      <c r="B13" s="4" t="s">
        <v>30</v>
      </c>
      <c r="C13" s="4" t="s">
        <v>31</v>
      </c>
      <c r="D13" s="4" t="s">
        <v>32</v>
      </c>
      <c r="E13" s="4" t="s">
        <v>33</v>
      </c>
      <c r="F13" s="4" t="s">
        <v>34</v>
      </c>
      <c r="G13" s="64"/>
    </row>
    <row r="14" spans="1:10">
      <c r="A14" s="8" t="s">
        <v>35</v>
      </c>
      <c r="B14" s="12">
        <v>45108</v>
      </c>
      <c r="C14" s="13">
        <v>2645.05</v>
      </c>
      <c r="D14" s="13">
        <v>2648.31</v>
      </c>
      <c r="E14" s="14">
        <v>0.13289999999999999</v>
      </c>
      <c r="F14" s="13">
        <v>0.98</v>
      </c>
      <c r="G14" s="65"/>
    </row>
    <row r="15" spans="1:10">
      <c r="A15" s="8" t="s">
        <v>36</v>
      </c>
      <c r="B15" s="12">
        <v>45078</v>
      </c>
      <c r="C15" s="13">
        <v>2618.1799999999998</v>
      </c>
      <c r="D15" s="13">
        <v>2621.0300000000002</v>
      </c>
      <c r="E15" s="15"/>
      <c r="F15" s="15"/>
      <c r="G15" s="65"/>
    </row>
    <row r="16" spans="1:10">
      <c r="A16" s="8" t="s">
        <v>37</v>
      </c>
      <c r="B16" s="15"/>
      <c r="C16" s="16">
        <f>C14-C15</f>
        <v>26.870000000000346</v>
      </c>
      <c r="D16" s="17">
        <f>D14-D15</f>
        <v>27.279999999999745</v>
      </c>
      <c r="E16" s="15"/>
      <c r="F16" s="15"/>
      <c r="G16" s="65"/>
    </row>
    <row r="17" spans="1:7">
      <c r="A17" s="8" t="s">
        <v>38</v>
      </c>
      <c r="B17" s="15"/>
      <c r="C17" s="10">
        <v>750</v>
      </c>
      <c r="D17" s="10">
        <v>750</v>
      </c>
      <c r="E17" s="10">
        <v>750</v>
      </c>
      <c r="F17" s="15"/>
      <c r="G17" s="65"/>
    </row>
    <row r="18" spans="1:7">
      <c r="A18" s="8" t="s">
        <v>39</v>
      </c>
      <c r="B18" s="15"/>
      <c r="C18" s="17">
        <f>C16*C17</f>
        <v>20152.500000000258</v>
      </c>
      <c r="D18" s="10">
        <f>D16*D17</f>
        <v>20459.999999999811</v>
      </c>
      <c r="E18" s="15"/>
      <c r="F18" s="15"/>
      <c r="G18" s="65"/>
    </row>
    <row r="19" spans="1:7" ht="25.5" customHeight="1">
      <c r="A19" s="8" t="s">
        <v>40</v>
      </c>
      <c r="B19" s="44" t="s">
        <v>54</v>
      </c>
      <c r="C19" s="10">
        <v>540</v>
      </c>
      <c r="D19" s="10">
        <v>30</v>
      </c>
      <c r="E19" s="15"/>
      <c r="F19" s="15"/>
      <c r="G19" s="65"/>
    </row>
    <row r="20" spans="1:7" ht="25.5" customHeight="1">
      <c r="A20" s="8"/>
      <c r="B20" s="44" t="s">
        <v>47</v>
      </c>
      <c r="C20" s="10">
        <v>462</v>
      </c>
      <c r="D20" s="10"/>
      <c r="E20" s="15"/>
      <c r="F20" s="15"/>
      <c r="G20" s="65"/>
    </row>
    <row r="21" spans="1:7" ht="25.5" customHeight="1">
      <c r="A21" s="8" t="s">
        <v>46</v>
      </c>
      <c r="B21" s="15"/>
      <c r="C21" s="10">
        <f>C19-C20</f>
        <v>78</v>
      </c>
      <c r="D21" s="10"/>
      <c r="E21" s="15"/>
      <c r="F21" s="15"/>
      <c r="G21" s="65"/>
    </row>
    <row r="22" spans="1:7" ht="25.5" customHeight="1">
      <c r="A22" s="8" t="s">
        <v>48</v>
      </c>
      <c r="B22" s="15"/>
      <c r="C22" s="10">
        <v>30</v>
      </c>
      <c r="D22" s="10"/>
      <c r="E22" s="15"/>
      <c r="F22" s="15"/>
      <c r="G22" s="65"/>
    </row>
    <row r="23" spans="1:7" ht="25.5" customHeight="1">
      <c r="A23" s="8" t="s">
        <v>40</v>
      </c>
      <c r="B23" s="15"/>
      <c r="C23" s="10">
        <f>C21*C22</f>
        <v>2340</v>
      </c>
      <c r="D23" s="10"/>
      <c r="E23" s="15"/>
      <c r="F23" s="15"/>
      <c r="G23" s="65"/>
    </row>
    <row r="24" spans="1:7" ht="25.5" customHeight="1">
      <c r="A24" s="28" t="s">
        <v>49</v>
      </c>
      <c r="B24" s="15"/>
      <c r="C24" s="10">
        <v>0</v>
      </c>
      <c r="D24" s="10">
        <v>0</v>
      </c>
      <c r="E24" s="15"/>
      <c r="F24" s="15"/>
      <c r="G24" s="65"/>
    </row>
    <row r="25" spans="1:7" ht="40.5" customHeight="1">
      <c r="A25" s="8" t="s">
        <v>41</v>
      </c>
      <c r="B25" s="15"/>
      <c r="C25" s="17">
        <f>C18-C23</f>
        <v>17812.500000000258</v>
      </c>
      <c r="D25" s="10"/>
      <c r="E25" s="10">
        <v>65</v>
      </c>
      <c r="F25" s="15"/>
      <c r="G25" s="65"/>
    </row>
    <row r="26" spans="1:7" ht="54.75" customHeight="1">
      <c r="A26" s="18" t="s">
        <v>2</v>
      </c>
      <c r="B26" s="32"/>
      <c r="C26" s="19"/>
      <c r="D26" s="1"/>
      <c r="E26" s="20"/>
      <c r="F26" s="21"/>
      <c r="G26" s="22"/>
    </row>
    <row r="27" spans="1:7">
      <c r="A27" s="60" t="s">
        <v>42</v>
      </c>
      <c r="B27" s="60"/>
      <c r="D27" s="59" t="s">
        <v>0</v>
      </c>
      <c r="E27" s="60"/>
    </row>
    <row r="28" spans="1:7" ht="36">
      <c r="A28" s="23" t="s">
        <v>29</v>
      </c>
      <c r="B28" s="36" t="s">
        <v>43</v>
      </c>
      <c r="D28" s="23" t="s">
        <v>29</v>
      </c>
      <c r="E28" s="23" t="s">
        <v>43</v>
      </c>
    </row>
    <row r="29" spans="1:7" ht="42" customHeight="1">
      <c r="A29" s="33" t="s">
        <v>50</v>
      </c>
      <c r="B29" s="37">
        <v>48000</v>
      </c>
      <c r="D29" s="24"/>
      <c r="E29" s="25"/>
    </row>
    <row r="30" spans="1:7" ht="39" customHeight="1">
      <c r="A30" s="33" t="s">
        <v>55</v>
      </c>
      <c r="B30" s="38">
        <f>C25*9.25</f>
        <v>164765.62500000239</v>
      </c>
      <c r="D30" s="26" t="s">
        <v>59</v>
      </c>
      <c r="E30" s="8">
        <f>2340*4.5</f>
        <v>10530</v>
      </c>
    </row>
    <row r="31" spans="1:7" ht="57.75" customHeight="1">
      <c r="A31" s="33" t="s">
        <v>56</v>
      </c>
      <c r="B31" s="39">
        <f>C25*0.49</f>
        <v>8728.1250000001255</v>
      </c>
      <c r="D31" s="26" t="s">
        <v>60</v>
      </c>
      <c r="E31" s="25">
        <f>2340*0.49</f>
        <v>1146.5999999999999</v>
      </c>
    </row>
    <row r="32" spans="1:7" ht="40.5" customHeight="1">
      <c r="A32" s="33" t="s">
        <v>51</v>
      </c>
      <c r="B32" s="40">
        <v>687.81</v>
      </c>
      <c r="D32" s="26" t="s">
        <v>61</v>
      </c>
      <c r="E32" s="25">
        <f>10530*9%</f>
        <v>947.69999999999993</v>
      </c>
    </row>
    <row r="33" spans="1:7" ht="33.75" customHeight="1">
      <c r="A33" s="33" t="s">
        <v>57</v>
      </c>
      <c r="B33" s="41">
        <f>B30*9%</f>
        <v>14828.906250000215</v>
      </c>
      <c r="D33" s="24" t="s">
        <v>44</v>
      </c>
      <c r="E33" s="27">
        <f>E30+E31+E32</f>
        <v>12624.300000000001</v>
      </c>
    </row>
    <row r="34" spans="1:7" ht="33.75" customHeight="1">
      <c r="A34" s="33" t="s">
        <v>58</v>
      </c>
      <c r="B34" s="41">
        <v>15343</v>
      </c>
      <c r="D34" s="33" t="s">
        <v>58</v>
      </c>
      <c r="E34" s="27">
        <v>-1375</v>
      </c>
    </row>
    <row r="35" spans="1:7" ht="18" customHeight="1">
      <c r="A35" s="34" t="s">
        <v>44</v>
      </c>
      <c r="B35" s="42">
        <f>B29+B30+B31+B32+B33+B34</f>
        <v>252353.4662500027</v>
      </c>
      <c r="D35" s="24" t="s">
        <v>62</v>
      </c>
      <c r="E35" s="10"/>
    </row>
    <row r="36" spans="1:7" ht="33.75" customHeight="1">
      <c r="A36" s="33" t="s">
        <v>52</v>
      </c>
      <c r="B36" s="40">
        <f>E36</f>
        <v>11249.300000000001</v>
      </c>
      <c r="D36" s="24" t="s">
        <v>63</v>
      </c>
      <c r="E36" s="13">
        <f>E33+E34</f>
        <v>11249.300000000001</v>
      </c>
    </row>
    <row r="37" spans="1:7" ht="33.75" customHeight="1">
      <c r="A37" s="34" t="s">
        <v>45</v>
      </c>
      <c r="B37" s="42">
        <v>0.23</v>
      </c>
      <c r="D37" s="24"/>
      <c r="E37" s="28"/>
    </row>
    <row r="38" spans="1:7" ht="36.75" customHeight="1">
      <c r="A38" s="35" t="s">
        <v>1</v>
      </c>
      <c r="B38" s="43">
        <f>B35+B36+B37</f>
        <v>263602.9962500027</v>
      </c>
      <c r="D38" s="24"/>
      <c r="E38" s="28"/>
    </row>
    <row r="39" spans="1:7" ht="39" customHeight="1">
      <c r="A39" s="49" t="s">
        <v>64</v>
      </c>
      <c r="B39" s="50"/>
      <c r="D39" s="45"/>
      <c r="E39" s="46"/>
    </row>
    <row r="40" spans="1:7" ht="110.25" customHeight="1">
      <c r="A40" s="48" t="s">
        <v>6</v>
      </c>
      <c r="B40" s="48"/>
      <c r="C40" s="48"/>
      <c r="D40" s="48"/>
      <c r="E40" s="48"/>
      <c r="F40" s="47"/>
      <c r="G40" s="47"/>
    </row>
  </sheetData>
  <mergeCells count="15">
    <mergeCell ref="A40:E40"/>
    <mergeCell ref="A39:B39"/>
    <mergeCell ref="D1:J1"/>
    <mergeCell ref="D10:D11"/>
    <mergeCell ref="E9:E11"/>
    <mergeCell ref="E6:E8"/>
    <mergeCell ref="D27:E27"/>
    <mergeCell ref="A12:G12"/>
    <mergeCell ref="G13:G25"/>
    <mergeCell ref="A27:B27"/>
    <mergeCell ref="A2:G2"/>
    <mergeCell ref="A6:A9"/>
    <mergeCell ref="B9:B10"/>
    <mergeCell ref="C9:C10"/>
    <mergeCell ref="A10:A11"/>
  </mergeCells>
  <pageMargins left="0.46" right="0.23" top="0.16" bottom="0.16" header="0.16" footer="0.16"/>
  <pageSetup paperSize="9" scale="59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HR1HT196</vt:lpstr>
      <vt:lpstr>Sheet1</vt:lpstr>
      <vt:lpstr>HR1HT196!Print_Area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IIITS</cp:lastModifiedBy>
  <cp:lastPrinted>2023-06-09T10:03:10Z</cp:lastPrinted>
  <dcterms:created xsi:type="dcterms:W3CDTF">2023-03-10T07:23:23Z</dcterms:created>
  <dcterms:modified xsi:type="dcterms:W3CDTF">2023-07-18T07:41:53Z</dcterms:modified>
</cp:coreProperties>
</file>