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55" windowWidth="18855" windowHeight="9150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L27" i="3" l="1"/>
  <c r="AF27" i="3" s="1"/>
  <c r="O27" i="3"/>
  <c r="V27" i="3"/>
  <c r="W27" i="3"/>
  <c r="X27" i="3"/>
  <c r="Y27" i="3"/>
  <c r="Z27" i="3"/>
  <c r="AA27" i="3"/>
  <c r="AB27" i="3"/>
  <c r="AC27" i="3"/>
  <c r="AD27" i="3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AE28" i="3"/>
  <c r="U28" i="3"/>
  <c r="K34" i="3" s="1"/>
  <c r="T28" i="3"/>
  <c r="J34" i="3" s="1"/>
  <c r="S28" i="3"/>
  <c r="I34" i="3" s="1"/>
  <c r="R28" i="3"/>
  <c r="H34" i="3" s="1"/>
  <c r="Q28" i="3"/>
  <c r="P28" i="3"/>
  <c r="K28" i="3"/>
  <c r="K33" i="3" s="1"/>
  <c r="J28" i="3"/>
  <c r="J33" i="3" s="1"/>
  <c r="I28" i="3"/>
  <c r="I33" i="3" s="1"/>
  <c r="H28" i="3"/>
  <c r="H33" i="3" s="1"/>
  <c r="G28" i="3"/>
  <c r="F28" i="3"/>
  <c r="E28" i="3"/>
  <c r="AD26" i="3"/>
  <c r="AC26" i="3"/>
  <c r="AB26" i="3"/>
  <c r="AA26" i="3"/>
  <c r="Z26" i="3"/>
  <c r="X26" i="3"/>
  <c r="W26" i="3"/>
  <c r="V26" i="3"/>
  <c r="O26" i="3"/>
  <c r="Y26" i="3" s="1"/>
  <c r="L26" i="3"/>
  <c r="AD25" i="3"/>
  <c r="AC25" i="3"/>
  <c r="AB25" i="3"/>
  <c r="AA25" i="3"/>
  <c r="Z25" i="3"/>
  <c r="X25" i="3"/>
  <c r="W25" i="3"/>
  <c r="V25" i="3"/>
  <c r="O25" i="3"/>
  <c r="Y25" i="3" s="1"/>
  <c r="L25" i="3"/>
  <c r="AD24" i="3"/>
  <c r="AC24" i="3"/>
  <c r="AB24" i="3"/>
  <c r="AA24" i="3"/>
  <c r="Z24" i="3"/>
  <c r="X24" i="3"/>
  <c r="W24" i="3"/>
  <c r="V24" i="3"/>
  <c r="O24" i="3"/>
  <c r="Y24" i="3" s="1"/>
  <c r="L24" i="3"/>
  <c r="AD23" i="3"/>
  <c r="AC23" i="3"/>
  <c r="AB23" i="3"/>
  <c r="AA23" i="3"/>
  <c r="Z23" i="3"/>
  <c r="X23" i="3"/>
  <c r="W23" i="3"/>
  <c r="V23" i="3"/>
  <c r="O23" i="3"/>
  <c r="Y23" i="3" s="1"/>
  <c r="L23" i="3"/>
  <c r="AD22" i="3"/>
  <c r="AC22" i="3"/>
  <c r="AB22" i="3"/>
  <c r="AA22" i="3"/>
  <c r="Z22" i="3"/>
  <c r="X22" i="3"/>
  <c r="W22" i="3"/>
  <c r="V22" i="3"/>
  <c r="O22" i="3"/>
  <c r="Y22" i="3" s="1"/>
  <c r="L22" i="3"/>
  <c r="AD21" i="3"/>
  <c r="AC21" i="3"/>
  <c r="AB21" i="3"/>
  <c r="AA21" i="3"/>
  <c r="Z21" i="3"/>
  <c r="X21" i="3"/>
  <c r="W21" i="3"/>
  <c r="V21" i="3"/>
  <c r="O21" i="3"/>
  <c r="Y21" i="3" s="1"/>
  <c r="L21" i="3"/>
  <c r="AD20" i="3"/>
  <c r="AC20" i="3"/>
  <c r="AB20" i="3"/>
  <c r="AA20" i="3"/>
  <c r="Z20" i="3"/>
  <c r="X20" i="3"/>
  <c r="W20" i="3"/>
  <c r="V20" i="3"/>
  <c r="O20" i="3"/>
  <c r="Y20" i="3" s="1"/>
  <c r="L20" i="3"/>
  <c r="AD19" i="3"/>
  <c r="AC19" i="3"/>
  <c r="AB19" i="3"/>
  <c r="AA19" i="3"/>
  <c r="Z19" i="3"/>
  <c r="X19" i="3"/>
  <c r="W19" i="3"/>
  <c r="V19" i="3"/>
  <c r="O19" i="3"/>
  <c r="Y19" i="3" s="1"/>
  <c r="L19" i="3"/>
  <c r="AD18" i="3"/>
  <c r="AC18" i="3"/>
  <c r="AB18" i="3"/>
  <c r="AA18" i="3"/>
  <c r="Z18" i="3"/>
  <c r="X18" i="3"/>
  <c r="W18" i="3"/>
  <c r="V18" i="3"/>
  <c r="O18" i="3"/>
  <c r="Y18" i="3" s="1"/>
  <c r="L18" i="3"/>
  <c r="AD17" i="3"/>
  <c r="AC17" i="3"/>
  <c r="AB17" i="3"/>
  <c r="AA17" i="3"/>
  <c r="Z17" i="3"/>
  <c r="X17" i="3"/>
  <c r="W17" i="3"/>
  <c r="V17" i="3"/>
  <c r="O17" i="3"/>
  <c r="Y17" i="3" s="1"/>
  <c r="L17" i="3"/>
  <c r="AD16" i="3"/>
  <c r="AC16" i="3"/>
  <c r="AB16" i="3"/>
  <c r="AA16" i="3"/>
  <c r="Z16" i="3"/>
  <c r="X16" i="3"/>
  <c r="W16" i="3"/>
  <c r="V16" i="3"/>
  <c r="O16" i="3"/>
  <c r="Y16" i="3" s="1"/>
  <c r="L16" i="3"/>
  <c r="AD15" i="3"/>
  <c r="AC15" i="3"/>
  <c r="AB15" i="3"/>
  <c r="AA15" i="3"/>
  <c r="Z15" i="3"/>
  <c r="X15" i="3"/>
  <c r="W15" i="3"/>
  <c r="V15" i="3"/>
  <c r="O15" i="3"/>
  <c r="Y15" i="3" s="1"/>
  <c r="L15" i="3"/>
  <c r="AD14" i="3"/>
  <c r="AC14" i="3"/>
  <c r="AB14" i="3"/>
  <c r="AA14" i="3"/>
  <c r="Z14" i="3"/>
  <c r="X14" i="3"/>
  <c r="W14" i="3"/>
  <c r="V14" i="3"/>
  <c r="O14" i="3"/>
  <c r="Y14" i="3" s="1"/>
  <c r="L14" i="3"/>
  <c r="AD13" i="3"/>
  <c r="AC13" i="3"/>
  <c r="AB13" i="3"/>
  <c r="AA13" i="3"/>
  <c r="Z13" i="3"/>
  <c r="X13" i="3"/>
  <c r="W13" i="3"/>
  <c r="V13" i="3"/>
  <c r="O13" i="3"/>
  <c r="Y13" i="3" s="1"/>
  <c r="L13" i="3"/>
  <c r="AF23" i="3" l="1"/>
  <c r="AF21" i="3"/>
  <c r="AF25" i="3"/>
  <c r="AF13" i="3"/>
  <c r="AF20" i="3"/>
  <c r="AC28" i="3"/>
  <c r="G34" i="3"/>
  <c r="AF18" i="3"/>
  <c r="I35" i="3"/>
  <c r="AA28" i="3"/>
  <c r="AD28" i="3"/>
  <c r="V28" i="3"/>
  <c r="L34" i="3" s="1"/>
  <c r="AF14" i="3"/>
  <c r="AF16" i="3"/>
  <c r="AF22" i="3"/>
  <c r="L28" i="3"/>
  <c r="AF19" i="3"/>
  <c r="AF26" i="3"/>
  <c r="G33" i="3"/>
  <c r="Z28" i="3"/>
  <c r="AF15" i="3"/>
  <c r="AF17" i="3"/>
  <c r="J35" i="3"/>
  <c r="AB28" i="3"/>
  <c r="AF24" i="3"/>
  <c r="K35" i="3"/>
  <c r="H35" i="3"/>
  <c r="Y28" i="3"/>
  <c r="O28" i="3"/>
  <c r="G35" i="3" l="1"/>
  <c r="AF28" i="3"/>
  <c r="L33" i="3"/>
  <c r="L35" i="3" s="1"/>
</calcChain>
</file>

<file path=xl/sharedStrings.xml><?xml version="1.0" encoding="utf-8"?>
<sst xmlns="http://schemas.openxmlformats.org/spreadsheetml/2006/main" count="333" uniqueCount="169">
  <si>
    <t xml:space="preserve">Generated By: </t>
  </si>
  <si>
    <t>T R SUBBANAYAKA</t>
  </si>
  <si>
    <t xml:space="preserve">Generated On: </t>
  </si>
  <si>
    <t>21-10-2023 10:44:39</t>
  </si>
  <si>
    <t>Chamundeshwari Electricity Supply Corporation Ltd,(CESC)</t>
  </si>
  <si>
    <t>Ledger Extract Report</t>
  </si>
  <si>
    <t>Ledger Extract Report From 01-01-2013 To 21-10-2023</t>
  </si>
  <si>
    <t>Zone:</t>
  </si>
  <si>
    <t>MYSORE</t>
  </si>
  <si>
    <t>Circle:</t>
  </si>
  <si>
    <t>MYSORE-O&amp;M</t>
  </si>
  <si>
    <t>Division:</t>
  </si>
  <si>
    <t>NANJUNGUD</t>
  </si>
  <si>
    <t>Sub-Division:</t>
  </si>
  <si>
    <t>T-NARASHIPURA</t>
  </si>
  <si>
    <t>Section:</t>
  </si>
  <si>
    <t>Account ID:</t>
  </si>
  <si>
    <t>C133054399</t>
  </si>
  <si>
    <t>RR No:</t>
  </si>
  <si>
    <t>TUTM907</t>
  </si>
  <si>
    <t>Name:</t>
  </si>
  <si>
    <t>CHINNABUDDI S/O.MADAIAH</t>
  </si>
  <si>
    <t>Address:</t>
  </si>
  <si>
    <t>T.NARASHIPURA,</t>
  </si>
  <si>
    <t>Tariff:</t>
  </si>
  <si>
    <t>LT7(A)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</si>
  <si>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</si>
  <si>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</si>
  <si>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</si>
  <si>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</si>
  <si>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</si>
  <si>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</si>
  <si>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</si>
  <si>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</si>
  <si>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</si>
  <si>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</si>
  <si>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</si>
  <si>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</si>
  <si>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</si>
  <si>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</si>
  <si>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</si>
  <si>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</si>
  <si>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</si>
  <si>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</si>
  <si>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</si>
  <si>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</si>
  <si>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</si>
  <si>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</si>
  <si>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</si>
  <si>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</si>
  <si>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</si>
  <si>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</si>
  <si>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</si>
  <si>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</si>
  <si>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SUS CB</t>
  </si>
  <si>
    <t>DEC-13</t>
  </si>
  <si>
    <t>12-DEC-2013</t>
  </si>
  <si>
    <t>BILL NOT ISSUED</t>
  </si>
  <si>
    <t>C133054399-121213</t>
  </si>
  <si>
    <t>NORMAL</t>
  </si>
  <si>
    <t>PERMANENT DISS</t>
  </si>
  <si>
    <t>JAN-14</t>
  </si>
  <si>
    <t>12-JAN-2014</t>
  </si>
  <si>
    <t>13-01-2014</t>
  </si>
  <si>
    <t>C133054399-120114</t>
  </si>
  <si>
    <t>DL</t>
  </si>
  <si>
    <t>FEB-14</t>
  </si>
  <si>
    <t>12-FEB-2014</t>
  </si>
  <si>
    <t>18-02-2014</t>
  </si>
  <si>
    <t>C133054399-120214</t>
  </si>
  <si>
    <t>MAR-14</t>
  </si>
  <si>
    <t>12-MAR-2014</t>
  </si>
  <si>
    <t>24-03-2014</t>
  </si>
  <si>
    <t>C133054399-120314</t>
  </si>
  <si>
    <t>APR-14</t>
  </si>
  <si>
    <t>12-APR-2014</t>
  </si>
  <si>
    <t>C133054399-120414</t>
  </si>
  <si>
    <t>MAY-14</t>
  </si>
  <si>
    <t>12-MAY-2014</t>
  </si>
  <si>
    <t>C133054399-120514</t>
  </si>
  <si>
    <t>JUN-14</t>
  </si>
  <si>
    <t>12-JUN-2014</t>
  </si>
  <si>
    <t>C133054399-120614</t>
  </si>
  <si>
    <t>JUL-14</t>
  </si>
  <si>
    <t>12-JUL-2014</t>
  </si>
  <si>
    <t>C133054399-120714</t>
  </si>
  <si>
    <t>AUG-14</t>
  </si>
  <si>
    <t>12-AUG-2014</t>
  </si>
  <si>
    <t>C133054399-120814</t>
  </si>
  <si>
    <t>SEP-14</t>
  </si>
  <si>
    <t>12-SEP-2014</t>
  </si>
  <si>
    <t>C133054399-120914</t>
  </si>
  <si>
    <t>OCT-14</t>
  </si>
  <si>
    <t>12-OCT-2014</t>
  </si>
  <si>
    <t>C133054399-121014</t>
  </si>
  <si>
    <t>NOV-14</t>
  </si>
  <si>
    <t>12-NOV-2014</t>
  </si>
  <si>
    <t>C133054399-121114</t>
  </si>
  <si>
    <t>DEC-14</t>
  </si>
  <si>
    <t>12-DEC-2014</t>
  </si>
  <si>
    <t>C133054399-121214</t>
  </si>
  <si>
    <t>JAN-15</t>
  </si>
  <si>
    <t>12-JAN-2015</t>
  </si>
  <si>
    <t>C133054399-120115</t>
  </si>
  <si>
    <t>FEB-15</t>
  </si>
  <si>
    <t>12-FEB-2015</t>
  </si>
  <si>
    <t>C133054399-120215</t>
  </si>
  <si>
    <t>MAR-15</t>
  </si>
  <si>
    <t>12-MAR-2015</t>
  </si>
  <si>
    <t>C133054399-120315</t>
  </si>
  <si>
    <t xml:space="preserve">         ZÁªÀÄÄAqÉÃ±Àéj «zÀÄåvï ¸ÀgÀ§gÁdÄ ¤UÀªÀÄ ¤AiÀÄ«ÄvÀ</t>
  </si>
  <si>
    <t>£ÀAd£ÀUÀÆqÀÄ «¨sÁUÀ</t>
  </si>
  <si>
    <t>gÀÆ46346 C¸ÁªÀÄ£Àå ¨ÉÃrPÉAiÀÄ£ÀÄß »A¥ÀqÉAiÀÄÄªÀ §UÉÎ</t>
  </si>
  <si>
    <t>G¥À «¨sÁUÀzÀ ºÉ¸ÀgÀÄ</t>
  </si>
  <si>
    <t>n £ÀgÀ¹Ã¥ÀÄgÀ</t>
  </si>
  <si>
    <t>Dgï.Dgï. ¸ÀASÉå</t>
  </si>
  <si>
    <t>TUTM858</t>
  </si>
  <si>
    <t>«zÀÄåvï ¸ÀA¥ÀPÀð ¢£ÁAPÀ</t>
  </si>
  <si>
    <t>20/01/2008</t>
  </si>
  <si>
    <t>UÁæºÀPÀgÀ ºÉ¸ÀgÀÄ</t>
  </si>
  <si>
    <t>PUTTASWAMY</t>
  </si>
  <si>
    <t>dPÁw</t>
  </si>
  <si>
    <t>LT7</t>
  </si>
  <si>
    <t>jÃrUï ¢£ÁAPÀ</t>
  </si>
  <si>
    <t>3 RD</t>
  </si>
  <si>
    <t>UÁæºÀPÀgÀ «¼Á¸À</t>
  </si>
  <si>
    <t>T.DODAPURA</t>
  </si>
  <si>
    <t>«zÀÄåvï ¨ÁgÀ</t>
  </si>
  <si>
    <t>0.04 kw</t>
  </si>
  <si>
    <t xml:space="preserve">«ÄÃlgï ¹ÜgÁAPÀ </t>
  </si>
  <si>
    <t>wAUÀ¼À PÀ¤µÀÖ ¨ÉÃrPÉ gÀÆ.</t>
  </si>
  <si>
    <t>¨sÀzÀævÀ oÉÃªÀtÂ</t>
  </si>
  <si>
    <t>¸ÁÜªÀgÀ «zÀÄåvï ¤®ÄUÀqÉUÉÆAqÀ ¢£ÁAPÀ</t>
  </si>
  <si>
    <t>JA.Dgï.PÉÆÃqï</t>
  </si>
  <si>
    <t xml:space="preserve">FUÁUÀ¯ÉÃ ºÁQgÀÄªÀ  rªÉÄAqï/ ¨ÉÃrPÉ
</t>
  </si>
  <si>
    <t xml:space="preserve"> ¥ÀjµÀÌj¹gÀÄªÀ rªÉÄAqï/¨ÉÃrPÉ </t>
  </si>
  <si>
    <t>ªÀåvÁå¸À</t>
  </si>
  <si>
    <t>¢£ÁAPÀ/ wAUÀ¼ÀÄ/ ªÀµÀð</t>
  </si>
  <si>
    <t>States</t>
  </si>
  <si>
    <t>jÃrAUï</t>
  </si>
  <si>
    <t>§¼ÀPÉ</t>
  </si>
  <si>
    <t>¤UÀ¢vÀ ±ÀÄ®Ì</t>
  </si>
  <si>
    <t>«zÀÄåvï ±ÀÄ®Ì</t>
  </si>
  <si>
    <t>§rØ</t>
  </si>
  <si>
    <t>vÉjUÉ</t>
  </si>
  <si>
    <t>J¥sï.J.¹.</t>
  </si>
  <si>
    <t>EvÀgÉ</t>
  </si>
  <si>
    <t>MlÄÖ</t>
  </si>
  <si>
    <t>vÀ¥ÁàV ¨ÉÃrPÉAiÀiÁVgÀÄªÀ ªÉÆvÀÛ</t>
  </si>
  <si>
    <t>¥ÀjµÀÌj¹gÀÄªÀ ¨ÉÃrPÉ</t>
  </si>
  <si>
    <t xml:space="preserve">»AvÉUÉzÀÄ PÉÆ¼Àî¨ÉÃPÁzÀ ¨ÉÃrPÉ </t>
  </si>
  <si>
    <t>¨ÉÃrPÉ »A¥ÀqÉAiÀÄÄªÀ PÁgÀt: UÀtPÀ AiÀÄAvÀæzÀ°è vÀ¥ÁàV ¨ÉÃrPÉAiÉÆÃ /CxÀªÀ /«ÄÃlgï jÃqÀgï vÀ¥ÁàV §¼ÀPÉAiÀÄ£ÀÄß ¤ÃrgÀÄvÁÛgÉ ?</t>
  </si>
  <si>
    <r>
      <t>zÀÈrüÃPÀj¸ÀÄªÀÅzÉÃ£ÉAzÀgÉ, SÁvÉAiÀÄ ¯ÉPÀÌUÀ¼À£ÀÄß ¥Àj²Ã°¸À¯ÁVzÉ ªÉÆ§®UÀÄ gÀÆ.</t>
    </r>
    <r>
      <rPr>
        <b/>
        <sz val="12"/>
        <rFont val="Nudi Akshar-02"/>
      </rPr>
      <t xml:space="preserve"> 26031.00 </t>
    </r>
    <r>
      <rPr>
        <sz val="10.5"/>
        <rFont val="Nudi Akshar-02"/>
      </rPr>
      <t xml:space="preserve"> [gÉ«£ÀÆå],  </t>
    </r>
    <r>
      <rPr>
        <b/>
        <sz val="10.5"/>
        <rFont val="Nudi Akshar-02"/>
      </rPr>
      <t>gÀÆ.18460.00</t>
    </r>
    <r>
      <rPr>
        <sz val="10.5"/>
        <rFont val="Nudi Akshar-02"/>
      </rPr>
      <t xml:space="preserve"> [§rØ] ªÀÄvÀÄÛ gÀÆ.1616</t>
    </r>
    <r>
      <rPr>
        <b/>
        <sz val="12"/>
        <rFont val="Nudi Akshar-02"/>
      </rPr>
      <t>.00</t>
    </r>
    <r>
      <rPr>
        <sz val="10.5"/>
        <rFont val="Nudi Akshar-02"/>
      </rPr>
      <t xml:space="preserve"> [vÉjUÉ] EvÀgÉ gÀÆ:239.00 AiÀÄ£ÀÄß ºÉZÀÄÑ PÉèÃªÀiï ªÀiÁrgÀÄªÀÅzÀÄ PÀAqÀÄ§A¢zÀÄÝ »A¥ÀqÉAiÀÄ¨ÉÃPÁVzÉ.</t>
    </r>
  </si>
  <si>
    <t>zÀÈrüÃPÀgÀt:</t>
  </si>
  <si>
    <r>
      <t xml:space="preserve">1  Dgï.Dgï.¸ÀASÉå </t>
    </r>
    <r>
      <rPr>
        <sz val="11"/>
        <rFont val="Times New Roman"/>
        <family val="1"/>
      </rPr>
      <t>RTTDL9605</t>
    </r>
    <r>
      <rPr>
        <sz val="11"/>
        <rFont val="Nudi Akshar-02"/>
      </rPr>
      <t xml:space="preserve"> ,¸ÁÜªÀgÀªÀÅ  ¢£ÁAP 20/01/2008  </t>
    </r>
    <r>
      <rPr>
        <sz val="11"/>
        <rFont val="Calibri"/>
        <family val="2"/>
        <scheme val="minor"/>
      </rPr>
      <t>LTI</t>
    </r>
    <r>
      <rPr>
        <sz val="11"/>
        <rFont val="Nudi Akshar-02"/>
      </rPr>
      <t xml:space="preserve"> dPÁwAiÀÄ°è ªÀÄAdÆgÁVgÀÄvÀÛzÉ.</t>
    </r>
  </si>
  <si>
    <r>
      <t>2. ¸ÁÜªÀgÀzÀ ªÀÄAdÆgÁw ¥ÀæªÀiÁtªÀÅ 0.04</t>
    </r>
    <r>
      <rPr>
        <sz val="11"/>
        <rFont val="Calibri"/>
        <family val="2"/>
        <scheme val="minor"/>
      </rPr>
      <t xml:space="preserve">  kw.</t>
    </r>
    <r>
      <rPr>
        <sz val="11"/>
        <rFont val="Nudi Akshar-02"/>
      </rPr>
      <t>UÀ¼ÁVzÀÄÝ ¥Àæw wAUÀ¼À 3 £ÉÃ ¢£ÁAPÀzÀAzÀÄ ªÀiÁ¥ÀPÀ NzÀ¯ÁUÀÄwÛzÉ.</t>
    </r>
  </si>
  <si>
    <r>
      <t>3. ¢£ÁAP 03/10/2015 gÀAzÀÄÉ vÀ¥ÁàV gÉÃrAUï ¤ÃrzÀÄÝ</t>
    </r>
    <r>
      <rPr>
        <sz val="11"/>
        <rFont val="Calibri"/>
        <family val="2"/>
        <scheme val="minor"/>
      </rPr>
      <t xml:space="preserve">,  4000 </t>
    </r>
    <r>
      <rPr>
        <sz val="11"/>
        <rFont val="BRH Kannada"/>
      </rPr>
      <t xml:space="preserve">AiÀÄÆ¤mïì  ºÉZÀÄÑªÀj   ¨ÉÃrPÉAiÀiÁVgÀÄvÀÛzÉ, ºÁUÀÆ ªÀiÁ¥ÀPÀ §zÀ¯ÁªÀuÉ ¸ÀªÀÄAiÀÄzÀ°è ¸ÀjAiÀiÁzÀ jrAUï zÁR°¸À¯ÁVzÀÄÝ vÀ¥ÁàV ¨ÉÃrPÉAiÀiÁVgÀÄªÀ ªÉÆvÀÛ gÀÆ. </t>
    </r>
    <r>
      <rPr>
        <sz val="11"/>
        <rFont val="Times New Roman"/>
        <family val="1"/>
      </rPr>
      <t>46346</t>
    </r>
    <r>
      <rPr>
        <sz val="11"/>
        <rFont val="BRH Kannada"/>
      </rPr>
      <t xml:space="preserve"> £ÀÄß »A¥ÀqÉAiÀÄ®Ä ¥Àæ¸ÁÛªÀ£É ¸À°è¸À¯ÁVzÉ.</t>
    </r>
  </si>
  <si>
    <t>4. vÀ¥ÁàV  UÀtPÀAiÀÄAvÀæzÀ°è / «ÄÃlgï jÃrAUï ¤ÃrzÀ £ÀAvÀgÀ  gÉ«£ÀÆå :26031.00   §r Gàæ 18460.00      vÉjUÉ gÀÆ1616.00    EvÀgÉ gÀÆ: 239.00   ¨ÉÃrPÉAiÀiÁVgÀÄvÀÛzÉ.</t>
  </si>
  <si>
    <t>5. ¥ÀjµÀÌøvÀ ©°è£À ¥ÀæPÁgÀ gÉªÉ£ÀÆå 7083.00gÀÆUÀ¼ÀÄ ªÀÄvÀÄÛ  §r.602251.00 vÉjUÉ 74.00 EvÀgÉ gÀÆ27.00gÀÆUÀ¼ÀÄ ªÀiÁvÀæ ¨ÉÃrPÉAiÀiÁVgÀÄvÀÛzÉ.</t>
  </si>
  <si>
    <t>QjAiÀÄ ¸ÀºÁAiÀÄPÀ/¸ÀºÁAiÀÄQ</t>
  </si>
  <si>
    <t>»jAiÀÄ ¸ÀºÁAiÀÄPÀgÀÄ</t>
  </si>
  <si>
    <t>¸ÀºÁAiÀÄPÀ PÁAiÀÄð¤ªÁðºÀPÀ EAf¤AiÀÄgï(«)</t>
  </si>
  <si>
    <t>¯ÉPÁÌ¢üPÁj</t>
  </si>
  <si>
    <t>PÁAiÀÄð¤ªÁðºÀPÀ EAf¤AiÀÄgï(«)</t>
  </si>
  <si>
    <t>PÁ ªÀÄvÀÄÛ ¥Á G¥À«¨sÁUÀ</t>
  </si>
  <si>
    <t>PÁ ªÀÄvÀÄÛ ¥Á «¨sÁUÀ</t>
  </si>
  <si>
    <t>£ÀAd£ÀUÀÆqÀÄ</t>
  </si>
  <si>
    <t xml:space="preserve">  ¯ÉPÁÌ¢üPÁj[D ¥À]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</si>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</sst>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8"/>
      <name val="Nudi Akshar-02"/>
    </font>
    <font>
      <sz val="14"/>
      <name val="Nudi Akshar-02"/>
    </font>
    <font>
      <sz val="11"/>
      <name val="Nudi Akshar-02"/>
    </font>
    <font>
      <sz val="10"/>
      <name val="Calibri"/>
      <family val="2"/>
    </font>
    <font>
      <sz val="12"/>
      <name val="Nudi Akshar-02"/>
    </font>
    <font>
      <sz val="11"/>
      <name val="Cambria"/>
      <family val="1"/>
      <scheme val="major"/>
    </font>
    <font>
      <b/>
      <sz val="11"/>
      <name val="Nudi Akshar-02"/>
    </font>
    <font>
      <sz val="11"/>
      <name val="Nudi Akshar"/>
    </font>
    <font>
      <sz val="11"/>
      <name val="Calibri"/>
      <family val="2"/>
      <scheme val="minor"/>
    </font>
    <font>
      <sz val="10"/>
      <name val="Verdana"/>
      <family val="2"/>
    </font>
    <font>
      <b/>
      <sz val="12"/>
      <name val="Nudi Akshar"/>
    </font>
    <font>
      <b/>
      <sz val="11"/>
      <name val="Calibri"/>
      <family val="2"/>
      <scheme val="minor"/>
    </font>
    <font>
      <b/>
      <sz val="10"/>
      <name val="Calibri"/>
      <family val="2"/>
    </font>
    <font>
      <b/>
      <sz val="13"/>
      <color theme="1"/>
      <name val="Nudi Akshar-14"/>
    </font>
    <font>
      <sz val="13"/>
      <color theme="1"/>
      <name val="Nudi Akshar-14"/>
    </font>
    <font>
      <sz val="14"/>
      <color theme="1"/>
      <name val="Calibri"/>
      <family val="2"/>
      <scheme val="minor"/>
    </font>
    <font>
      <b/>
      <sz val="12"/>
      <color theme="1"/>
      <name val="Nudi Akshar-14"/>
    </font>
    <font>
      <sz val="12"/>
      <color theme="1"/>
      <name val="Nudi Akshar-14"/>
    </font>
    <font>
      <sz val="10.5"/>
      <name val="Nudi Akshar-02"/>
    </font>
    <font>
      <b/>
      <sz val="12"/>
      <name val="Nudi Akshar-02"/>
    </font>
    <font>
      <b/>
      <sz val="10.5"/>
      <name val="Nudi Akshar-02"/>
    </font>
    <font>
      <sz val="10.5"/>
      <name val="Nudi Akshar-01"/>
    </font>
    <font>
      <b/>
      <u/>
      <sz val="14.5"/>
      <name val="Nudi Akshar-02"/>
    </font>
    <font>
      <sz val="11"/>
      <name val="Times New Roman"/>
      <family val="1"/>
    </font>
    <font>
      <sz val="11"/>
      <color theme="1"/>
      <name val="Nudi Akshar-02"/>
    </font>
    <font>
      <sz val="11"/>
      <name val="BRH Kannada"/>
    </font>
    <font>
      <sz val="14.5"/>
      <name val="Nudi Akshar"/>
    </font>
  </fonts>
  <fills count="8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8">
    <xf numFmtId="0" fontId="0" fillId="0" borderId="0" xfId="0" applyNumberFormat="1" applyFill="1" applyAlignment="1" applyProtection="1"/>
    <xf numFmtId="14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right"/>
    </xf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4" fillId="4" borderId="1" xfId="0" applyFont="1" applyFill="1" applyBorder="1"/>
    <xf numFmtId="0" fontId="4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5" borderId="2" xfId="0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6" borderId="2" xfId="0" applyFont="1" applyFill="1" applyBorder="1"/>
    <xf numFmtId="1" fontId="8" fillId="0" borderId="2" xfId="0" applyNumberFormat="1" applyFont="1" applyBorder="1"/>
    <xf numFmtId="1" fontId="12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4" fillId="5" borderId="2" xfId="0" applyFont="1" applyFill="1" applyBorder="1"/>
    <xf numFmtId="1" fontId="8" fillId="7" borderId="2" xfId="0" applyNumberFormat="1" applyFont="1" applyFill="1" applyBorder="1"/>
    <xf numFmtId="1" fontId="12" fillId="7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2" xfId="0" applyNumberFormat="1" applyFont="1" applyBorder="1" applyAlignment="1"/>
    <xf numFmtId="1" fontId="16" fillId="0" borderId="2" xfId="0" applyNumberFormat="1" applyFont="1" applyBorder="1" applyAlignment="1">
      <alignment horizontal="center"/>
    </xf>
    <xf numFmtId="1" fontId="17" fillId="0" borderId="2" xfId="0" applyNumberFormat="1" applyFont="1" applyBorder="1"/>
    <xf numFmtId="0" fontId="15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5" borderId="0" xfId="0" applyNumberFormat="1" applyFont="1" applyFill="1" applyBorder="1" applyAlignment="1">
      <alignment horizontal="center"/>
    </xf>
    <xf numFmtId="1" fontId="16" fillId="0" borderId="0" xfId="0" applyNumberFormat="1" applyFont="1" applyBorder="1" applyAlignment="1"/>
    <xf numFmtId="1" fontId="0" fillId="0" borderId="0" xfId="0" applyNumberFormat="1"/>
    <xf numFmtId="0" fontId="0" fillId="5" borderId="0" xfId="0" applyFill="1"/>
    <xf numFmtId="1" fontId="13" fillId="0" borderId="0" xfId="0" applyNumberFormat="1" applyFont="1"/>
    <xf numFmtId="0" fontId="18" fillId="0" borderId="0" xfId="0" applyFont="1" applyBorder="1" applyAlignment="1">
      <alignment vertical="center"/>
    </xf>
    <xf numFmtId="0" fontId="19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9" fillId="0" borderId="0" xfId="0" applyFont="1" applyBorder="1"/>
    <xf numFmtId="1" fontId="20" fillId="0" borderId="0" xfId="0" applyNumberFormat="1" applyFont="1" applyBorder="1" applyAlignment="1">
      <alignment horizontal="right"/>
    </xf>
    <xf numFmtId="1" fontId="19" fillId="0" borderId="0" xfId="0" applyNumberFormat="1" applyFont="1" applyBorder="1"/>
    <xf numFmtId="0" fontId="21" fillId="0" borderId="0" xfId="0" applyFont="1" applyBorder="1" applyAlignment="1">
      <alignment horizontal="left" vertical="center"/>
    </xf>
    <xf numFmtId="0" fontId="22" fillId="0" borderId="0" xfId="0" applyFont="1"/>
    <xf numFmtId="1" fontId="12" fillId="0" borderId="2" xfId="0" applyNumberFormat="1" applyFont="1" applyBorder="1" applyAlignment="1">
      <alignment horizontal="right" vertical="center" wrapText="1"/>
    </xf>
    <xf numFmtId="1" fontId="12" fillId="0" borderId="2" xfId="0" applyNumberFormat="1" applyFont="1" applyBorder="1" applyAlignment="1">
      <alignment horizontal="right" vertical="center"/>
    </xf>
    <xf numFmtId="1" fontId="12" fillId="5" borderId="2" xfId="0" applyNumberFormat="1" applyFont="1" applyFill="1" applyBorder="1" applyAlignment="1">
      <alignment horizontal="right" vertical="center"/>
    </xf>
    <xf numFmtId="0" fontId="22" fillId="0" borderId="0" xfId="0" applyFont="1" applyBorder="1"/>
    <xf numFmtId="1" fontId="22" fillId="0" borderId="0" xfId="0" applyNumberFormat="1" applyFont="1" applyBorder="1"/>
    <xf numFmtId="1" fontId="18" fillId="0" borderId="2" xfId="0" applyNumberFormat="1" applyFont="1" applyBorder="1" applyAlignment="1">
      <alignment horizontal="right"/>
    </xf>
    <xf numFmtId="1" fontId="18" fillId="5" borderId="2" xfId="0" applyNumberFormat="1" applyFont="1" applyFill="1" applyBorder="1" applyAlignment="1">
      <alignment horizontal="right"/>
    </xf>
    <xf numFmtId="1" fontId="22" fillId="0" borderId="2" xfId="0" applyNumberFormat="1" applyFont="1" applyBorder="1" applyAlignment="1">
      <alignment horizontal="right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6" fillId="0" borderId="0" xfId="0" applyFont="1"/>
    <xf numFmtId="1" fontId="26" fillId="0" borderId="0" xfId="0" applyNumberFormat="1" applyFont="1"/>
    <xf numFmtId="0" fontId="26" fillId="5" borderId="0" xfId="0" applyFont="1" applyFill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0" xfId="0" applyFont="1"/>
    <xf numFmtId="1" fontId="7" fillId="0" borderId="0" xfId="0" applyNumberFormat="1" applyFont="1"/>
    <xf numFmtId="0" fontId="7" fillId="5" borderId="0" xfId="0" applyFont="1" applyFill="1"/>
    <xf numFmtId="0" fontId="7" fillId="0" borderId="0" xfId="0" applyFont="1" applyAlignment="1">
      <alignment horizontal="left" vertical="center"/>
    </xf>
    <xf numFmtId="0" fontId="29" fillId="0" borderId="0" xfId="0" applyFont="1"/>
    <xf numFmtId="0" fontId="7" fillId="5" borderId="0" xfId="0" applyFont="1" applyFill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wrapText="1"/>
    </xf>
    <xf numFmtId="1" fontId="26" fillId="0" borderId="0" xfId="0" applyNumberFormat="1" applyFont="1" applyAlignment="1">
      <alignment horizontal="center"/>
    </xf>
    <xf numFmtId="0" fontId="26" fillId="5" borderId="0" xfId="0" applyFont="1" applyFill="1" applyAlignment="1">
      <alignment horizontal="center"/>
    </xf>
    <xf numFmtId="1" fontId="26" fillId="0" borderId="0" xfId="0" applyNumberFormat="1" applyFont="1" applyAlignment="1"/>
    <xf numFmtId="0" fontId="26" fillId="5" borderId="0" xfId="0" applyFont="1" applyFill="1" applyAlignmen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3:Z109" totalsRowShown="0">
  <autoFilter ref="A13:Z109"/>
  <tableColumns count="26">
    <tableColumn id="1" name="MONTH"/>
    <tableColumn id="2" name="READING DAY"/>
    <tableColumn id="3" name="BILL DATE"/>
    <tableColumn id="4" name="BILL NO"/>
    <tableColumn id="5" name="METER STATUS"/>
    <tableColumn id="6" name="INST STATUS"/>
    <tableColumn id="7" name="FR"/>
    <tableColumn id="8" name="IR"/>
    <tableColumn id="9" name="METER CONSTANT"/>
    <tableColumn id="10" name="MC UNITS"/>
    <tableColumn id="11" name="UNITS"/>
    <tableColumn id="12" name="SUSPENSE OB"/>
    <tableColumn id="13" name="OB"/>
    <tableColumn id="14" name="FC"/>
    <tableColumn id="15" name="EC"/>
    <tableColumn id="16" name="FAC"/>
    <tableColumn id="17" name="TAX"/>
    <tableColumn id="18" name="INTEREST"/>
    <tableColumn id="26" name="Column1" dataDxfId="0">
      <calculatedColumnFormula>R15-Table1[[#This Row],[INTEREST]]</calculatedColumnFormula>
    </tableColumn>
    <tableColumn id="19" name="OTHERS"/>
    <tableColumn id="20" name="DL ADJUSTMENT"/>
    <tableColumn id="21" name="ARREARS"/>
    <tableColumn id="22" name="NET AMOUNT"/>
    <tableColumn id="23" name="COLLECTION"/>
    <tableColumn id="24" name="CB"/>
    <tableColumn id="25" name="SUS C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tabSelected="1" topLeftCell="F9" workbookViewId="0">
      <selection activeCell="Q14" sqref="Q14:Q32"/>
    </sheetView>
  </sheetViews>
  <sheetFormatPr defaultRowHeight="15" x14ac:dyDescent="0.25"/>
  <cols>
    <col min="1" max="1" width="11.42578125" customWidth="1"/>
    <col min="2" max="2" width="16.42578125" customWidth="1"/>
    <col min="3" max="3" width="16.140625" customWidth="1"/>
    <col min="4" max="4" width="19.5703125" customWidth="1"/>
    <col min="5" max="5" width="17.5703125" customWidth="1"/>
    <col min="6" max="6" width="17" customWidth="1"/>
    <col min="7" max="7" width="6.7109375" customWidth="1"/>
    <col min="8" max="8" width="6.28515625" customWidth="1"/>
    <col min="9" max="9" width="20.42578125" customWidth="1"/>
    <col min="10" max="10" width="13.140625" customWidth="1"/>
    <col min="11" max="11" width="9.7109375" customWidth="1"/>
    <col min="12" max="12" width="16.28515625" customWidth="1"/>
    <col min="13" max="13" width="12" customWidth="1"/>
    <col min="14" max="14" width="6.5703125" customWidth="1"/>
    <col min="15" max="15" width="6.7109375" customWidth="1"/>
    <col min="16" max="17" width="7.85546875" customWidth="1"/>
    <col min="18" max="19" width="12.5703125" customWidth="1"/>
    <col min="20" max="20" width="11.42578125" customWidth="1"/>
    <col min="21" max="21" width="18.85546875" customWidth="1"/>
    <col min="22" max="22" width="12.42578125" customWidth="1"/>
    <col min="23" max="23" width="16.5703125" customWidth="1"/>
    <col min="24" max="24" width="15.28515625" customWidth="1"/>
    <col min="25" max="25" width="12" customWidth="1"/>
    <col min="26" max="26" width="10.5703125" customWidth="1"/>
  </cols>
  <sheetData>
    <row r="1" spans="1:26" x14ac:dyDescent="0.25">
      <c r="A1" s="6" t="s">
        <v>0</v>
      </c>
      <c r="B1" s="5" t="s">
        <v>1</v>
      </c>
      <c r="C1" s="5" t="s">
        <v>1</v>
      </c>
      <c r="D1" s="6" t="s">
        <v>2</v>
      </c>
      <c r="E1" s="5" t="s">
        <v>3</v>
      </c>
      <c r="F1" s="5" t="s">
        <v>3</v>
      </c>
    </row>
    <row r="2" spans="1:26" ht="18.75" x14ac:dyDescent="0.3">
      <c r="A2" s="4" t="s">
        <v>4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.75" x14ac:dyDescent="0.3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.75" x14ac:dyDescent="0.3">
      <c r="A4" s="4" t="s">
        <v>6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3" t="s">
        <v>7</v>
      </c>
      <c r="B8" s="2" t="s">
        <v>8</v>
      </c>
      <c r="C8" s="3" t="s">
        <v>9</v>
      </c>
      <c r="D8" s="2" t="s">
        <v>10</v>
      </c>
      <c r="E8" s="3" t="s">
        <v>11</v>
      </c>
      <c r="F8" s="2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3" t="s">
        <v>13</v>
      </c>
      <c r="B9" s="2" t="s">
        <v>14</v>
      </c>
      <c r="C9" s="3" t="s">
        <v>15</v>
      </c>
      <c r="D9" s="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1" spans="1:26" x14ac:dyDescent="0.25">
      <c r="A11" s="3" t="s">
        <v>16</v>
      </c>
      <c r="B11" s="2" t="s">
        <v>17</v>
      </c>
      <c r="C11" s="3" t="s">
        <v>18</v>
      </c>
      <c r="D11" s="2" t="s">
        <v>19</v>
      </c>
      <c r="E11" s="3" t="s">
        <v>20</v>
      </c>
      <c r="F11" s="2" t="s">
        <v>21</v>
      </c>
      <c r="G11" s="3" t="s">
        <v>22</v>
      </c>
      <c r="H11" s="2" t="s">
        <v>23</v>
      </c>
      <c r="I11" s="2" t="s">
        <v>23</v>
      </c>
      <c r="J11" s="2" t="s">
        <v>23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3" t="s">
        <v>24</v>
      </c>
      <c r="B12" s="2" t="s">
        <v>25</v>
      </c>
      <c r="C12" s="3" t="s">
        <v>26</v>
      </c>
      <c r="D12" s="1">
        <v>41613</v>
      </c>
      <c r="E12" s="3" t="s">
        <v>27</v>
      </c>
      <c r="F12" s="2">
        <v>2</v>
      </c>
      <c r="G12" s="3" t="s">
        <v>28</v>
      </c>
      <c r="H12" s="2">
        <v>0</v>
      </c>
      <c r="I12" s="3" t="s">
        <v>29</v>
      </c>
      <c r="J12" s="2">
        <v>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t="s">
        <v>30</v>
      </c>
      <c r="B13" t="s">
        <v>31</v>
      </c>
      <c r="C13" t="s">
        <v>32</v>
      </c>
      <c r="D13" t="s">
        <v>33</v>
      </c>
      <c r="E13" t="s">
        <v>34</v>
      </c>
      <c r="F13" t="s">
        <v>35</v>
      </c>
      <c r="G13" t="s">
        <v>36</v>
      </c>
      <c r="H13" t="s">
        <v>37</v>
      </c>
      <c r="I13" t="s">
        <v>38</v>
      </c>
      <c r="J13" t="s">
        <v>39</v>
      </c>
      <c r="K13" t="s">
        <v>40</v>
      </c>
      <c r="L13" t="s">
        <v>41</v>
      </c>
      <c r="M13" t="s">
        <v>42</v>
      </c>
      <c r="N13" t="s">
        <v>43</v>
      </c>
      <c r="O13" t="s">
        <v>44</v>
      </c>
      <c r="P13" t="s">
        <v>45</v>
      </c>
      <c r="Q13" t="s">
        <v>46</v>
      </c>
      <c r="R13" t="s">
        <v>47</v>
      </c>
      <c r="S13" t="s">
        <v>168</v>
      </c>
      <c r="T13" t="s">
        <v>48</v>
      </c>
      <c r="U13" t="s">
        <v>49</v>
      </c>
      <c r="V13" t="s">
        <v>50</v>
      </c>
      <c r="W13" t="s">
        <v>51</v>
      </c>
      <c r="X13" t="s">
        <v>52</v>
      </c>
      <c r="Y13" t="s">
        <v>53</v>
      </c>
      <c r="Z13" t="s">
        <v>54</v>
      </c>
    </row>
    <row r="14" spans="1:26" x14ac:dyDescent="0.25">
      <c r="A14" t="s">
        <v>55</v>
      </c>
      <c r="B14" t="s">
        <v>56</v>
      </c>
      <c r="C14" t="s">
        <v>57</v>
      </c>
      <c r="D14" t="s">
        <v>58</v>
      </c>
      <c r="E14" t="s">
        <v>59</v>
      </c>
      <c r="F14" t="s">
        <v>60</v>
      </c>
      <c r="G14">
        <v>2090</v>
      </c>
      <c r="H14">
        <v>2090</v>
      </c>
      <c r="I14">
        <v>1</v>
      </c>
      <c r="J14">
        <v>0</v>
      </c>
      <c r="K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f>R15-Table1[[#This Row],[INTEREST]]</f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6" x14ac:dyDescent="0.25">
      <c r="A15" t="s">
        <v>61</v>
      </c>
      <c r="B15" t="s">
        <v>62</v>
      </c>
      <c r="C15" t="s">
        <v>63</v>
      </c>
      <c r="D15" t="s">
        <v>64</v>
      </c>
      <c r="E15" t="s">
        <v>65</v>
      </c>
      <c r="F15" t="s">
        <v>60</v>
      </c>
      <c r="G15">
        <v>2090</v>
      </c>
      <c r="H15">
        <v>2090</v>
      </c>
      <c r="I15">
        <v>1</v>
      </c>
      <c r="J15">
        <v>0</v>
      </c>
      <c r="K15">
        <v>200</v>
      </c>
      <c r="N15">
        <v>320</v>
      </c>
      <c r="O15">
        <v>1700</v>
      </c>
      <c r="P15">
        <v>0</v>
      </c>
      <c r="Q15">
        <v>102</v>
      </c>
      <c r="R15">
        <v>0</v>
      </c>
      <c r="S15">
        <f>R16-Table1[[#This Row],[INTEREST]]</f>
        <v>0</v>
      </c>
      <c r="T15">
        <v>0</v>
      </c>
      <c r="U15">
        <v>0</v>
      </c>
      <c r="V15">
        <v>-465</v>
      </c>
      <c r="W15">
        <v>1657</v>
      </c>
      <c r="X15">
        <v>0</v>
      </c>
    </row>
    <row r="16" spans="1:26" x14ac:dyDescent="0.25">
      <c r="A16" t="s">
        <v>61</v>
      </c>
      <c r="B16" t="s">
        <v>62</v>
      </c>
      <c r="C16" t="s">
        <v>63</v>
      </c>
      <c r="D16" t="s">
        <v>64</v>
      </c>
      <c r="E16" t="s">
        <v>65</v>
      </c>
      <c r="F16" t="s">
        <v>60</v>
      </c>
      <c r="G16">
        <v>2090</v>
      </c>
      <c r="H16">
        <v>2090</v>
      </c>
      <c r="I16">
        <v>1</v>
      </c>
      <c r="J16">
        <v>0</v>
      </c>
      <c r="K16">
        <v>200</v>
      </c>
      <c r="N16">
        <v>320</v>
      </c>
      <c r="O16">
        <v>1700</v>
      </c>
      <c r="P16">
        <v>0</v>
      </c>
      <c r="Q16">
        <v>102</v>
      </c>
      <c r="R16">
        <v>0</v>
      </c>
      <c r="S16">
        <f>R17-Table1[[#This Row],[INTEREST]]</f>
        <v>8.2899999999999991</v>
      </c>
      <c r="T16">
        <v>0</v>
      </c>
      <c r="U16">
        <v>0</v>
      </c>
      <c r="V16">
        <v>-465</v>
      </c>
      <c r="W16">
        <v>1657</v>
      </c>
      <c r="X16">
        <v>0</v>
      </c>
    </row>
    <row r="17" spans="1:24" x14ac:dyDescent="0.25">
      <c r="A17" t="s">
        <v>66</v>
      </c>
      <c r="B17" t="s">
        <v>67</v>
      </c>
      <c r="C17" t="s">
        <v>68</v>
      </c>
      <c r="D17" t="s">
        <v>69</v>
      </c>
      <c r="E17" t="s">
        <v>65</v>
      </c>
      <c r="F17" t="s">
        <v>60</v>
      </c>
      <c r="G17">
        <v>2090</v>
      </c>
      <c r="H17">
        <v>2090</v>
      </c>
      <c r="I17">
        <v>1</v>
      </c>
      <c r="J17">
        <v>0</v>
      </c>
      <c r="K17">
        <v>200</v>
      </c>
      <c r="N17">
        <v>320</v>
      </c>
      <c r="O17">
        <v>1700</v>
      </c>
      <c r="P17">
        <v>0</v>
      </c>
      <c r="Q17">
        <v>102</v>
      </c>
      <c r="R17">
        <v>8.2899999999999991</v>
      </c>
      <c r="S17">
        <f>R18-Table1[[#This Row],[INTEREST]]</f>
        <v>0</v>
      </c>
      <c r="T17">
        <v>0</v>
      </c>
      <c r="U17">
        <v>0</v>
      </c>
      <c r="V17">
        <v>1657</v>
      </c>
      <c r="W17">
        <v>3787</v>
      </c>
      <c r="X17">
        <v>0</v>
      </c>
    </row>
    <row r="18" spans="1:24" x14ac:dyDescent="0.25">
      <c r="A18" t="s">
        <v>66</v>
      </c>
      <c r="B18" t="s">
        <v>67</v>
      </c>
      <c r="C18" t="s">
        <v>68</v>
      </c>
      <c r="D18" t="s">
        <v>69</v>
      </c>
      <c r="E18" t="s">
        <v>65</v>
      </c>
      <c r="F18" t="s">
        <v>60</v>
      </c>
      <c r="G18">
        <v>2090</v>
      </c>
      <c r="H18">
        <v>2090</v>
      </c>
      <c r="I18">
        <v>1</v>
      </c>
      <c r="J18">
        <v>0</v>
      </c>
      <c r="K18">
        <v>200</v>
      </c>
      <c r="N18">
        <v>320</v>
      </c>
      <c r="O18">
        <v>1700</v>
      </c>
      <c r="P18">
        <v>0</v>
      </c>
      <c r="Q18">
        <v>102</v>
      </c>
      <c r="R18">
        <v>8.2899999999999991</v>
      </c>
      <c r="S18">
        <f>R19-Table1[[#This Row],[INTEREST]]</f>
        <v>24.660000000000004</v>
      </c>
      <c r="T18">
        <v>0</v>
      </c>
      <c r="U18">
        <v>0</v>
      </c>
      <c r="V18">
        <v>1657</v>
      </c>
      <c r="W18">
        <v>3787</v>
      </c>
      <c r="X18">
        <v>0</v>
      </c>
    </row>
    <row r="19" spans="1:24" x14ac:dyDescent="0.25">
      <c r="A19" t="s">
        <v>70</v>
      </c>
      <c r="B19" t="s">
        <v>71</v>
      </c>
      <c r="C19" t="s">
        <v>72</v>
      </c>
      <c r="D19" t="s">
        <v>73</v>
      </c>
      <c r="E19" t="s">
        <v>65</v>
      </c>
      <c r="F19" t="s">
        <v>60</v>
      </c>
      <c r="G19">
        <v>2090</v>
      </c>
      <c r="H19">
        <v>2090</v>
      </c>
      <c r="I19">
        <v>1</v>
      </c>
      <c r="J19">
        <v>0</v>
      </c>
      <c r="K19">
        <v>200</v>
      </c>
      <c r="N19">
        <v>320</v>
      </c>
      <c r="O19">
        <v>1700</v>
      </c>
      <c r="P19">
        <v>0</v>
      </c>
      <c r="Q19">
        <v>102</v>
      </c>
      <c r="R19">
        <v>32.950000000000003</v>
      </c>
      <c r="S19">
        <f>R20-Table1[[#This Row],[INTEREST]]</f>
        <v>0</v>
      </c>
      <c r="T19">
        <v>0</v>
      </c>
      <c r="U19">
        <v>0</v>
      </c>
      <c r="V19">
        <v>3779</v>
      </c>
      <c r="W19">
        <v>5934</v>
      </c>
      <c r="X19">
        <v>0</v>
      </c>
    </row>
    <row r="20" spans="1:24" x14ac:dyDescent="0.25">
      <c r="A20" t="s">
        <v>70</v>
      </c>
      <c r="B20" t="s">
        <v>71</v>
      </c>
      <c r="C20" t="s">
        <v>72</v>
      </c>
      <c r="D20" t="s">
        <v>73</v>
      </c>
      <c r="E20" t="s">
        <v>65</v>
      </c>
      <c r="F20" t="s">
        <v>60</v>
      </c>
      <c r="G20">
        <v>2090</v>
      </c>
      <c r="H20">
        <v>2090</v>
      </c>
      <c r="I20">
        <v>1</v>
      </c>
      <c r="J20">
        <v>0</v>
      </c>
      <c r="K20">
        <v>200</v>
      </c>
      <c r="N20">
        <v>320</v>
      </c>
      <c r="O20">
        <v>1700</v>
      </c>
      <c r="P20">
        <v>0</v>
      </c>
      <c r="Q20">
        <v>102</v>
      </c>
      <c r="R20">
        <v>32.950000000000003</v>
      </c>
      <c r="S20">
        <f>R21-Table1[[#This Row],[INTEREST]]</f>
        <v>50.36999999999999</v>
      </c>
      <c r="T20">
        <v>0</v>
      </c>
      <c r="U20">
        <v>0</v>
      </c>
      <c r="V20">
        <v>3779</v>
      </c>
      <c r="W20">
        <v>5934</v>
      </c>
      <c r="X20">
        <v>0</v>
      </c>
    </row>
    <row r="21" spans="1:24" x14ac:dyDescent="0.25">
      <c r="A21" t="s">
        <v>74</v>
      </c>
      <c r="B21" t="s">
        <v>75</v>
      </c>
      <c r="C21" t="s">
        <v>57</v>
      </c>
      <c r="D21" t="s">
        <v>76</v>
      </c>
      <c r="E21" t="s">
        <v>59</v>
      </c>
      <c r="F21" t="s">
        <v>60</v>
      </c>
      <c r="G21">
        <v>2090</v>
      </c>
      <c r="H21">
        <v>2090</v>
      </c>
      <c r="I21">
        <v>1</v>
      </c>
      <c r="J21">
        <v>0</v>
      </c>
      <c r="K21">
        <v>0</v>
      </c>
      <c r="N21">
        <v>320</v>
      </c>
      <c r="O21">
        <v>0</v>
      </c>
      <c r="P21">
        <v>0</v>
      </c>
      <c r="Q21">
        <v>0</v>
      </c>
      <c r="R21">
        <v>83.32</v>
      </c>
      <c r="S21">
        <f>R22-Table1[[#This Row],[INTEREST]]</f>
        <v>60.610000000000014</v>
      </c>
      <c r="T21">
        <v>0</v>
      </c>
      <c r="U21">
        <v>0</v>
      </c>
      <c r="V21">
        <v>5901</v>
      </c>
      <c r="W21">
        <v>6304</v>
      </c>
      <c r="X21">
        <v>0</v>
      </c>
    </row>
    <row r="22" spans="1:24" x14ac:dyDescent="0.25">
      <c r="A22" t="s">
        <v>77</v>
      </c>
      <c r="B22" t="s">
        <v>78</v>
      </c>
      <c r="C22" t="s">
        <v>57</v>
      </c>
      <c r="D22" t="s">
        <v>79</v>
      </c>
      <c r="E22" t="s">
        <v>59</v>
      </c>
      <c r="F22" t="s">
        <v>60</v>
      </c>
      <c r="G22">
        <v>2090</v>
      </c>
      <c r="H22">
        <v>2090</v>
      </c>
      <c r="I22">
        <v>1</v>
      </c>
      <c r="J22">
        <v>0</v>
      </c>
      <c r="K22">
        <v>0</v>
      </c>
      <c r="N22">
        <v>320</v>
      </c>
      <c r="O22">
        <v>0</v>
      </c>
      <c r="P22">
        <v>0</v>
      </c>
      <c r="Q22">
        <v>0</v>
      </c>
      <c r="R22">
        <v>143.93</v>
      </c>
      <c r="S22">
        <f>R23-Table1[[#This Row],[INTEREST]]</f>
        <v>65.989999999999981</v>
      </c>
      <c r="T22">
        <v>0</v>
      </c>
      <c r="U22">
        <v>0</v>
      </c>
      <c r="V22">
        <v>6221</v>
      </c>
      <c r="W22">
        <v>6685</v>
      </c>
      <c r="X22">
        <v>0</v>
      </c>
    </row>
    <row r="23" spans="1:24" x14ac:dyDescent="0.25">
      <c r="A23" t="s">
        <v>80</v>
      </c>
      <c r="B23" t="s">
        <v>81</v>
      </c>
      <c r="C23" t="s">
        <v>57</v>
      </c>
      <c r="D23" t="s">
        <v>82</v>
      </c>
      <c r="E23" t="s">
        <v>59</v>
      </c>
      <c r="F23" t="s">
        <v>60</v>
      </c>
      <c r="G23">
        <v>2090</v>
      </c>
      <c r="H23">
        <v>2090</v>
      </c>
      <c r="I23">
        <v>1</v>
      </c>
      <c r="J23">
        <v>0</v>
      </c>
      <c r="K23">
        <v>0</v>
      </c>
      <c r="N23">
        <v>320</v>
      </c>
      <c r="O23">
        <v>0</v>
      </c>
      <c r="P23">
        <v>0</v>
      </c>
      <c r="Q23">
        <v>0</v>
      </c>
      <c r="R23">
        <v>209.92</v>
      </c>
      <c r="S23">
        <f>R24-Table1[[#This Row],[INTEREST]]</f>
        <v>67.010000000000019</v>
      </c>
      <c r="T23">
        <v>0</v>
      </c>
      <c r="U23">
        <v>0</v>
      </c>
      <c r="V23">
        <v>6541</v>
      </c>
      <c r="W23">
        <v>7071</v>
      </c>
      <c r="X23">
        <v>0</v>
      </c>
    </row>
    <row r="24" spans="1:24" x14ac:dyDescent="0.25">
      <c r="A24" t="s">
        <v>83</v>
      </c>
      <c r="B24" t="s">
        <v>84</v>
      </c>
      <c r="C24" t="s">
        <v>57</v>
      </c>
      <c r="D24" t="s">
        <v>85</v>
      </c>
      <c r="E24" t="s">
        <v>59</v>
      </c>
      <c r="F24" t="s">
        <v>60</v>
      </c>
      <c r="G24">
        <v>2090</v>
      </c>
      <c r="H24">
        <v>2090</v>
      </c>
      <c r="I24">
        <v>1</v>
      </c>
      <c r="J24">
        <v>0</v>
      </c>
      <c r="K24">
        <v>0</v>
      </c>
      <c r="N24">
        <v>320</v>
      </c>
      <c r="O24">
        <v>0</v>
      </c>
      <c r="P24">
        <v>0</v>
      </c>
      <c r="Q24">
        <v>0</v>
      </c>
      <c r="R24">
        <v>276.93</v>
      </c>
      <c r="S24">
        <f>R25-Table1[[#This Row],[INTEREST]]</f>
        <v>72.599999999999966</v>
      </c>
      <c r="T24">
        <v>0</v>
      </c>
      <c r="U24">
        <v>0</v>
      </c>
      <c r="V24">
        <v>6861</v>
      </c>
      <c r="W24">
        <v>7458</v>
      </c>
      <c r="X24">
        <v>0</v>
      </c>
    </row>
    <row r="25" spans="1:24" x14ac:dyDescent="0.25">
      <c r="A25" t="s">
        <v>86</v>
      </c>
      <c r="B25" t="s">
        <v>87</v>
      </c>
      <c r="C25" t="s">
        <v>57</v>
      </c>
      <c r="D25" t="s">
        <v>88</v>
      </c>
      <c r="E25" t="s">
        <v>59</v>
      </c>
      <c r="F25" t="s">
        <v>60</v>
      </c>
      <c r="G25">
        <v>2090</v>
      </c>
      <c r="H25">
        <v>2090</v>
      </c>
      <c r="I25">
        <v>1</v>
      </c>
      <c r="J25">
        <v>0</v>
      </c>
      <c r="K25">
        <v>0</v>
      </c>
      <c r="N25">
        <v>320</v>
      </c>
      <c r="O25">
        <v>0</v>
      </c>
      <c r="P25">
        <v>0</v>
      </c>
      <c r="Q25">
        <v>0</v>
      </c>
      <c r="R25">
        <v>349.53</v>
      </c>
      <c r="S25">
        <f>R26-Table1[[#This Row],[INTEREST]]</f>
        <v>75.910000000000025</v>
      </c>
      <c r="T25">
        <v>0</v>
      </c>
      <c r="U25">
        <v>0</v>
      </c>
      <c r="V25">
        <v>7181</v>
      </c>
      <c r="W25">
        <v>7851</v>
      </c>
      <c r="X25">
        <v>0</v>
      </c>
    </row>
    <row r="26" spans="1:24" x14ac:dyDescent="0.25">
      <c r="A26" t="s">
        <v>89</v>
      </c>
      <c r="B26" t="s">
        <v>90</v>
      </c>
      <c r="C26" t="s">
        <v>57</v>
      </c>
      <c r="D26" t="s">
        <v>91</v>
      </c>
      <c r="E26" t="s">
        <v>59</v>
      </c>
      <c r="F26" t="s">
        <v>60</v>
      </c>
      <c r="G26">
        <v>2090</v>
      </c>
      <c r="H26">
        <v>2090</v>
      </c>
      <c r="I26">
        <v>1</v>
      </c>
      <c r="J26">
        <v>0</v>
      </c>
      <c r="K26">
        <v>0</v>
      </c>
      <c r="N26">
        <v>320</v>
      </c>
      <c r="O26">
        <v>0</v>
      </c>
      <c r="P26">
        <v>0</v>
      </c>
      <c r="Q26">
        <v>0</v>
      </c>
      <c r="R26">
        <v>425.44</v>
      </c>
      <c r="S26">
        <f>R27-Table1[[#This Row],[INTEREST]]</f>
        <v>76.610000000000014</v>
      </c>
      <c r="T26">
        <v>0</v>
      </c>
      <c r="U26">
        <v>0</v>
      </c>
      <c r="V26">
        <v>7501</v>
      </c>
      <c r="W26">
        <v>8246</v>
      </c>
      <c r="X26">
        <v>0</v>
      </c>
    </row>
    <row r="27" spans="1:24" x14ac:dyDescent="0.25">
      <c r="A27" t="s">
        <v>92</v>
      </c>
      <c r="B27" t="s">
        <v>93</v>
      </c>
      <c r="C27" t="s">
        <v>57</v>
      </c>
      <c r="D27" t="s">
        <v>94</v>
      </c>
      <c r="E27" t="s">
        <v>59</v>
      </c>
      <c r="F27" t="s">
        <v>60</v>
      </c>
      <c r="G27">
        <v>2090</v>
      </c>
      <c r="H27">
        <v>2090</v>
      </c>
      <c r="I27">
        <v>1</v>
      </c>
      <c r="J27">
        <v>0</v>
      </c>
      <c r="K27">
        <v>0</v>
      </c>
      <c r="N27">
        <v>320</v>
      </c>
      <c r="O27">
        <v>0</v>
      </c>
      <c r="P27">
        <v>0</v>
      </c>
      <c r="Q27">
        <v>0</v>
      </c>
      <c r="R27">
        <v>502.05</v>
      </c>
      <c r="S27">
        <f>R28-Table1[[#This Row],[INTEREST]]</f>
        <v>82.520000000000039</v>
      </c>
      <c r="T27">
        <v>0</v>
      </c>
      <c r="U27">
        <v>0</v>
      </c>
      <c r="V27">
        <v>7821</v>
      </c>
      <c r="W27">
        <v>8643</v>
      </c>
      <c r="X27">
        <v>0</v>
      </c>
    </row>
    <row r="28" spans="1:24" x14ac:dyDescent="0.25">
      <c r="A28" t="s">
        <v>95</v>
      </c>
      <c r="B28" t="s">
        <v>96</v>
      </c>
      <c r="C28" t="s">
        <v>57</v>
      </c>
      <c r="D28" t="s">
        <v>97</v>
      </c>
      <c r="E28" t="s">
        <v>59</v>
      </c>
      <c r="F28" t="s">
        <v>60</v>
      </c>
      <c r="G28">
        <v>2090</v>
      </c>
      <c r="H28">
        <v>2090</v>
      </c>
      <c r="I28">
        <v>1</v>
      </c>
      <c r="J28">
        <v>0</v>
      </c>
      <c r="K28">
        <v>0</v>
      </c>
      <c r="N28">
        <v>320</v>
      </c>
      <c r="O28">
        <v>0</v>
      </c>
      <c r="P28">
        <v>0</v>
      </c>
      <c r="Q28">
        <v>0</v>
      </c>
      <c r="R28">
        <v>584.57000000000005</v>
      </c>
      <c r="S28">
        <f>R29-Table1[[#This Row],[INTEREST]]</f>
        <v>83.009999999999991</v>
      </c>
      <c r="T28">
        <v>0</v>
      </c>
      <c r="U28">
        <v>0</v>
      </c>
      <c r="V28">
        <v>8141</v>
      </c>
      <c r="W28">
        <v>9046</v>
      </c>
      <c r="X28">
        <v>0</v>
      </c>
    </row>
    <row r="29" spans="1:24" x14ac:dyDescent="0.25">
      <c r="A29" t="s">
        <v>98</v>
      </c>
      <c r="B29" t="s">
        <v>99</v>
      </c>
      <c r="C29" t="s">
        <v>57</v>
      </c>
      <c r="D29" t="s">
        <v>100</v>
      </c>
      <c r="E29" t="s">
        <v>59</v>
      </c>
      <c r="F29" t="s">
        <v>60</v>
      </c>
      <c r="G29">
        <v>2090</v>
      </c>
      <c r="H29">
        <v>2090</v>
      </c>
      <c r="I29">
        <v>1</v>
      </c>
      <c r="J29">
        <v>0</v>
      </c>
      <c r="K29">
        <v>0</v>
      </c>
      <c r="N29">
        <v>320</v>
      </c>
      <c r="O29">
        <v>0</v>
      </c>
      <c r="P29">
        <v>0</v>
      </c>
      <c r="Q29">
        <v>0</v>
      </c>
      <c r="R29">
        <v>667.58</v>
      </c>
      <c r="S29">
        <f>R30-Table1[[#This Row],[INTEREST]]</f>
        <v>89.139999999999986</v>
      </c>
      <c r="T29">
        <v>0</v>
      </c>
      <c r="U29">
        <v>0</v>
      </c>
      <c r="V29">
        <v>8461</v>
      </c>
      <c r="W29">
        <v>9449</v>
      </c>
      <c r="X29">
        <v>0</v>
      </c>
    </row>
    <row r="30" spans="1:24" x14ac:dyDescent="0.25">
      <c r="A30" t="s">
        <v>101</v>
      </c>
      <c r="B30" t="s">
        <v>102</v>
      </c>
      <c r="C30" t="s">
        <v>57</v>
      </c>
      <c r="D30" t="s">
        <v>103</v>
      </c>
      <c r="E30" t="s">
        <v>59</v>
      </c>
      <c r="F30" t="s">
        <v>60</v>
      </c>
      <c r="G30">
        <v>2090</v>
      </c>
      <c r="H30">
        <v>2090</v>
      </c>
      <c r="I30">
        <v>1</v>
      </c>
      <c r="J30">
        <v>0</v>
      </c>
      <c r="K30">
        <v>0</v>
      </c>
      <c r="N30">
        <v>320</v>
      </c>
      <c r="O30">
        <v>0</v>
      </c>
      <c r="P30">
        <v>0</v>
      </c>
      <c r="Q30">
        <v>0</v>
      </c>
      <c r="R30">
        <v>756.72</v>
      </c>
      <c r="S30">
        <f>R31-Table1[[#This Row],[INTEREST]]</f>
        <v>92.449999999999932</v>
      </c>
      <c r="T30">
        <v>0</v>
      </c>
      <c r="U30">
        <v>0</v>
      </c>
      <c r="V30">
        <v>8781</v>
      </c>
      <c r="W30">
        <v>9858</v>
      </c>
      <c r="X30">
        <v>0</v>
      </c>
    </row>
    <row r="31" spans="1:24" x14ac:dyDescent="0.25">
      <c r="A31" t="s">
        <v>104</v>
      </c>
      <c r="B31" t="s">
        <v>105</v>
      </c>
      <c r="C31" t="s">
        <v>57</v>
      </c>
      <c r="D31" t="s">
        <v>106</v>
      </c>
      <c r="E31" t="s">
        <v>59</v>
      </c>
      <c r="F31" t="s">
        <v>60</v>
      </c>
      <c r="G31">
        <v>2090</v>
      </c>
      <c r="H31">
        <v>2090</v>
      </c>
      <c r="I31">
        <v>1</v>
      </c>
      <c r="J31">
        <v>0</v>
      </c>
      <c r="K31">
        <v>0</v>
      </c>
      <c r="N31">
        <v>320</v>
      </c>
      <c r="O31">
        <v>0</v>
      </c>
      <c r="P31">
        <v>0</v>
      </c>
      <c r="Q31">
        <v>0</v>
      </c>
      <c r="R31">
        <v>849.17</v>
      </c>
      <c r="S31">
        <f>R32-Table1[[#This Row],[INTEREST]]</f>
        <v>86.330000000000041</v>
      </c>
      <c r="T31">
        <v>0</v>
      </c>
      <c r="U31">
        <v>0</v>
      </c>
      <c r="V31">
        <v>9101</v>
      </c>
      <c r="W31">
        <v>10270</v>
      </c>
      <c r="X31">
        <v>0</v>
      </c>
    </row>
    <row r="32" spans="1:24" x14ac:dyDescent="0.25">
      <c r="A32" t="s">
        <v>107</v>
      </c>
      <c r="B32" t="s">
        <v>108</v>
      </c>
      <c r="C32" t="s">
        <v>57</v>
      </c>
      <c r="D32" t="s">
        <v>109</v>
      </c>
      <c r="E32" t="s">
        <v>59</v>
      </c>
      <c r="F32" t="s">
        <v>60</v>
      </c>
      <c r="G32">
        <v>2090</v>
      </c>
      <c r="H32">
        <v>2090</v>
      </c>
      <c r="I32">
        <v>1</v>
      </c>
      <c r="J32">
        <v>0</v>
      </c>
      <c r="K32">
        <v>0</v>
      </c>
      <c r="N32">
        <v>0</v>
      </c>
      <c r="O32">
        <v>0</v>
      </c>
      <c r="P32">
        <v>0</v>
      </c>
      <c r="Q32">
        <v>0</v>
      </c>
      <c r="R32">
        <v>935.5</v>
      </c>
      <c r="S32">
        <f>R33-Table1[[#This Row],[INTEREST]]</f>
        <v>-935.5</v>
      </c>
      <c r="T32">
        <v>0</v>
      </c>
      <c r="U32">
        <v>0</v>
      </c>
      <c r="V32">
        <v>9421</v>
      </c>
      <c r="W32">
        <v>10357</v>
      </c>
      <c r="X32">
        <v>0</v>
      </c>
    </row>
    <row r="33" spans="19:19" x14ac:dyDescent="0.25">
      <c r="S33">
        <f>R34-Table1[[#This Row],[INTEREST]]</f>
        <v>0</v>
      </c>
    </row>
    <row r="34" spans="19:19" x14ac:dyDescent="0.25">
      <c r="S34">
        <f>R35-Table1[[#This Row],[INTEREST]]</f>
        <v>0</v>
      </c>
    </row>
    <row r="35" spans="19:19" x14ac:dyDescent="0.25">
      <c r="S35">
        <f>R36-Table1[[#This Row],[INTEREST]]</f>
        <v>0</v>
      </c>
    </row>
    <row r="36" spans="19:19" x14ac:dyDescent="0.25">
      <c r="S36">
        <f>R37-Table1[[#This Row],[INTEREST]]</f>
        <v>0</v>
      </c>
    </row>
    <row r="37" spans="19:19" x14ac:dyDescent="0.25">
      <c r="S37">
        <f>R38-Table1[[#This Row],[INTEREST]]</f>
        <v>0</v>
      </c>
    </row>
    <row r="38" spans="19:19" x14ac:dyDescent="0.25">
      <c r="S38">
        <f>R39-Table1[[#This Row],[INTEREST]]</f>
        <v>0</v>
      </c>
    </row>
    <row r="39" spans="19:19" x14ac:dyDescent="0.25">
      <c r="S39">
        <f>R40-Table1[[#This Row],[INTEREST]]</f>
        <v>0</v>
      </c>
    </row>
    <row r="40" spans="19:19" x14ac:dyDescent="0.25">
      <c r="S40">
        <f>R41-Table1[[#This Row],[INTEREST]]</f>
        <v>0</v>
      </c>
    </row>
    <row r="41" spans="19:19" x14ac:dyDescent="0.25">
      <c r="S41">
        <f>R42-Table1[[#This Row],[INTEREST]]</f>
        <v>0</v>
      </c>
    </row>
    <row r="42" spans="19:19" x14ac:dyDescent="0.25">
      <c r="S42">
        <f>R43-Table1[[#This Row],[INTEREST]]</f>
        <v>0</v>
      </c>
    </row>
    <row r="43" spans="19:19" x14ac:dyDescent="0.25">
      <c r="S43">
        <f>R44-Table1[[#This Row],[INTEREST]]</f>
        <v>0</v>
      </c>
    </row>
    <row r="44" spans="19:19" x14ac:dyDescent="0.25">
      <c r="S44">
        <f>R45-Table1[[#This Row],[INTEREST]]</f>
        <v>0</v>
      </c>
    </row>
    <row r="45" spans="19:19" x14ac:dyDescent="0.25">
      <c r="S45">
        <f>R46-Table1[[#This Row],[INTEREST]]</f>
        <v>0</v>
      </c>
    </row>
    <row r="46" spans="19:19" x14ac:dyDescent="0.25">
      <c r="S46">
        <f>R47-Table1[[#This Row],[INTEREST]]</f>
        <v>0</v>
      </c>
    </row>
    <row r="47" spans="19:19" x14ac:dyDescent="0.25">
      <c r="S47">
        <f>R48-Table1[[#This Row],[INTEREST]]</f>
        <v>0</v>
      </c>
    </row>
    <row r="48" spans="19:19" x14ac:dyDescent="0.25">
      <c r="S48">
        <f>R49-Table1[[#This Row],[INTEREST]]</f>
        <v>0</v>
      </c>
    </row>
    <row r="49" spans="19:19" x14ac:dyDescent="0.25">
      <c r="S49">
        <f>R50-Table1[[#This Row],[INTEREST]]</f>
        <v>0</v>
      </c>
    </row>
    <row r="50" spans="19:19" x14ac:dyDescent="0.25">
      <c r="S50">
        <f>R51-Table1[[#This Row],[INTEREST]]</f>
        <v>0</v>
      </c>
    </row>
    <row r="51" spans="19:19" x14ac:dyDescent="0.25">
      <c r="S51">
        <f>R52-Table1[[#This Row],[INTEREST]]</f>
        <v>0</v>
      </c>
    </row>
    <row r="52" spans="19:19" x14ac:dyDescent="0.25">
      <c r="S52">
        <f>R53-Table1[[#This Row],[INTEREST]]</f>
        <v>0</v>
      </c>
    </row>
    <row r="53" spans="19:19" x14ac:dyDescent="0.25">
      <c r="S53">
        <f>R54-Table1[[#This Row],[INTEREST]]</f>
        <v>0</v>
      </c>
    </row>
    <row r="54" spans="19:19" x14ac:dyDescent="0.25">
      <c r="S54">
        <f>R55-Table1[[#This Row],[INTEREST]]</f>
        <v>0</v>
      </c>
    </row>
    <row r="55" spans="19:19" x14ac:dyDescent="0.25">
      <c r="S55">
        <f>R56-Table1[[#This Row],[INTEREST]]</f>
        <v>0</v>
      </c>
    </row>
    <row r="56" spans="19:19" x14ac:dyDescent="0.25">
      <c r="S56">
        <f>R57-Table1[[#This Row],[INTEREST]]</f>
        <v>0</v>
      </c>
    </row>
    <row r="57" spans="19:19" x14ac:dyDescent="0.25">
      <c r="S57">
        <f>R58-Table1[[#This Row],[INTEREST]]</f>
        <v>0</v>
      </c>
    </row>
    <row r="58" spans="19:19" x14ac:dyDescent="0.25">
      <c r="S58">
        <f>R59-Table1[[#This Row],[INTEREST]]</f>
        <v>0</v>
      </c>
    </row>
    <row r="59" spans="19:19" x14ac:dyDescent="0.25">
      <c r="S59">
        <f>R60-Table1[[#This Row],[INTEREST]]</f>
        <v>0</v>
      </c>
    </row>
    <row r="60" spans="19:19" x14ac:dyDescent="0.25">
      <c r="S60">
        <f>R61-Table1[[#This Row],[INTEREST]]</f>
        <v>0</v>
      </c>
    </row>
    <row r="61" spans="19:19" x14ac:dyDescent="0.25">
      <c r="S61">
        <f>R62-Table1[[#This Row],[INTEREST]]</f>
        <v>0</v>
      </c>
    </row>
    <row r="62" spans="19:19" x14ac:dyDescent="0.25">
      <c r="S62">
        <f>R63-Table1[[#This Row],[INTEREST]]</f>
        <v>0</v>
      </c>
    </row>
    <row r="63" spans="19:19" x14ac:dyDescent="0.25">
      <c r="S63">
        <f>R64-Table1[[#This Row],[INTEREST]]</f>
        <v>0</v>
      </c>
    </row>
    <row r="64" spans="19:19" x14ac:dyDescent="0.25">
      <c r="S64">
        <f>R65-Table1[[#This Row],[INTEREST]]</f>
        <v>0</v>
      </c>
    </row>
    <row r="65" spans="19:19" x14ac:dyDescent="0.25">
      <c r="S65">
        <f>R66-Table1[[#This Row],[INTEREST]]</f>
        <v>0</v>
      </c>
    </row>
    <row r="66" spans="19:19" x14ac:dyDescent="0.25">
      <c r="S66">
        <f>R67-Table1[[#This Row],[INTEREST]]</f>
        <v>0</v>
      </c>
    </row>
    <row r="67" spans="19:19" x14ac:dyDescent="0.25">
      <c r="S67">
        <f>R68-Table1[[#This Row],[INTEREST]]</f>
        <v>0</v>
      </c>
    </row>
    <row r="68" spans="19:19" x14ac:dyDescent="0.25">
      <c r="S68">
        <f>R69-Table1[[#This Row],[INTEREST]]</f>
        <v>0</v>
      </c>
    </row>
    <row r="69" spans="19:19" x14ac:dyDescent="0.25">
      <c r="S69">
        <f>R70-Table1[[#This Row],[INTEREST]]</f>
        <v>0</v>
      </c>
    </row>
    <row r="70" spans="19:19" x14ac:dyDescent="0.25">
      <c r="S70">
        <f>R71-Table1[[#This Row],[INTEREST]]</f>
        <v>0</v>
      </c>
    </row>
    <row r="71" spans="19:19" x14ac:dyDescent="0.25">
      <c r="S71">
        <f>R72-Table1[[#This Row],[INTEREST]]</f>
        <v>0</v>
      </c>
    </row>
    <row r="72" spans="19:19" x14ac:dyDescent="0.25">
      <c r="S72">
        <f>R73-Table1[[#This Row],[INTEREST]]</f>
        <v>0</v>
      </c>
    </row>
    <row r="73" spans="19:19" x14ac:dyDescent="0.25">
      <c r="S73">
        <f>R74-Table1[[#This Row],[INTEREST]]</f>
        <v>0</v>
      </c>
    </row>
    <row r="74" spans="19:19" x14ac:dyDescent="0.25">
      <c r="S74">
        <f>R75-Table1[[#This Row],[INTEREST]]</f>
        <v>0</v>
      </c>
    </row>
    <row r="75" spans="19:19" x14ac:dyDescent="0.25">
      <c r="S75">
        <f>R76-Table1[[#This Row],[INTEREST]]</f>
        <v>0</v>
      </c>
    </row>
    <row r="76" spans="19:19" x14ac:dyDescent="0.25">
      <c r="S76">
        <f>R77-Table1[[#This Row],[INTEREST]]</f>
        <v>0</v>
      </c>
    </row>
    <row r="77" spans="19:19" x14ac:dyDescent="0.25">
      <c r="S77">
        <f>R78-Table1[[#This Row],[INTEREST]]</f>
        <v>0</v>
      </c>
    </row>
    <row r="78" spans="19:19" x14ac:dyDescent="0.25">
      <c r="S78">
        <f>R79-Table1[[#This Row],[INTEREST]]</f>
        <v>0</v>
      </c>
    </row>
    <row r="79" spans="19:19" x14ac:dyDescent="0.25">
      <c r="S79">
        <f>R80-Table1[[#This Row],[INTEREST]]</f>
        <v>0</v>
      </c>
    </row>
    <row r="80" spans="19:19" x14ac:dyDescent="0.25">
      <c r="S80">
        <f>R81-Table1[[#This Row],[INTEREST]]</f>
        <v>0</v>
      </c>
    </row>
    <row r="81" spans="19:19" x14ac:dyDescent="0.25">
      <c r="S81">
        <f>R82-Table1[[#This Row],[INTEREST]]</f>
        <v>0</v>
      </c>
    </row>
    <row r="82" spans="19:19" x14ac:dyDescent="0.25">
      <c r="S82">
        <f>R83-Table1[[#This Row],[INTEREST]]</f>
        <v>0</v>
      </c>
    </row>
    <row r="83" spans="19:19" x14ac:dyDescent="0.25">
      <c r="S83">
        <f>R84-Table1[[#This Row],[INTEREST]]</f>
        <v>0</v>
      </c>
    </row>
    <row r="84" spans="19:19" x14ac:dyDescent="0.25">
      <c r="S84">
        <f>R85-Table1[[#This Row],[INTEREST]]</f>
        <v>0</v>
      </c>
    </row>
    <row r="85" spans="19:19" x14ac:dyDescent="0.25">
      <c r="S85">
        <f>R86-Table1[[#This Row],[INTEREST]]</f>
        <v>0</v>
      </c>
    </row>
    <row r="86" spans="19:19" x14ac:dyDescent="0.25">
      <c r="S86">
        <f>R87-Table1[[#This Row],[INTEREST]]</f>
        <v>0</v>
      </c>
    </row>
    <row r="87" spans="19:19" x14ac:dyDescent="0.25">
      <c r="S87">
        <f>R88-Table1[[#This Row],[INTEREST]]</f>
        <v>0</v>
      </c>
    </row>
    <row r="88" spans="19:19" x14ac:dyDescent="0.25">
      <c r="S88">
        <f>R89-Table1[[#This Row],[INTEREST]]</f>
        <v>0</v>
      </c>
    </row>
    <row r="89" spans="19:19" x14ac:dyDescent="0.25">
      <c r="S89">
        <f>R90-Table1[[#This Row],[INTEREST]]</f>
        <v>0</v>
      </c>
    </row>
    <row r="90" spans="19:19" x14ac:dyDescent="0.25">
      <c r="S90">
        <f>R91-Table1[[#This Row],[INTEREST]]</f>
        <v>0</v>
      </c>
    </row>
    <row r="91" spans="19:19" x14ac:dyDescent="0.25">
      <c r="S91">
        <f>R92-Table1[[#This Row],[INTEREST]]</f>
        <v>0</v>
      </c>
    </row>
    <row r="92" spans="19:19" x14ac:dyDescent="0.25">
      <c r="S92">
        <f>R93-Table1[[#This Row],[INTEREST]]</f>
        <v>0</v>
      </c>
    </row>
    <row r="93" spans="19:19" x14ac:dyDescent="0.25">
      <c r="S93">
        <f>R94-Table1[[#This Row],[INTEREST]]</f>
        <v>0</v>
      </c>
    </row>
    <row r="94" spans="19:19" x14ac:dyDescent="0.25">
      <c r="S94">
        <f>R95-Table1[[#This Row],[INTEREST]]</f>
        <v>0</v>
      </c>
    </row>
    <row r="95" spans="19:19" x14ac:dyDescent="0.25">
      <c r="S95">
        <f>R96-Table1[[#This Row],[INTEREST]]</f>
        <v>0</v>
      </c>
    </row>
    <row r="96" spans="19:19" x14ac:dyDescent="0.25">
      <c r="S96">
        <f>R97-Table1[[#This Row],[INTEREST]]</f>
        <v>0</v>
      </c>
    </row>
    <row r="97" spans="19:19" x14ac:dyDescent="0.25">
      <c r="S97">
        <f>R98-Table1[[#This Row],[INTEREST]]</f>
        <v>0</v>
      </c>
    </row>
    <row r="98" spans="19:19" x14ac:dyDescent="0.25">
      <c r="S98">
        <f>R99-Table1[[#This Row],[INTEREST]]</f>
        <v>0</v>
      </c>
    </row>
    <row r="99" spans="19:19" x14ac:dyDescent="0.25">
      <c r="S99">
        <f>R100-Table1[[#This Row],[INTEREST]]</f>
        <v>0</v>
      </c>
    </row>
    <row r="100" spans="19:19" x14ac:dyDescent="0.25">
      <c r="S100">
        <f>R101-Table1[[#This Row],[INTEREST]]</f>
        <v>0</v>
      </c>
    </row>
    <row r="101" spans="19:19" x14ac:dyDescent="0.25">
      <c r="S101">
        <f>R102-Table1[[#This Row],[INTEREST]]</f>
        <v>0</v>
      </c>
    </row>
    <row r="102" spans="19:19" x14ac:dyDescent="0.25">
      <c r="S102">
        <f>R103-Table1[[#This Row],[INTEREST]]</f>
        <v>0</v>
      </c>
    </row>
    <row r="103" spans="19:19" x14ac:dyDescent="0.25">
      <c r="S103">
        <f>R104-Table1[[#This Row],[INTEREST]]</f>
        <v>0</v>
      </c>
    </row>
    <row r="104" spans="19:19" x14ac:dyDescent="0.25">
      <c r="S104">
        <f>R105-Table1[[#This Row],[INTEREST]]</f>
        <v>0</v>
      </c>
    </row>
    <row r="105" spans="19:19" x14ac:dyDescent="0.25">
      <c r="S105">
        <f>R106-Table1[[#This Row],[INTEREST]]</f>
        <v>0</v>
      </c>
    </row>
    <row r="106" spans="19:19" x14ac:dyDescent="0.25">
      <c r="S106">
        <f>R107-Table1[[#This Row],[INTEREST]]</f>
        <v>0</v>
      </c>
    </row>
    <row r="107" spans="19:19" x14ac:dyDescent="0.25">
      <c r="S107">
        <f>R108-Table1[[#This Row],[INTEREST]]</f>
        <v>0</v>
      </c>
    </row>
    <row r="108" spans="19:19" x14ac:dyDescent="0.25">
      <c r="S108">
        <f>R109-Table1[[#This Row],[INTEREST]]</f>
        <v>0</v>
      </c>
    </row>
    <row r="109" spans="19:19" x14ac:dyDescent="0.25">
      <c r="S109">
        <f>R110-Table1[[#This Row],[INTEREST]]</f>
        <v>0</v>
      </c>
    </row>
  </sheetData>
  <mergeCells count="35"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  <mergeCell ref="A9"/>
    <mergeCell ref="B9"/>
    <mergeCell ref="C9"/>
    <mergeCell ref="D9"/>
    <mergeCell ref="A11"/>
    <mergeCell ref="B11"/>
    <mergeCell ref="C11"/>
    <mergeCell ref="D11"/>
    <mergeCell ref="A3:K3"/>
    <mergeCell ref="A4:K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opLeftCell="A31" workbookViewId="0">
      <selection activeCell="M13" sqref="M13:N13"/>
    </sheetView>
  </sheetViews>
  <sheetFormatPr defaultRowHeight="15" x14ac:dyDescent="0.25"/>
  <sheetData>
    <row r="1" spans="1:32" ht="27.75" x14ac:dyDescent="0.25">
      <c r="A1" s="14" t="s">
        <v>110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ht="21.75" x14ac:dyDescent="0.25">
      <c r="A2" s="15" t="s">
        <v>111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17.25" x14ac:dyDescent="0.25">
      <c r="A3" s="16" t="s">
        <v>112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7.25" x14ac:dyDescent="0.25">
      <c r="A4" s="17" t="s">
        <v>113</v>
      </c>
      <c r="B4" s="17"/>
      <c r="C4" s="17"/>
      <c r="D4" s="16" t="s">
        <v>114</v>
      </c>
      <c r="E4" s="16"/>
      <c r="F4" s="16"/>
      <c r="G4" s="16"/>
      <c r="H4" s="18"/>
      <c r="I4" s="19"/>
      <c r="J4" s="18"/>
      <c r="K4" s="20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18.75" x14ac:dyDescent="0.25">
      <c r="A5" s="17" t="s">
        <v>115</v>
      </c>
      <c r="B5" s="17"/>
      <c r="C5" s="17"/>
      <c r="D5" s="21" t="s">
        <v>116</v>
      </c>
      <c r="E5" s="22"/>
      <c r="F5" s="22"/>
      <c r="G5" s="22"/>
      <c r="H5" s="17" t="s">
        <v>117</v>
      </c>
      <c r="I5" s="17"/>
      <c r="J5" s="17"/>
      <c r="K5" s="17"/>
      <c r="L5" s="17"/>
      <c r="M5" s="17"/>
      <c r="N5" s="23" t="s">
        <v>118</v>
      </c>
      <c r="O5" s="16"/>
      <c r="P5" s="16"/>
      <c r="Q5" s="17" t="s">
        <v>119</v>
      </c>
      <c r="R5" s="17"/>
      <c r="S5" s="17"/>
      <c r="T5" s="17"/>
      <c r="U5" s="17"/>
      <c r="V5" s="17"/>
      <c r="W5" s="24" t="s">
        <v>120</v>
      </c>
      <c r="X5" s="25"/>
      <c r="Y5" s="25"/>
      <c r="Z5" s="25"/>
      <c r="AA5" s="25"/>
      <c r="AB5" s="25"/>
      <c r="AC5" s="25"/>
      <c r="AD5" s="18"/>
      <c r="AE5" s="18"/>
      <c r="AF5" s="18"/>
    </row>
    <row r="6" spans="1:32" ht="17.25" x14ac:dyDescent="0.25">
      <c r="A6" s="26" t="s">
        <v>121</v>
      </c>
      <c r="B6" s="26"/>
      <c r="C6" s="27" t="s">
        <v>122</v>
      </c>
      <c r="D6" s="27"/>
      <c r="E6" s="18"/>
      <c r="F6" s="18"/>
      <c r="G6" s="18"/>
      <c r="H6" s="17" t="s">
        <v>123</v>
      </c>
      <c r="I6" s="17"/>
      <c r="J6" s="17"/>
      <c r="K6" s="17"/>
      <c r="L6" s="17"/>
      <c r="M6" s="17"/>
      <c r="N6" s="28" t="s">
        <v>124</v>
      </c>
      <c r="O6" s="28"/>
      <c r="P6" s="28"/>
      <c r="Q6" s="17" t="s">
        <v>125</v>
      </c>
      <c r="R6" s="17"/>
      <c r="S6" s="17"/>
      <c r="T6" s="17"/>
      <c r="U6" s="17"/>
      <c r="V6" s="17"/>
      <c r="W6" s="24" t="s">
        <v>126</v>
      </c>
      <c r="X6" s="25"/>
      <c r="Y6" s="25"/>
      <c r="Z6" s="25"/>
      <c r="AA6" s="25"/>
      <c r="AB6" s="25"/>
      <c r="AC6" s="25"/>
      <c r="AD6" s="18"/>
      <c r="AE6" s="18"/>
      <c r="AF6" s="18"/>
    </row>
    <row r="7" spans="1:32" ht="34.5" x14ac:dyDescent="0.25">
      <c r="A7" s="26" t="s">
        <v>127</v>
      </c>
      <c r="B7" s="26"/>
      <c r="C7" s="29" t="s">
        <v>128</v>
      </c>
      <c r="D7" s="29"/>
      <c r="E7" s="29"/>
      <c r="F7" s="18"/>
      <c r="G7" s="18"/>
      <c r="H7" s="17" t="s">
        <v>129</v>
      </c>
      <c r="I7" s="17"/>
      <c r="J7" s="17"/>
      <c r="K7" s="17"/>
      <c r="L7" s="17"/>
      <c r="M7" s="17"/>
      <c r="N7" s="30">
        <v>1</v>
      </c>
      <c r="O7" s="30"/>
      <c r="P7" s="30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17.25" x14ac:dyDescent="0.25">
      <c r="A8" s="17" t="s">
        <v>130</v>
      </c>
      <c r="B8" s="17"/>
      <c r="C8" s="17"/>
      <c r="D8" s="18">
        <v>25</v>
      </c>
      <c r="E8" s="18"/>
      <c r="F8" s="18"/>
      <c r="G8" s="18"/>
      <c r="H8" s="17" t="s">
        <v>131</v>
      </c>
      <c r="I8" s="17"/>
      <c r="J8" s="17"/>
      <c r="K8" s="17"/>
      <c r="L8" s="17"/>
      <c r="M8" s="16">
        <v>0</v>
      </c>
      <c r="N8" s="16"/>
      <c r="O8" s="16"/>
      <c r="P8" s="16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ht="17.25" x14ac:dyDescent="0.25">
      <c r="A9" s="17" t="s">
        <v>132</v>
      </c>
      <c r="B9" s="17"/>
      <c r="C9" s="17"/>
      <c r="D9" s="17"/>
      <c r="E9" s="17"/>
      <c r="F9" s="23"/>
      <c r="G9" s="16"/>
      <c r="H9" s="17" t="s">
        <v>133</v>
      </c>
      <c r="I9" s="17"/>
      <c r="J9" s="17"/>
      <c r="K9" s="17"/>
      <c r="L9" s="17"/>
      <c r="M9" s="16">
        <v>9</v>
      </c>
      <c r="N9" s="16"/>
      <c r="O9" s="16"/>
      <c r="P9" s="16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ht="17.25" x14ac:dyDescent="0.4">
      <c r="A10" s="31"/>
      <c r="B10" s="31"/>
      <c r="C10" s="32" t="s">
        <v>134</v>
      </c>
      <c r="D10" s="32"/>
      <c r="E10" s="32"/>
      <c r="F10" s="32"/>
      <c r="G10" s="32"/>
      <c r="H10" s="32"/>
      <c r="I10" s="32"/>
      <c r="J10" s="32"/>
      <c r="K10" s="32"/>
      <c r="L10" s="32"/>
      <c r="M10" s="33" t="s">
        <v>135</v>
      </c>
      <c r="N10" s="33"/>
      <c r="O10" s="33"/>
      <c r="P10" s="33"/>
      <c r="Q10" s="33"/>
      <c r="R10" s="33"/>
      <c r="S10" s="33"/>
      <c r="T10" s="33"/>
      <c r="U10" s="33"/>
      <c r="V10" s="33"/>
      <c r="W10" s="33" t="s">
        <v>136</v>
      </c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ht="17.25" x14ac:dyDescent="0.25">
      <c r="A11" s="34" t="s">
        <v>137</v>
      </c>
      <c r="B11" s="35" t="s">
        <v>138</v>
      </c>
      <c r="C11" s="32" t="s">
        <v>139</v>
      </c>
      <c r="D11" s="32"/>
      <c r="E11" s="32" t="s">
        <v>140</v>
      </c>
      <c r="F11" s="34" t="s">
        <v>141</v>
      </c>
      <c r="G11" s="34" t="s">
        <v>142</v>
      </c>
      <c r="H11" s="32" t="s">
        <v>143</v>
      </c>
      <c r="I11" s="36" t="s">
        <v>144</v>
      </c>
      <c r="J11" s="32" t="s">
        <v>145</v>
      </c>
      <c r="K11" s="37" t="s">
        <v>146</v>
      </c>
      <c r="L11" s="32" t="s">
        <v>147</v>
      </c>
      <c r="M11" s="32" t="s">
        <v>139</v>
      </c>
      <c r="N11" s="32"/>
      <c r="O11" s="32" t="s">
        <v>140</v>
      </c>
      <c r="P11" s="34" t="s">
        <v>141</v>
      </c>
      <c r="Q11" s="34" t="s">
        <v>142</v>
      </c>
      <c r="R11" s="32" t="s">
        <v>143</v>
      </c>
      <c r="S11" s="32" t="s">
        <v>144</v>
      </c>
      <c r="T11" s="32" t="s">
        <v>145</v>
      </c>
      <c r="U11" s="32" t="s">
        <v>146</v>
      </c>
      <c r="V11" s="32" t="s">
        <v>147</v>
      </c>
      <c r="W11" s="32" t="s">
        <v>139</v>
      </c>
      <c r="X11" s="32"/>
      <c r="Y11" s="32" t="s">
        <v>140</v>
      </c>
      <c r="Z11" s="34" t="s">
        <v>141</v>
      </c>
      <c r="AA11" s="34" t="s">
        <v>142</v>
      </c>
      <c r="AB11" s="32" t="s">
        <v>143</v>
      </c>
      <c r="AC11" s="32" t="s">
        <v>144</v>
      </c>
      <c r="AD11" s="32" t="s">
        <v>145</v>
      </c>
      <c r="AE11" s="32" t="s">
        <v>146</v>
      </c>
      <c r="AF11" s="32" t="s">
        <v>147</v>
      </c>
    </row>
    <row r="12" spans="1:32" x14ac:dyDescent="0.25">
      <c r="A12" s="34"/>
      <c r="B12" s="35"/>
      <c r="C12" s="38" t="s">
        <v>36</v>
      </c>
      <c r="D12" s="38" t="s">
        <v>37</v>
      </c>
      <c r="E12" s="32"/>
      <c r="F12" s="34"/>
      <c r="G12" s="34"/>
      <c r="H12" s="32"/>
      <c r="I12" s="36"/>
      <c r="J12" s="32"/>
      <c r="K12" s="37"/>
      <c r="L12" s="32"/>
      <c r="M12" s="38" t="s">
        <v>36</v>
      </c>
      <c r="N12" s="38" t="s">
        <v>37</v>
      </c>
      <c r="O12" s="32"/>
      <c r="P12" s="34"/>
      <c r="Q12" s="34"/>
      <c r="R12" s="32"/>
      <c r="S12" s="32"/>
      <c r="T12" s="32"/>
      <c r="U12" s="32"/>
      <c r="V12" s="32"/>
      <c r="W12" s="38" t="s">
        <v>36</v>
      </c>
      <c r="X12" s="38" t="s">
        <v>37</v>
      </c>
      <c r="Y12" s="32"/>
      <c r="Z12" s="34"/>
      <c r="AA12" s="34"/>
      <c r="AB12" s="32"/>
      <c r="AC12" s="32"/>
      <c r="AD12" s="32"/>
      <c r="AE12" s="32"/>
      <c r="AF12" s="32"/>
    </row>
    <row r="13" spans="1:32" ht="17.25" x14ac:dyDescent="0.25">
      <c r="A13" s="39" t="s">
        <v>56</v>
      </c>
      <c r="B13" s="12" t="s">
        <v>59</v>
      </c>
      <c r="C13" s="12">
        <v>2090</v>
      </c>
      <c r="D13" s="12">
        <v>2090</v>
      </c>
      <c r="E13" s="12">
        <v>0</v>
      </c>
      <c r="F13" s="12">
        <v>0</v>
      </c>
      <c r="G13" s="12">
        <v>0</v>
      </c>
      <c r="H13" s="39">
        <v>0</v>
      </c>
      <c r="I13" s="39">
        <v>0</v>
      </c>
      <c r="J13" s="40">
        <v>0</v>
      </c>
      <c r="K13" s="39">
        <v>0</v>
      </c>
      <c r="L13" s="41">
        <f t="shared" ref="L13:L28" si="0">F13+G13+H13+I13+J13+K13</f>
        <v>0</v>
      </c>
      <c r="M13" s="12">
        <v>2095</v>
      </c>
      <c r="N13" s="12">
        <v>2090</v>
      </c>
      <c r="O13" s="40">
        <f>M13-N13</f>
        <v>5</v>
      </c>
      <c r="P13" s="40">
        <v>207</v>
      </c>
      <c r="Q13" s="40">
        <v>0</v>
      </c>
      <c r="R13" s="40">
        <v>0</v>
      </c>
      <c r="S13" s="40">
        <v>13</v>
      </c>
      <c r="T13" s="40">
        <v>0</v>
      </c>
      <c r="U13" s="40">
        <v>0</v>
      </c>
      <c r="V13" s="41">
        <f t="shared" ref="V13:V27" si="1">P13+Q13+R13+S13+T13+U13</f>
        <v>220</v>
      </c>
      <c r="W13" s="42">
        <f t="shared" ref="W13:AD25" si="2">C13-M13</f>
        <v>-5</v>
      </c>
      <c r="X13" s="42">
        <f t="shared" si="2"/>
        <v>0</v>
      </c>
      <c r="Y13" s="42">
        <f t="shared" si="2"/>
        <v>-5</v>
      </c>
      <c r="Z13" s="42">
        <f t="shared" si="2"/>
        <v>-207</v>
      </c>
      <c r="AA13" s="40">
        <f t="shared" si="2"/>
        <v>0</v>
      </c>
      <c r="AB13" s="40">
        <f t="shared" si="2"/>
        <v>0</v>
      </c>
      <c r="AC13" s="40">
        <f t="shared" si="2"/>
        <v>-13</v>
      </c>
      <c r="AD13" s="42">
        <f t="shared" si="2"/>
        <v>0</v>
      </c>
      <c r="AE13" s="42">
        <v>0</v>
      </c>
      <c r="AF13" s="40">
        <f t="shared" ref="AF13:AF28" si="3">L13-V13</f>
        <v>-220</v>
      </c>
    </row>
    <row r="14" spans="1:32" ht="17.25" x14ac:dyDescent="0.25">
      <c r="A14" s="43" t="s">
        <v>62</v>
      </c>
      <c r="B14" s="13" t="s">
        <v>65</v>
      </c>
      <c r="C14" s="13">
        <v>2090</v>
      </c>
      <c r="D14" s="13">
        <v>2090</v>
      </c>
      <c r="E14" s="13">
        <v>200</v>
      </c>
      <c r="F14" s="13">
        <v>320</v>
      </c>
      <c r="G14" s="13">
        <v>1700</v>
      </c>
      <c r="H14" s="43">
        <v>0</v>
      </c>
      <c r="I14" s="43">
        <v>102</v>
      </c>
      <c r="J14" s="40">
        <v>0</v>
      </c>
      <c r="K14" s="39">
        <v>0</v>
      </c>
      <c r="L14" s="41">
        <f t="shared" si="0"/>
        <v>2122</v>
      </c>
      <c r="M14" s="40">
        <v>0</v>
      </c>
      <c r="N14" s="40">
        <v>0</v>
      </c>
      <c r="O14" s="40">
        <f t="shared" ref="O14:O27" si="4">M14-N14</f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1">
        <f t="shared" si="1"/>
        <v>0</v>
      </c>
      <c r="W14" s="42">
        <f t="shared" si="2"/>
        <v>2090</v>
      </c>
      <c r="X14" s="42">
        <f t="shared" si="2"/>
        <v>2090</v>
      </c>
      <c r="Y14" s="42">
        <f t="shared" si="2"/>
        <v>200</v>
      </c>
      <c r="Z14" s="42">
        <f t="shared" si="2"/>
        <v>320</v>
      </c>
      <c r="AA14" s="40">
        <f t="shared" si="2"/>
        <v>1700</v>
      </c>
      <c r="AB14" s="40">
        <f t="shared" si="2"/>
        <v>0</v>
      </c>
      <c r="AC14" s="40">
        <f t="shared" si="2"/>
        <v>102</v>
      </c>
      <c r="AD14" s="42">
        <f t="shared" si="2"/>
        <v>0</v>
      </c>
      <c r="AE14" s="42">
        <v>0</v>
      </c>
      <c r="AF14" s="40">
        <f t="shared" si="3"/>
        <v>2122</v>
      </c>
    </row>
    <row r="15" spans="1:32" ht="17.25" x14ac:dyDescent="0.25">
      <c r="A15" s="43" t="s">
        <v>67</v>
      </c>
      <c r="B15" s="13" t="s">
        <v>65</v>
      </c>
      <c r="C15" s="13">
        <v>2090</v>
      </c>
      <c r="D15" s="13">
        <v>2090</v>
      </c>
      <c r="E15" s="13">
        <v>200</v>
      </c>
      <c r="F15" s="13">
        <v>320</v>
      </c>
      <c r="G15" s="13">
        <v>1700</v>
      </c>
      <c r="H15" s="43">
        <v>0</v>
      </c>
      <c r="I15" s="43">
        <v>102</v>
      </c>
      <c r="J15" s="40">
        <v>0</v>
      </c>
      <c r="K15" s="39">
        <v>0</v>
      </c>
      <c r="L15" s="41">
        <f t="shared" si="0"/>
        <v>2122</v>
      </c>
      <c r="M15" s="40">
        <v>0</v>
      </c>
      <c r="N15" s="40">
        <v>0</v>
      </c>
      <c r="O15" s="40">
        <f t="shared" si="4"/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1">
        <f t="shared" si="1"/>
        <v>0</v>
      </c>
      <c r="W15" s="42">
        <f t="shared" si="2"/>
        <v>2090</v>
      </c>
      <c r="X15" s="42">
        <f t="shared" si="2"/>
        <v>2090</v>
      </c>
      <c r="Y15" s="42">
        <f t="shared" si="2"/>
        <v>200</v>
      </c>
      <c r="Z15" s="42">
        <f t="shared" si="2"/>
        <v>320</v>
      </c>
      <c r="AA15" s="40">
        <f t="shared" si="2"/>
        <v>1700</v>
      </c>
      <c r="AB15" s="40">
        <f t="shared" si="2"/>
        <v>0</v>
      </c>
      <c r="AC15" s="40">
        <f t="shared" si="2"/>
        <v>102</v>
      </c>
      <c r="AD15" s="42">
        <f t="shared" si="2"/>
        <v>0</v>
      </c>
      <c r="AE15" s="42">
        <v>0</v>
      </c>
      <c r="AF15" s="40">
        <f t="shared" si="3"/>
        <v>2122</v>
      </c>
    </row>
    <row r="16" spans="1:32" ht="17.25" x14ac:dyDescent="0.25">
      <c r="A16" s="43" t="s">
        <v>71</v>
      </c>
      <c r="B16" s="13" t="s">
        <v>65</v>
      </c>
      <c r="C16" s="13">
        <v>2090</v>
      </c>
      <c r="D16" s="13">
        <v>2090</v>
      </c>
      <c r="E16" s="13">
        <v>200</v>
      </c>
      <c r="F16" s="13">
        <v>320</v>
      </c>
      <c r="G16" s="13">
        <v>1700</v>
      </c>
      <c r="H16" s="43">
        <v>0</v>
      </c>
      <c r="I16" s="43">
        <v>102</v>
      </c>
      <c r="J16" s="40">
        <v>0</v>
      </c>
      <c r="K16" s="39">
        <v>0</v>
      </c>
      <c r="L16" s="41">
        <f t="shared" si="0"/>
        <v>2122</v>
      </c>
      <c r="M16" s="40">
        <v>0</v>
      </c>
      <c r="N16" s="40">
        <v>0</v>
      </c>
      <c r="O16" s="40">
        <f t="shared" si="4"/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4">
        <v>0</v>
      </c>
      <c r="V16" s="45">
        <f t="shared" si="1"/>
        <v>0</v>
      </c>
      <c r="W16" s="42">
        <f t="shared" si="2"/>
        <v>2090</v>
      </c>
      <c r="X16" s="42">
        <f t="shared" si="2"/>
        <v>2090</v>
      </c>
      <c r="Y16" s="42">
        <f t="shared" si="2"/>
        <v>200</v>
      </c>
      <c r="Z16" s="42">
        <f t="shared" si="2"/>
        <v>320</v>
      </c>
      <c r="AA16" s="40">
        <f t="shared" si="2"/>
        <v>1700</v>
      </c>
      <c r="AB16" s="40">
        <f t="shared" si="2"/>
        <v>0</v>
      </c>
      <c r="AC16" s="40">
        <f t="shared" si="2"/>
        <v>102</v>
      </c>
      <c r="AD16" s="42">
        <f t="shared" si="2"/>
        <v>0</v>
      </c>
      <c r="AE16" s="42">
        <v>0</v>
      </c>
      <c r="AF16" s="40">
        <f t="shared" si="3"/>
        <v>2122</v>
      </c>
    </row>
    <row r="17" spans="1:32" ht="17.25" x14ac:dyDescent="0.25">
      <c r="A17" s="43" t="s">
        <v>75</v>
      </c>
      <c r="B17" s="13" t="s">
        <v>59</v>
      </c>
      <c r="C17" s="13">
        <v>2090</v>
      </c>
      <c r="D17" s="13">
        <v>2090</v>
      </c>
      <c r="E17" s="13">
        <v>0</v>
      </c>
      <c r="F17" s="13">
        <v>320</v>
      </c>
      <c r="G17" s="13">
        <v>0</v>
      </c>
      <c r="H17" s="43">
        <v>60.610000000000014</v>
      </c>
      <c r="I17" s="43">
        <v>0</v>
      </c>
      <c r="J17" s="40">
        <v>0</v>
      </c>
      <c r="K17" s="39">
        <v>0</v>
      </c>
      <c r="L17" s="41">
        <f t="shared" si="0"/>
        <v>380.61</v>
      </c>
      <c r="M17" s="40">
        <v>0</v>
      </c>
      <c r="N17" s="40">
        <v>0</v>
      </c>
      <c r="O17" s="40">
        <f t="shared" si="4"/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1">
        <f t="shared" si="1"/>
        <v>0</v>
      </c>
      <c r="W17" s="42">
        <f t="shared" si="2"/>
        <v>2090</v>
      </c>
      <c r="X17" s="42">
        <f t="shared" si="2"/>
        <v>2090</v>
      </c>
      <c r="Y17" s="42">
        <f t="shared" si="2"/>
        <v>0</v>
      </c>
      <c r="Z17" s="42">
        <f t="shared" si="2"/>
        <v>320</v>
      </c>
      <c r="AA17" s="40">
        <f t="shared" si="2"/>
        <v>0</v>
      </c>
      <c r="AB17" s="40">
        <f t="shared" si="2"/>
        <v>60.610000000000014</v>
      </c>
      <c r="AC17" s="40">
        <f t="shared" si="2"/>
        <v>0</v>
      </c>
      <c r="AD17" s="42">
        <f t="shared" si="2"/>
        <v>0</v>
      </c>
      <c r="AE17" s="42">
        <v>0</v>
      </c>
      <c r="AF17" s="40">
        <f t="shared" si="3"/>
        <v>380.61</v>
      </c>
    </row>
    <row r="18" spans="1:32" ht="17.25" x14ac:dyDescent="0.25">
      <c r="A18" s="39" t="s">
        <v>78</v>
      </c>
      <c r="B18" s="12" t="s">
        <v>59</v>
      </c>
      <c r="C18" s="12">
        <v>2090</v>
      </c>
      <c r="D18" s="12">
        <v>2090</v>
      </c>
      <c r="E18" s="12">
        <v>0</v>
      </c>
      <c r="F18" s="12">
        <v>320</v>
      </c>
      <c r="G18" s="12">
        <v>0</v>
      </c>
      <c r="H18" s="39">
        <v>65.989999999999981</v>
      </c>
      <c r="I18" s="39">
        <v>0</v>
      </c>
      <c r="J18" s="40">
        <v>0</v>
      </c>
      <c r="K18" s="39">
        <v>0</v>
      </c>
      <c r="L18" s="41">
        <f t="shared" si="0"/>
        <v>385.99</v>
      </c>
      <c r="M18" s="40">
        <v>0</v>
      </c>
      <c r="N18" s="40">
        <v>0</v>
      </c>
      <c r="O18" s="40">
        <f t="shared" si="4"/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1">
        <f t="shared" si="1"/>
        <v>0</v>
      </c>
      <c r="W18" s="42">
        <f t="shared" si="2"/>
        <v>2090</v>
      </c>
      <c r="X18" s="42">
        <f t="shared" si="2"/>
        <v>2090</v>
      </c>
      <c r="Y18" s="42">
        <f t="shared" si="2"/>
        <v>0</v>
      </c>
      <c r="Z18" s="42">
        <f t="shared" si="2"/>
        <v>320</v>
      </c>
      <c r="AA18" s="40">
        <f t="shared" si="2"/>
        <v>0</v>
      </c>
      <c r="AB18" s="40">
        <f t="shared" si="2"/>
        <v>65.989999999999981</v>
      </c>
      <c r="AC18" s="40">
        <f t="shared" si="2"/>
        <v>0</v>
      </c>
      <c r="AD18" s="42">
        <f t="shared" si="2"/>
        <v>0</v>
      </c>
      <c r="AE18" s="42">
        <v>0</v>
      </c>
      <c r="AF18" s="40">
        <f t="shared" si="3"/>
        <v>385.99</v>
      </c>
    </row>
    <row r="19" spans="1:32" ht="17.25" x14ac:dyDescent="0.25">
      <c r="A19" s="43" t="s">
        <v>81</v>
      </c>
      <c r="B19" s="13" t="s">
        <v>59</v>
      </c>
      <c r="C19" s="13">
        <v>2090</v>
      </c>
      <c r="D19" s="13">
        <v>2090</v>
      </c>
      <c r="E19" s="13">
        <v>0</v>
      </c>
      <c r="F19" s="13">
        <v>320</v>
      </c>
      <c r="G19" s="13">
        <v>0</v>
      </c>
      <c r="H19" s="43">
        <v>67.010000000000019</v>
      </c>
      <c r="I19" s="43">
        <v>0</v>
      </c>
      <c r="J19" s="40">
        <v>0</v>
      </c>
      <c r="K19" s="39">
        <v>0</v>
      </c>
      <c r="L19" s="41">
        <f t="shared" si="0"/>
        <v>387.01</v>
      </c>
      <c r="M19" s="40">
        <v>0</v>
      </c>
      <c r="N19" s="40">
        <v>0</v>
      </c>
      <c r="O19" s="40">
        <f t="shared" si="4"/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1">
        <f t="shared" si="1"/>
        <v>0</v>
      </c>
      <c r="W19" s="42">
        <f t="shared" si="2"/>
        <v>2090</v>
      </c>
      <c r="X19" s="42">
        <f t="shared" si="2"/>
        <v>2090</v>
      </c>
      <c r="Y19" s="42">
        <f t="shared" si="2"/>
        <v>0</v>
      </c>
      <c r="Z19" s="42">
        <f t="shared" si="2"/>
        <v>320</v>
      </c>
      <c r="AA19" s="40">
        <f t="shared" si="2"/>
        <v>0</v>
      </c>
      <c r="AB19" s="40">
        <f t="shared" si="2"/>
        <v>67.010000000000019</v>
      </c>
      <c r="AC19" s="40">
        <f t="shared" si="2"/>
        <v>0</v>
      </c>
      <c r="AD19" s="42">
        <f t="shared" si="2"/>
        <v>0</v>
      </c>
      <c r="AE19" s="42">
        <v>0</v>
      </c>
      <c r="AF19" s="40">
        <f t="shared" si="3"/>
        <v>387.01</v>
      </c>
    </row>
    <row r="20" spans="1:32" ht="17.25" x14ac:dyDescent="0.25">
      <c r="A20" s="39" t="s">
        <v>84</v>
      </c>
      <c r="B20" s="12" t="s">
        <v>59</v>
      </c>
      <c r="C20" s="12">
        <v>2090</v>
      </c>
      <c r="D20" s="12">
        <v>2090</v>
      </c>
      <c r="E20" s="12">
        <v>0</v>
      </c>
      <c r="F20" s="12">
        <v>320</v>
      </c>
      <c r="G20" s="12">
        <v>0</v>
      </c>
      <c r="H20" s="39">
        <v>72.599999999999966</v>
      </c>
      <c r="I20" s="39">
        <v>0</v>
      </c>
      <c r="J20" s="40">
        <v>0</v>
      </c>
      <c r="K20" s="39">
        <v>0</v>
      </c>
      <c r="L20" s="41">
        <f t="shared" si="0"/>
        <v>392.59999999999997</v>
      </c>
      <c r="M20" s="40">
        <v>0</v>
      </c>
      <c r="N20" s="40">
        <v>0</v>
      </c>
      <c r="O20" s="40">
        <f t="shared" si="4"/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1">
        <f t="shared" si="1"/>
        <v>0</v>
      </c>
      <c r="W20" s="42">
        <f t="shared" si="2"/>
        <v>2090</v>
      </c>
      <c r="X20" s="42">
        <f t="shared" si="2"/>
        <v>2090</v>
      </c>
      <c r="Y20" s="42">
        <f t="shared" si="2"/>
        <v>0</v>
      </c>
      <c r="Z20" s="42">
        <f t="shared" si="2"/>
        <v>320</v>
      </c>
      <c r="AA20" s="40">
        <f t="shared" si="2"/>
        <v>0</v>
      </c>
      <c r="AB20" s="40">
        <f t="shared" si="2"/>
        <v>72.599999999999966</v>
      </c>
      <c r="AC20" s="40">
        <f t="shared" si="2"/>
        <v>0</v>
      </c>
      <c r="AD20" s="42">
        <f t="shared" si="2"/>
        <v>0</v>
      </c>
      <c r="AE20" s="42">
        <v>0</v>
      </c>
      <c r="AF20" s="40">
        <f t="shared" si="3"/>
        <v>392.59999999999997</v>
      </c>
    </row>
    <row r="21" spans="1:32" ht="17.25" x14ac:dyDescent="0.25">
      <c r="A21" s="43" t="s">
        <v>87</v>
      </c>
      <c r="B21" s="13" t="s">
        <v>59</v>
      </c>
      <c r="C21" s="13">
        <v>2090</v>
      </c>
      <c r="D21" s="13">
        <v>2090</v>
      </c>
      <c r="E21" s="13">
        <v>0</v>
      </c>
      <c r="F21" s="13">
        <v>320</v>
      </c>
      <c r="G21" s="13">
        <v>0</v>
      </c>
      <c r="H21" s="43">
        <v>75.910000000000025</v>
      </c>
      <c r="I21" s="43">
        <v>0</v>
      </c>
      <c r="J21" s="40">
        <v>0</v>
      </c>
      <c r="K21" s="39">
        <v>0</v>
      </c>
      <c r="L21" s="41">
        <f t="shared" si="0"/>
        <v>395.91</v>
      </c>
      <c r="M21" s="40">
        <v>0</v>
      </c>
      <c r="N21" s="40">
        <v>0</v>
      </c>
      <c r="O21" s="40">
        <f t="shared" si="4"/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1">
        <f t="shared" si="1"/>
        <v>0</v>
      </c>
      <c r="W21" s="42">
        <f t="shared" si="2"/>
        <v>2090</v>
      </c>
      <c r="X21" s="42">
        <f t="shared" si="2"/>
        <v>2090</v>
      </c>
      <c r="Y21" s="42">
        <f t="shared" si="2"/>
        <v>0</v>
      </c>
      <c r="Z21" s="42">
        <f t="shared" si="2"/>
        <v>320</v>
      </c>
      <c r="AA21" s="40">
        <f t="shared" si="2"/>
        <v>0</v>
      </c>
      <c r="AB21" s="40">
        <f t="shared" si="2"/>
        <v>75.910000000000025</v>
      </c>
      <c r="AC21" s="40">
        <f t="shared" si="2"/>
        <v>0</v>
      </c>
      <c r="AD21" s="42">
        <f t="shared" si="2"/>
        <v>0</v>
      </c>
      <c r="AE21" s="42">
        <v>0</v>
      </c>
      <c r="AF21" s="40">
        <f t="shared" si="3"/>
        <v>395.91</v>
      </c>
    </row>
    <row r="22" spans="1:32" ht="17.25" x14ac:dyDescent="0.25">
      <c r="A22" s="39" t="s">
        <v>90</v>
      </c>
      <c r="B22" s="12" t="s">
        <v>59</v>
      </c>
      <c r="C22" s="12">
        <v>2090</v>
      </c>
      <c r="D22" s="12">
        <v>2090</v>
      </c>
      <c r="E22" s="12">
        <v>0</v>
      </c>
      <c r="F22" s="12">
        <v>320</v>
      </c>
      <c r="G22" s="12">
        <v>0</v>
      </c>
      <c r="H22" s="39">
        <v>76.610000000000014</v>
      </c>
      <c r="I22" s="39">
        <v>0</v>
      </c>
      <c r="J22" s="40">
        <v>0</v>
      </c>
      <c r="K22" s="39">
        <v>0</v>
      </c>
      <c r="L22" s="41">
        <f t="shared" si="0"/>
        <v>396.61</v>
      </c>
      <c r="M22" s="40">
        <v>0</v>
      </c>
      <c r="N22" s="40">
        <v>0</v>
      </c>
      <c r="O22" s="40">
        <f t="shared" si="4"/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1">
        <f t="shared" si="1"/>
        <v>0</v>
      </c>
      <c r="W22" s="42">
        <f t="shared" si="2"/>
        <v>2090</v>
      </c>
      <c r="X22" s="42">
        <f t="shared" si="2"/>
        <v>2090</v>
      </c>
      <c r="Y22" s="42">
        <f t="shared" si="2"/>
        <v>0</v>
      </c>
      <c r="Z22" s="42">
        <f t="shared" si="2"/>
        <v>320</v>
      </c>
      <c r="AA22" s="40">
        <f t="shared" si="2"/>
        <v>0</v>
      </c>
      <c r="AB22" s="40">
        <f t="shared" si="2"/>
        <v>76.610000000000014</v>
      </c>
      <c r="AC22" s="40">
        <f t="shared" si="2"/>
        <v>0</v>
      </c>
      <c r="AD22" s="42">
        <f t="shared" si="2"/>
        <v>0</v>
      </c>
      <c r="AE22" s="42">
        <v>0</v>
      </c>
      <c r="AF22" s="40">
        <f t="shared" si="3"/>
        <v>396.61</v>
      </c>
    </row>
    <row r="23" spans="1:32" ht="17.25" x14ac:dyDescent="0.25">
      <c r="A23" s="43" t="s">
        <v>93</v>
      </c>
      <c r="B23" s="13" t="s">
        <v>59</v>
      </c>
      <c r="C23" s="13">
        <v>2090</v>
      </c>
      <c r="D23" s="13">
        <v>2090</v>
      </c>
      <c r="E23" s="13">
        <v>0</v>
      </c>
      <c r="F23" s="13">
        <v>320</v>
      </c>
      <c r="G23" s="13">
        <v>0</v>
      </c>
      <c r="H23" s="43">
        <v>82.520000000000039</v>
      </c>
      <c r="I23" s="43">
        <v>0</v>
      </c>
      <c r="J23" s="40">
        <v>0</v>
      </c>
      <c r="K23" s="39">
        <v>0</v>
      </c>
      <c r="L23" s="41">
        <f t="shared" si="0"/>
        <v>402.52000000000004</v>
      </c>
      <c r="M23" s="40">
        <v>0</v>
      </c>
      <c r="N23" s="40">
        <v>0</v>
      </c>
      <c r="O23" s="40">
        <f t="shared" si="4"/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1">
        <f t="shared" si="1"/>
        <v>0</v>
      </c>
      <c r="W23" s="42">
        <f t="shared" si="2"/>
        <v>2090</v>
      </c>
      <c r="X23" s="42">
        <f t="shared" si="2"/>
        <v>2090</v>
      </c>
      <c r="Y23" s="42">
        <f t="shared" si="2"/>
        <v>0</v>
      </c>
      <c r="Z23" s="42">
        <f t="shared" si="2"/>
        <v>320</v>
      </c>
      <c r="AA23" s="40">
        <f t="shared" si="2"/>
        <v>0</v>
      </c>
      <c r="AB23" s="40">
        <f t="shared" si="2"/>
        <v>82.520000000000039</v>
      </c>
      <c r="AC23" s="40">
        <f t="shared" si="2"/>
        <v>0</v>
      </c>
      <c r="AD23" s="42">
        <f t="shared" si="2"/>
        <v>0</v>
      </c>
      <c r="AE23" s="42">
        <v>0</v>
      </c>
      <c r="AF23" s="40">
        <f t="shared" si="3"/>
        <v>402.52000000000004</v>
      </c>
    </row>
    <row r="24" spans="1:32" ht="17.25" x14ac:dyDescent="0.25">
      <c r="A24" s="39" t="s">
        <v>96</v>
      </c>
      <c r="B24" s="12" t="s">
        <v>59</v>
      </c>
      <c r="C24" s="12">
        <v>2090</v>
      </c>
      <c r="D24" s="12">
        <v>2090</v>
      </c>
      <c r="E24" s="12">
        <v>0</v>
      </c>
      <c r="F24" s="12">
        <v>320</v>
      </c>
      <c r="G24" s="12">
        <v>0</v>
      </c>
      <c r="H24" s="39">
        <v>83.009999999999991</v>
      </c>
      <c r="I24" s="39">
        <v>0</v>
      </c>
      <c r="J24" s="40">
        <v>0</v>
      </c>
      <c r="K24" s="39">
        <v>0</v>
      </c>
      <c r="L24" s="41">
        <f t="shared" si="0"/>
        <v>403.01</v>
      </c>
      <c r="M24" s="40">
        <v>0</v>
      </c>
      <c r="N24" s="40">
        <v>0</v>
      </c>
      <c r="O24" s="40">
        <f t="shared" si="4"/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1">
        <f t="shared" si="1"/>
        <v>0</v>
      </c>
      <c r="W24" s="42">
        <f t="shared" si="2"/>
        <v>2090</v>
      </c>
      <c r="X24" s="42">
        <f t="shared" si="2"/>
        <v>2090</v>
      </c>
      <c r="Y24" s="42">
        <f t="shared" si="2"/>
        <v>0</v>
      </c>
      <c r="Z24" s="42">
        <f t="shared" si="2"/>
        <v>320</v>
      </c>
      <c r="AA24" s="40">
        <f t="shared" si="2"/>
        <v>0</v>
      </c>
      <c r="AB24" s="40">
        <f t="shared" si="2"/>
        <v>83.009999999999991</v>
      </c>
      <c r="AC24" s="40">
        <f t="shared" si="2"/>
        <v>0</v>
      </c>
      <c r="AD24" s="42">
        <f t="shared" si="2"/>
        <v>0</v>
      </c>
      <c r="AE24" s="42">
        <v>0</v>
      </c>
      <c r="AF24" s="40">
        <f t="shared" si="3"/>
        <v>403.01</v>
      </c>
    </row>
    <row r="25" spans="1:32" ht="17.25" x14ac:dyDescent="0.25">
      <c r="A25" s="43" t="s">
        <v>99</v>
      </c>
      <c r="B25" s="13" t="s">
        <v>59</v>
      </c>
      <c r="C25" s="13">
        <v>2090</v>
      </c>
      <c r="D25" s="13">
        <v>2090</v>
      </c>
      <c r="E25" s="13">
        <v>0</v>
      </c>
      <c r="F25" s="13">
        <v>320</v>
      </c>
      <c r="G25" s="13">
        <v>0</v>
      </c>
      <c r="H25" s="43">
        <v>89.139999999999986</v>
      </c>
      <c r="I25" s="43">
        <v>0</v>
      </c>
      <c r="J25" s="40">
        <v>0</v>
      </c>
      <c r="K25" s="39">
        <v>0</v>
      </c>
      <c r="L25" s="41">
        <f t="shared" si="0"/>
        <v>409.14</v>
      </c>
      <c r="M25" s="40">
        <v>0</v>
      </c>
      <c r="N25" s="40">
        <v>0</v>
      </c>
      <c r="O25" s="40">
        <f t="shared" si="4"/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1">
        <f t="shared" si="1"/>
        <v>0</v>
      </c>
      <c r="W25" s="42">
        <f t="shared" si="2"/>
        <v>2090</v>
      </c>
      <c r="X25" s="42">
        <f t="shared" si="2"/>
        <v>2090</v>
      </c>
      <c r="Y25" s="42">
        <f t="shared" si="2"/>
        <v>0</v>
      </c>
      <c r="Z25" s="42">
        <f t="shared" si="2"/>
        <v>320</v>
      </c>
      <c r="AA25" s="40">
        <f t="shared" si="2"/>
        <v>0</v>
      </c>
      <c r="AB25" s="40">
        <f t="shared" si="2"/>
        <v>89.139999999999986</v>
      </c>
      <c r="AC25" s="40">
        <f t="shared" si="2"/>
        <v>0</v>
      </c>
      <c r="AD25" s="42">
        <f t="shared" si="2"/>
        <v>0</v>
      </c>
      <c r="AE25" s="42">
        <v>1</v>
      </c>
      <c r="AF25" s="40">
        <f t="shared" si="3"/>
        <v>409.14</v>
      </c>
    </row>
    <row r="26" spans="1:32" ht="17.25" x14ac:dyDescent="0.25">
      <c r="A26" s="39" t="s">
        <v>102</v>
      </c>
      <c r="B26" s="12" t="s">
        <v>59</v>
      </c>
      <c r="C26" s="12">
        <v>2090</v>
      </c>
      <c r="D26" s="12">
        <v>2090</v>
      </c>
      <c r="E26" s="12">
        <v>0</v>
      </c>
      <c r="F26" s="12">
        <v>320</v>
      </c>
      <c r="G26" s="12">
        <v>0</v>
      </c>
      <c r="H26" s="39">
        <v>18</v>
      </c>
      <c r="I26" s="39">
        <v>0</v>
      </c>
      <c r="J26" s="40">
        <v>0</v>
      </c>
      <c r="K26" s="39">
        <v>0</v>
      </c>
      <c r="L26" s="41">
        <f t="shared" si="0"/>
        <v>338</v>
      </c>
      <c r="M26" s="40">
        <v>0</v>
      </c>
      <c r="N26" s="40">
        <v>0</v>
      </c>
      <c r="O26" s="40">
        <f t="shared" si="4"/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1">
        <f t="shared" si="1"/>
        <v>0</v>
      </c>
      <c r="W26" s="42">
        <f t="shared" ref="W26:AD27" si="5">C26-M26</f>
        <v>2090</v>
      </c>
      <c r="X26" s="42">
        <f t="shared" si="5"/>
        <v>2090</v>
      </c>
      <c r="Y26" s="42">
        <f t="shared" si="5"/>
        <v>0</v>
      </c>
      <c r="Z26" s="42">
        <f t="shared" si="5"/>
        <v>320</v>
      </c>
      <c r="AA26" s="40">
        <f t="shared" si="5"/>
        <v>0</v>
      </c>
      <c r="AB26" s="40">
        <f t="shared" si="5"/>
        <v>18</v>
      </c>
      <c r="AC26" s="40">
        <f t="shared" si="5"/>
        <v>0</v>
      </c>
      <c r="AD26" s="42">
        <f t="shared" si="5"/>
        <v>0</v>
      </c>
      <c r="AE26" s="42">
        <v>2</v>
      </c>
      <c r="AF26" s="40">
        <f t="shared" si="3"/>
        <v>338</v>
      </c>
    </row>
    <row r="27" spans="1:32" ht="17.25" x14ac:dyDescent="0.25">
      <c r="A27" s="43" t="s">
        <v>105</v>
      </c>
      <c r="B27" s="13" t="s">
        <v>59</v>
      </c>
      <c r="C27" s="13">
        <v>2090</v>
      </c>
      <c r="D27" s="13">
        <v>2090</v>
      </c>
      <c r="E27" s="13">
        <v>0</v>
      </c>
      <c r="F27" s="13">
        <v>320</v>
      </c>
      <c r="G27" s="13">
        <v>0</v>
      </c>
      <c r="H27" s="43">
        <v>0</v>
      </c>
      <c r="I27" s="43">
        <v>0</v>
      </c>
      <c r="J27" s="40">
        <v>0</v>
      </c>
      <c r="K27" s="39">
        <v>0</v>
      </c>
      <c r="L27" s="41">
        <f t="shared" si="0"/>
        <v>320</v>
      </c>
      <c r="M27" s="40">
        <v>0</v>
      </c>
      <c r="N27" s="40">
        <v>0</v>
      </c>
      <c r="O27" s="40">
        <f t="shared" si="4"/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1">
        <f t="shared" si="1"/>
        <v>0</v>
      </c>
      <c r="W27" s="42">
        <f t="shared" si="5"/>
        <v>2090</v>
      </c>
      <c r="X27" s="42">
        <f t="shared" si="5"/>
        <v>2090</v>
      </c>
      <c r="Y27" s="42">
        <f t="shared" si="5"/>
        <v>0</v>
      </c>
      <c r="Z27" s="42">
        <f t="shared" si="5"/>
        <v>320</v>
      </c>
      <c r="AA27" s="40">
        <f t="shared" si="5"/>
        <v>0</v>
      </c>
      <c r="AB27" s="40">
        <f t="shared" si="5"/>
        <v>0</v>
      </c>
      <c r="AC27" s="40">
        <f t="shared" si="5"/>
        <v>0</v>
      </c>
      <c r="AD27" s="42">
        <f t="shared" si="5"/>
        <v>0</v>
      </c>
      <c r="AE27" s="42">
        <v>3</v>
      </c>
      <c r="AF27" s="40">
        <f t="shared" si="3"/>
        <v>320</v>
      </c>
    </row>
    <row r="28" spans="1:32" ht="18.75" x14ac:dyDescent="0.45">
      <c r="A28" s="46" t="s">
        <v>147</v>
      </c>
      <c r="B28" s="46"/>
      <c r="C28" s="46"/>
      <c r="D28" s="46"/>
      <c r="E28" s="47">
        <f>SUM(E13:E27)</f>
        <v>600</v>
      </c>
      <c r="F28" s="47">
        <f>SUM(F13:F27)</f>
        <v>4480</v>
      </c>
      <c r="G28" s="47">
        <f>SUM(G13:G27)</f>
        <v>5100</v>
      </c>
      <c r="H28" s="47">
        <f>SUM(H13:H27)</f>
        <v>691.4</v>
      </c>
      <c r="I28" s="47">
        <f>SUM(I13:I27)</f>
        <v>306</v>
      </c>
      <c r="J28" s="48">
        <f>SUM(J13:J27)</f>
        <v>0</v>
      </c>
      <c r="K28" s="48">
        <f>SUM(K13:K27)</f>
        <v>0</v>
      </c>
      <c r="L28" s="41">
        <f t="shared" si="0"/>
        <v>10577.4</v>
      </c>
      <c r="M28" s="49"/>
      <c r="N28" s="49"/>
      <c r="O28" s="48">
        <f>SUM(O13:O27)</f>
        <v>5</v>
      </c>
      <c r="P28" s="48">
        <f>SUM(P13:P27)</f>
        <v>207</v>
      </c>
      <c r="Q28" s="48">
        <f>SUM(Q13:Q27)</f>
        <v>0</v>
      </c>
      <c r="R28" s="48">
        <f>SUM(R13:R27)</f>
        <v>0</v>
      </c>
      <c r="S28" s="48">
        <f>SUM(S13:S27)</f>
        <v>13</v>
      </c>
      <c r="T28" s="48">
        <f>SUM(T13:T27)</f>
        <v>0</v>
      </c>
      <c r="U28" s="48">
        <f>SUM(U13:U27)</f>
        <v>0</v>
      </c>
      <c r="V28" s="48">
        <f>SUM(V13:V27)</f>
        <v>220</v>
      </c>
      <c r="W28" s="50"/>
      <c r="X28" s="50"/>
      <c r="Y28" s="48">
        <f>SUM(Y13:Y27)</f>
        <v>595</v>
      </c>
      <c r="Z28" s="48">
        <f>SUM(Z13:Z27)</f>
        <v>4273</v>
      </c>
      <c r="AA28" s="48">
        <f>SUM(AA13:AA27)</f>
        <v>5100</v>
      </c>
      <c r="AB28" s="48">
        <f>SUM(AB13:AB27)</f>
        <v>691.4</v>
      </c>
      <c r="AC28" s="48">
        <f>SUM(AC13:AC27)</f>
        <v>293</v>
      </c>
      <c r="AD28" s="48">
        <f>SUM(AD13:AD27)</f>
        <v>0</v>
      </c>
      <c r="AE28" s="48">
        <f>SUM(AE13:AE27)</f>
        <v>6</v>
      </c>
      <c r="AF28" s="51">
        <f t="shared" si="3"/>
        <v>10357.4</v>
      </c>
    </row>
    <row r="29" spans="1:32" ht="18.75" x14ac:dyDescent="0.45">
      <c r="A29" s="52"/>
      <c r="B29" s="52"/>
      <c r="C29" s="52"/>
      <c r="D29" s="52"/>
      <c r="E29" s="53"/>
      <c r="F29" s="53"/>
      <c r="G29" s="53"/>
      <c r="H29" s="53"/>
      <c r="I29" s="53"/>
      <c r="J29" s="53"/>
      <c r="K29" s="54"/>
      <c r="L29" s="53"/>
      <c r="M29" s="55"/>
      <c r="N29" s="55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2" ht="18.75" x14ac:dyDescent="0.45">
      <c r="A30" s="52"/>
      <c r="B30" s="52"/>
      <c r="C30" s="52"/>
      <c r="D30" s="52"/>
      <c r="E30" s="53"/>
      <c r="F30" s="53"/>
      <c r="G30" s="53"/>
      <c r="H30" s="53"/>
      <c r="I30" s="53"/>
      <c r="J30" s="53"/>
      <c r="K30" s="54"/>
      <c r="L30" s="53"/>
      <c r="M30" s="55"/>
      <c r="N30" s="55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32" x14ac:dyDescent="0.25">
      <c r="A31" s="24"/>
      <c r="B31" s="24"/>
      <c r="C31" s="24"/>
      <c r="D31" s="24"/>
      <c r="E31" s="24"/>
      <c r="F31" s="24"/>
      <c r="G31" s="24"/>
      <c r="H31" s="24"/>
      <c r="I31" s="56"/>
      <c r="J31" s="24"/>
      <c r="K31" s="57"/>
      <c r="L31" s="58"/>
      <c r="M31" s="58"/>
      <c r="N31" s="58"/>
      <c r="O31" s="58"/>
      <c r="P31" s="24"/>
      <c r="Q31" s="24"/>
      <c r="R31" s="24"/>
      <c r="S31" s="58"/>
      <c r="T31" s="58"/>
      <c r="U31" s="58"/>
      <c r="V31" s="24"/>
      <c r="W31" s="58"/>
      <c r="X31" s="24"/>
      <c r="Y31" s="24"/>
      <c r="Z31" s="58"/>
      <c r="AA31" s="24"/>
      <c r="AB31" s="24"/>
      <c r="AC31" s="24"/>
      <c r="AD31" s="24"/>
      <c r="AE31" s="24"/>
      <c r="AF31" s="24"/>
    </row>
    <row r="32" spans="1:32" ht="34.5" x14ac:dyDescent="0.45">
      <c r="A32" s="59"/>
      <c r="B32" s="59"/>
      <c r="C32" s="59"/>
      <c r="D32" s="59"/>
      <c r="E32" s="60"/>
      <c r="F32" s="60"/>
      <c r="G32" s="61" t="s">
        <v>142</v>
      </c>
      <c r="H32" s="62" t="s">
        <v>143</v>
      </c>
      <c r="I32" s="63" t="s">
        <v>144</v>
      </c>
      <c r="J32" s="62" t="s">
        <v>145</v>
      </c>
      <c r="K32" s="64" t="s">
        <v>146</v>
      </c>
      <c r="L32" s="62" t="s">
        <v>147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  <c r="Y32" s="66"/>
      <c r="Z32" s="66"/>
      <c r="AA32" s="66"/>
      <c r="AB32" s="66"/>
      <c r="AC32" s="65"/>
      <c r="AD32" s="65"/>
      <c r="AE32" s="65"/>
      <c r="AF32" s="67"/>
    </row>
    <row r="33" spans="1:32" ht="21" x14ac:dyDescent="0.45">
      <c r="A33" s="68" t="s">
        <v>148</v>
      </c>
      <c r="B33" s="68"/>
      <c r="C33" s="68"/>
      <c r="D33" s="68"/>
      <c r="E33" s="69"/>
      <c r="F33" s="69"/>
      <c r="G33" s="70">
        <f>F28+G28</f>
        <v>9580</v>
      </c>
      <c r="H33" s="71">
        <f>H28</f>
        <v>691.4</v>
      </c>
      <c r="I33" s="71">
        <f>I28</f>
        <v>306</v>
      </c>
      <c r="J33" s="71">
        <f>J28</f>
        <v>0</v>
      </c>
      <c r="K33" s="72">
        <f>K28</f>
        <v>0</v>
      </c>
      <c r="L33" s="71">
        <f>L28</f>
        <v>10577.4</v>
      </c>
      <c r="M33" s="73"/>
      <c r="N33" s="73"/>
      <c r="O33" s="73"/>
      <c r="P33" s="73"/>
      <c r="Q33" s="74"/>
      <c r="R33" s="73"/>
      <c r="S33" s="73"/>
      <c r="T33" s="73"/>
      <c r="U33" s="73"/>
      <c r="V33" s="73"/>
      <c r="W33" s="73"/>
      <c r="X33" s="66"/>
      <c r="Y33" s="66"/>
      <c r="Z33" s="66"/>
      <c r="AA33" s="66"/>
      <c r="AB33" s="66"/>
      <c r="AC33" s="73"/>
      <c r="AD33" s="73"/>
      <c r="AE33" s="73"/>
      <c r="AF33" s="73"/>
    </row>
    <row r="34" spans="1:32" ht="21" x14ac:dyDescent="0.45">
      <c r="A34" s="68" t="s">
        <v>149</v>
      </c>
      <c r="B34" s="68"/>
      <c r="C34" s="68"/>
      <c r="D34" s="68"/>
      <c r="E34" s="69"/>
      <c r="F34" s="69"/>
      <c r="G34" s="75">
        <f>P28+Q28</f>
        <v>207</v>
      </c>
      <c r="H34" s="75">
        <f>R28</f>
        <v>0</v>
      </c>
      <c r="I34" s="75">
        <f>S28</f>
        <v>13</v>
      </c>
      <c r="J34" s="75">
        <f>T28</f>
        <v>0</v>
      </c>
      <c r="K34" s="76">
        <f>U28</f>
        <v>0</v>
      </c>
      <c r="L34" s="77">
        <f>V28</f>
        <v>220</v>
      </c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66"/>
      <c r="Y34" s="66"/>
      <c r="Z34" s="66"/>
      <c r="AA34" s="66"/>
      <c r="AB34" s="66"/>
      <c r="AC34" s="73"/>
      <c r="AD34" s="73"/>
      <c r="AE34" s="73"/>
      <c r="AF34" s="74"/>
    </row>
    <row r="35" spans="1:32" ht="21" x14ac:dyDescent="0.45">
      <c r="A35" s="78" t="s">
        <v>150</v>
      </c>
      <c r="B35" s="78"/>
      <c r="C35" s="78"/>
      <c r="D35" s="78"/>
      <c r="E35" s="69"/>
      <c r="F35" s="69"/>
      <c r="G35" s="75">
        <f t="shared" ref="G35:L35" si="6">G33-G34</f>
        <v>9373</v>
      </c>
      <c r="H35" s="75">
        <f t="shared" si="6"/>
        <v>691.4</v>
      </c>
      <c r="I35" s="75">
        <f t="shared" si="6"/>
        <v>293</v>
      </c>
      <c r="J35" s="75">
        <f t="shared" si="6"/>
        <v>0</v>
      </c>
      <c r="K35" s="76">
        <f t="shared" si="6"/>
        <v>0</v>
      </c>
      <c r="L35" s="75">
        <f t="shared" si="6"/>
        <v>10357.4</v>
      </c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66"/>
      <c r="Y35" s="66"/>
      <c r="Z35" s="66"/>
      <c r="AA35" s="66"/>
      <c r="AB35" s="66"/>
      <c r="AC35" s="73"/>
      <c r="AD35" s="73"/>
      <c r="AE35" s="73"/>
      <c r="AF35" s="73"/>
    </row>
    <row r="36" spans="1:32" ht="18.75" x14ac:dyDescent="0.25">
      <c r="A36" s="79" t="s">
        <v>151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</row>
    <row r="37" spans="1:32" ht="21" x14ac:dyDescent="0.45">
      <c r="A37" s="78"/>
      <c r="B37" s="78"/>
      <c r="C37" s="78"/>
      <c r="D37" s="78"/>
      <c r="E37" s="69"/>
      <c r="F37" s="69"/>
      <c r="G37" s="80"/>
      <c r="H37" s="80"/>
      <c r="I37" s="81"/>
      <c r="J37" s="82"/>
      <c r="K37" s="8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66"/>
      <c r="Y37" s="66"/>
      <c r="Z37" s="66"/>
      <c r="AA37" s="66"/>
      <c r="AB37" s="66"/>
      <c r="AC37" s="73"/>
      <c r="AD37" s="73"/>
      <c r="AE37" s="73"/>
      <c r="AF37" s="73"/>
    </row>
    <row r="38" spans="1:32" ht="17.25" x14ac:dyDescent="0.4">
      <c r="A38" s="84" t="s">
        <v>152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7.25" x14ac:dyDescent="0.4">
      <c r="A39" s="85"/>
      <c r="B39" s="85"/>
      <c r="C39" s="85"/>
      <c r="D39" s="85"/>
      <c r="E39" s="85"/>
      <c r="F39" s="85"/>
      <c r="G39" s="85"/>
      <c r="H39" s="85"/>
      <c r="I39" s="86"/>
      <c r="J39" s="85"/>
      <c r="K39" s="87"/>
      <c r="L39" s="85"/>
      <c r="M39" s="85"/>
      <c r="N39" s="85"/>
      <c r="O39" s="85"/>
      <c r="P39" s="85"/>
      <c r="Q39" s="86"/>
      <c r="R39" s="86"/>
      <c r="S39" s="85"/>
      <c r="T39" s="85"/>
      <c r="U39" s="85"/>
      <c r="V39" s="85"/>
      <c r="W39" s="85"/>
      <c r="X39" s="85"/>
      <c r="Y39" s="85"/>
      <c r="Z39" s="85"/>
      <c r="AA39" s="85"/>
      <c r="AB39" s="24"/>
      <c r="AC39" s="24"/>
      <c r="AD39" s="24"/>
      <c r="AE39" s="24"/>
      <c r="AF39" s="24"/>
    </row>
    <row r="40" spans="1:32" ht="21.75" x14ac:dyDescent="0.4">
      <c r="A40" s="88" t="s">
        <v>153</v>
      </c>
      <c r="B40" s="88"/>
      <c r="C40" s="88"/>
      <c r="D40" s="89"/>
      <c r="E40" s="90"/>
      <c r="F40" s="90"/>
      <c r="G40" s="90"/>
      <c r="H40" s="90"/>
      <c r="I40" s="91"/>
      <c r="J40" s="90"/>
      <c r="K40" s="92"/>
      <c r="L40" s="90"/>
      <c r="M40" s="90"/>
      <c r="N40" s="90"/>
      <c r="O40" s="90"/>
      <c r="P40" s="90"/>
      <c r="Q40" s="91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</row>
    <row r="41" spans="1:32" ht="17.25" x14ac:dyDescent="0.4">
      <c r="A41" s="93" t="s">
        <v>154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4"/>
      <c r="AC41" s="94"/>
      <c r="AD41" s="94"/>
      <c r="AE41" s="94"/>
      <c r="AF41" s="94"/>
    </row>
    <row r="42" spans="1:32" ht="17.25" x14ac:dyDescent="0.4">
      <c r="A42" s="93" t="s">
        <v>155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4"/>
      <c r="AC42" s="94"/>
      <c r="AD42" s="94"/>
      <c r="AE42" s="94"/>
      <c r="AF42" s="94"/>
    </row>
    <row r="43" spans="1:32" ht="17.25" x14ac:dyDescent="0.25">
      <c r="A43" s="95" t="s">
        <v>156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</row>
    <row r="44" spans="1:32" ht="17.25" x14ac:dyDescent="0.4">
      <c r="A44" s="93" t="s">
        <v>157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4"/>
      <c r="AC44" s="94"/>
      <c r="AD44" s="94"/>
      <c r="AE44" s="94"/>
      <c r="AF44" s="94"/>
    </row>
    <row r="45" spans="1:32" ht="17.25" x14ac:dyDescent="0.4">
      <c r="A45" s="93" t="s">
        <v>158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94"/>
      <c r="AD45" s="94"/>
      <c r="AE45" s="94"/>
      <c r="AF45" s="94"/>
    </row>
    <row r="46" spans="1:32" ht="21.75" x14ac:dyDescent="0.25">
      <c r="A46" s="96"/>
      <c r="B46" s="96"/>
      <c r="C46" s="24"/>
      <c r="D46" s="24"/>
      <c r="E46" s="24"/>
      <c r="F46" s="24"/>
      <c r="G46" s="24"/>
      <c r="H46" s="24"/>
      <c r="I46" s="56"/>
      <c r="J46" s="24"/>
      <c r="K46" s="57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2" x14ac:dyDescent="0.25">
      <c r="A47" s="24"/>
      <c r="B47" s="24"/>
      <c r="C47" s="24"/>
      <c r="D47" s="24"/>
      <c r="E47" s="24"/>
      <c r="F47" s="24"/>
      <c r="G47" s="24"/>
      <c r="H47" s="24"/>
      <c r="I47" s="56"/>
      <c r="J47" s="24"/>
      <c r="K47" s="57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2" ht="17.25" x14ac:dyDescent="0.4">
      <c r="A48" s="97" t="s">
        <v>159</v>
      </c>
      <c r="B48" s="97"/>
      <c r="C48" s="98"/>
      <c r="D48" s="99" t="s">
        <v>160</v>
      </c>
      <c r="E48" s="99"/>
      <c r="F48" s="99"/>
      <c r="G48" s="100"/>
      <c r="H48" s="99" t="s">
        <v>161</v>
      </c>
      <c r="I48" s="99"/>
      <c r="J48" s="99"/>
      <c r="K48" s="99"/>
      <c r="L48" s="99"/>
      <c r="M48" s="99"/>
      <c r="N48" s="24"/>
      <c r="O48" s="99" t="s">
        <v>162</v>
      </c>
      <c r="P48" s="99"/>
      <c r="Q48" s="99"/>
      <c r="R48" s="99"/>
      <c r="S48" s="99"/>
      <c r="T48" s="99"/>
      <c r="U48" s="24"/>
      <c r="V48" s="99" t="s">
        <v>163</v>
      </c>
      <c r="W48" s="99"/>
      <c r="X48" s="99"/>
      <c r="Y48" s="99"/>
      <c r="Z48" s="99"/>
      <c r="AA48" s="101"/>
      <c r="AB48" s="101"/>
      <c r="AC48" s="101"/>
      <c r="AD48" s="101"/>
      <c r="AE48" s="101"/>
      <c r="AF48" s="24"/>
    </row>
    <row r="49" spans="1:32" ht="17.25" x14ac:dyDescent="0.4">
      <c r="A49" s="97" t="s">
        <v>164</v>
      </c>
      <c r="B49" s="97"/>
      <c r="C49" s="98"/>
      <c r="D49" s="99" t="s">
        <v>164</v>
      </c>
      <c r="E49" s="99"/>
      <c r="F49" s="99"/>
      <c r="G49" s="100"/>
      <c r="H49" s="102" t="s">
        <v>164</v>
      </c>
      <c r="I49" s="102"/>
      <c r="J49" s="102"/>
      <c r="K49" s="102"/>
      <c r="L49" s="102"/>
      <c r="M49" s="102"/>
      <c r="N49" s="24"/>
      <c r="O49" s="99" t="s">
        <v>165</v>
      </c>
      <c r="P49" s="99"/>
      <c r="Q49" s="99"/>
      <c r="R49" s="99"/>
      <c r="S49" s="99"/>
      <c r="T49" s="99"/>
      <c r="U49" s="24"/>
      <c r="V49" s="99" t="s">
        <v>165</v>
      </c>
      <c r="W49" s="99"/>
      <c r="X49" s="99"/>
      <c r="Y49" s="99"/>
      <c r="Z49" s="99"/>
      <c r="AA49" s="101"/>
      <c r="AB49" s="101"/>
      <c r="AC49" s="101"/>
      <c r="AD49" s="101"/>
      <c r="AE49" s="101"/>
      <c r="AF49" s="24"/>
    </row>
    <row r="50" spans="1:32" ht="17.25" x14ac:dyDescent="0.4">
      <c r="A50" s="97" t="s">
        <v>114</v>
      </c>
      <c r="B50" s="97"/>
      <c r="C50" s="98"/>
      <c r="D50" s="99" t="s">
        <v>114</v>
      </c>
      <c r="E50" s="99"/>
      <c r="F50" s="99"/>
      <c r="G50" s="100"/>
      <c r="H50" s="99" t="s">
        <v>114</v>
      </c>
      <c r="I50" s="99"/>
      <c r="J50" s="99"/>
      <c r="K50" s="99"/>
      <c r="L50" s="99"/>
      <c r="M50" s="99"/>
      <c r="N50" s="24"/>
      <c r="O50" s="99" t="s">
        <v>166</v>
      </c>
      <c r="P50" s="99"/>
      <c r="Q50" s="99"/>
      <c r="R50" s="99"/>
      <c r="S50" s="99"/>
      <c r="T50" s="99"/>
      <c r="U50" s="24"/>
      <c r="V50" s="99" t="s">
        <v>166</v>
      </c>
      <c r="W50" s="99"/>
      <c r="X50" s="99"/>
      <c r="Y50" s="99"/>
      <c r="Z50" s="99"/>
      <c r="AA50" s="101"/>
      <c r="AB50" s="101"/>
      <c r="AC50" s="101"/>
      <c r="AD50" s="101"/>
      <c r="AE50" s="101"/>
      <c r="AF50" s="24"/>
    </row>
    <row r="51" spans="1:32" ht="17.25" x14ac:dyDescent="0.4">
      <c r="A51" s="103"/>
      <c r="B51" s="103"/>
      <c r="C51" s="98"/>
      <c r="D51" s="101"/>
      <c r="E51" s="101"/>
      <c r="F51" s="101"/>
      <c r="G51" s="100"/>
      <c r="H51" s="101"/>
      <c r="I51" s="104"/>
      <c r="J51" s="101"/>
      <c r="K51" s="105"/>
      <c r="L51" s="101"/>
      <c r="M51" s="101"/>
      <c r="N51" s="24"/>
      <c r="O51" s="101"/>
      <c r="P51" s="101"/>
      <c r="Q51" s="101"/>
      <c r="R51" s="101"/>
      <c r="S51" s="101"/>
      <c r="T51" s="101"/>
      <c r="U51" s="24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24"/>
    </row>
    <row r="52" spans="1:32" ht="17.25" x14ac:dyDescent="0.4">
      <c r="A52" s="85"/>
      <c r="B52" s="85"/>
      <c r="C52" s="85"/>
      <c r="D52" s="85"/>
      <c r="E52" s="85"/>
      <c r="F52" s="85"/>
      <c r="G52" s="85"/>
      <c r="H52" s="85"/>
      <c r="I52" s="86"/>
      <c r="J52" s="85"/>
      <c r="K52" s="87"/>
      <c r="L52" s="85"/>
      <c r="M52" s="85"/>
      <c r="N52" s="100"/>
      <c r="O52" s="100"/>
      <c r="P52" s="100"/>
      <c r="Q52" s="100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24"/>
      <c r="AC52" s="24"/>
      <c r="AD52" s="24"/>
      <c r="AE52" s="24"/>
      <c r="AF52" s="24"/>
    </row>
    <row r="53" spans="1:32" ht="17.25" x14ac:dyDescent="0.4">
      <c r="A53" s="85"/>
      <c r="B53" s="85"/>
      <c r="C53" s="85"/>
      <c r="D53" s="85"/>
      <c r="E53" s="85"/>
      <c r="F53" s="85"/>
      <c r="G53" s="85"/>
      <c r="H53" s="85"/>
      <c r="I53" s="86"/>
      <c r="J53" s="85"/>
      <c r="K53" s="87"/>
      <c r="L53" s="85"/>
      <c r="M53" s="99" t="s">
        <v>167</v>
      </c>
      <c r="N53" s="99"/>
      <c r="O53" s="99"/>
      <c r="P53" s="99"/>
      <c r="Q53" s="100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24"/>
      <c r="AC53" s="24"/>
      <c r="AD53" s="24"/>
      <c r="AE53" s="24"/>
      <c r="AF53" s="24"/>
    </row>
    <row r="54" spans="1:32" ht="17.25" x14ac:dyDescent="0.4">
      <c r="A54" s="85"/>
      <c r="B54" s="85"/>
      <c r="C54" s="24"/>
      <c r="D54" s="100"/>
      <c r="E54" s="100"/>
      <c r="F54" s="100"/>
      <c r="G54" s="100"/>
      <c r="H54" s="100"/>
      <c r="I54" s="106"/>
      <c r="J54" s="100"/>
      <c r="K54" s="107"/>
      <c r="L54" s="85"/>
      <c r="M54" s="99" t="s">
        <v>165</v>
      </c>
      <c r="N54" s="99"/>
      <c r="O54" s="99"/>
      <c r="P54" s="99"/>
      <c r="Q54" s="100"/>
      <c r="R54" s="85"/>
      <c r="S54" s="85"/>
      <c r="T54" s="85"/>
      <c r="U54" s="85"/>
      <c r="V54" s="99"/>
      <c r="W54" s="99"/>
      <c r="X54" s="99"/>
      <c r="Y54" s="99"/>
      <c r="Z54" s="99"/>
      <c r="AA54" s="85"/>
      <c r="AB54" s="24"/>
      <c r="AC54" s="24"/>
      <c r="AD54" s="24"/>
      <c r="AE54" s="24"/>
      <c r="AF54" s="24"/>
    </row>
    <row r="55" spans="1:32" ht="17.25" x14ac:dyDescent="0.4">
      <c r="A55" s="85"/>
      <c r="B55" s="85"/>
      <c r="C55" s="24"/>
      <c r="D55" s="100"/>
      <c r="E55" s="100"/>
      <c r="F55" s="100"/>
      <c r="G55" s="100"/>
      <c r="H55" s="100"/>
      <c r="I55" s="106"/>
      <c r="J55" s="100"/>
      <c r="K55" s="107"/>
      <c r="L55" s="85"/>
      <c r="M55" s="99" t="s">
        <v>166</v>
      </c>
      <c r="N55" s="99"/>
      <c r="O55" s="99"/>
      <c r="P55" s="99"/>
      <c r="Q55" s="85"/>
      <c r="R55" s="85"/>
      <c r="S55" s="85"/>
      <c r="T55" s="85"/>
      <c r="U55" s="85"/>
      <c r="V55" s="99"/>
      <c r="W55" s="99"/>
      <c r="X55" s="99"/>
      <c r="Y55" s="99"/>
      <c r="Z55" s="99"/>
      <c r="AA55" s="85"/>
      <c r="AB55" s="24"/>
      <c r="AC55" s="24"/>
      <c r="AD55" s="24"/>
      <c r="AE55" s="24"/>
      <c r="AF55" s="24"/>
    </row>
  </sheetData>
  <mergeCells count="85">
    <mergeCell ref="M53:P53"/>
    <mergeCell ref="M54:P54"/>
    <mergeCell ref="V54:Z54"/>
    <mergeCell ref="M55:P55"/>
    <mergeCell ref="V55:Z55"/>
    <mergeCell ref="A49:B49"/>
    <mergeCell ref="D49:F49"/>
    <mergeCell ref="H49:M49"/>
    <mergeCell ref="O49:T49"/>
    <mergeCell ref="V49:Z49"/>
    <mergeCell ref="A50:B50"/>
    <mergeCell ref="D50:F50"/>
    <mergeCell ref="H50:M50"/>
    <mergeCell ref="O50:T50"/>
    <mergeCell ref="V50:Z50"/>
    <mergeCell ref="A44:AA44"/>
    <mergeCell ref="A45:AA45"/>
    <mergeCell ref="A48:B48"/>
    <mergeCell ref="D48:F48"/>
    <mergeCell ref="H48:M48"/>
    <mergeCell ref="O48:T48"/>
    <mergeCell ref="V48:Z48"/>
    <mergeCell ref="A36:AF36"/>
    <mergeCell ref="A38:AF38"/>
    <mergeCell ref="A40:C40"/>
    <mergeCell ref="A41:AA41"/>
    <mergeCell ref="A42:AA42"/>
    <mergeCell ref="A43:AF43"/>
    <mergeCell ref="AE11:AE12"/>
    <mergeCell ref="AF11:AF12"/>
    <mergeCell ref="A28:D28"/>
    <mergeCell ref="W28:X28"/>
    <mergeCell ref="A33:D33"/>
    <mergeCell ref="A34:D34"/>
    <mergeCell ref="Y11:Y12"/>
    <mergeCell ref="Z11:Z12"/>
    <mergeCell ref="AA11:AA12"/>
    <mergeCell ref="AB11:AB12"/>
    <mergeCell ref="AC11:AC12"/>
    <mergeCell ref="AD11:AD12"/>
    <mergeCell ref="R11:R12"/>
    <mergeCell ref="S11:S12"/>
    <mergeCell ref="T11:T12"/>
    <mergeCell ref="U11:U12"/>
    <mergeCell ref="V11:V12"/>
    <mergeCell ref="W11:X11"/>
    <mergeCell ref="K11:K12"/>
    <mergeCell ref="L11:L12"/>
    <mergeCell ref="M11:N11"/>
    <mergeCell ref="O11:O12"/>
    <mergeCell ref="P11:P12"/>
    <mergeCell ref="Q11:Q12"/>
    <mergeCell ref="W10:AF10"/>
    <mergeCell ref="A11:A12"/>
    <mergeCell ref="B11:B12"/>
    <mergeCell ref="C11:D11"/>
    <mergeCell ref="E11:E12"/>
    <mergeCell ref="F11:F12"/>
    <mergeCell ref="G11:G12"/>
    <mergeCell ref="H11:H12"/>
    <mergeCell ref="I11:I12"/>
    <mergeCell ref="J11:J12"/>
    <mergeCell ref="A9:E9"/>
    <mergeCell ref="F9:G9"/>
    <mergeCell ref="H9:L9"/>
    <mergeCell ref="M9:P9"/>
    <mergeCell ref="C10:L10"/>
    <mergeCell ref="M10:V10"/>
    <mergeCell ref="H6:M6"/>
    <mergeCell ref="N6:P6"/>
    <mergeCell ref="Q6:V6"/>
    <mergeCell ref="H7:M7"/>
    <mergeCell ref="N7:P7"/>
    <mergeCell ref="A8:C8"/>
    <mergeCell ref="H8:L8"/>
    <mergeCell ref="M8:P8"/>
    <mergeCell ref="A1:AF1"/>
    <mergeCell ref="A2:AF2"/>
    <mergeCell ref="A3:AF3"/>
    <mergeCell ref="A4:C4"/>
    <mergeCell ref="D4:G4"/>
    <mergeCell ref="A5:C5"/>
    <mergeCell ref="H5:M5"/>
    <mergeCell ref="N5:P5"/>
    <mergeCell ref="Q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</dc:creator>
  <cp:lastModifiedBy>idea</cp:lastModifiedBy>
  <dcterms:created xsi:type="dcterms:W3CDTF">2023-10-21T05:14:39Z</dcterms:created>
  <dcterms:modified xsi:type="dcterms:W3CDTF">2023-10-21T05:40:27Z</dcterms:modified>
</cp:coreProperties>
</file>