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Acer\Desktop\Vasantha Kumari\"/>
    </mc:Choice>
  </mc:AlternateContent>
  <xr:revisionPtr revIDLastSave="0" documentId="13_ncr:1_{116CA6D3-B78A-47C7-B8D0-DEF9BB6BCE77}" xr6:coauthVersionLast="47" xr6:coauthVersionMax="47" xr10:uidLastSave="{00000000-0000-0000-0000-000000000000}"/>
  <bookViews>
    <workbookView xWindow="-120" yWindow="-120" windowWidth="24240" windowHeight="13140" activeTab="1" xr2:uid="{EF22B8CA-FA19-4D91-9FC4-E870BD73592D}"/>
  </bookViews>
  <sheets>
    <sheet name="ABSTRACT" sheetId="1" r:id="rId1"/>
    <sheet name="For Print" sheetId="2" r:id="rId2"/>
  </sheets>
  <definedNames>
    <definedName name="_xlnm.Print_Area" localSheetId="0">ABSTRACT!$A$1:$D$16</definedName>
    <definedName name="_xlnm.Print_Area" localSheetId="1">'For Print'!$A$1:$M$32</definedName>
    <definedName name="_xlnm.Print_Titles" localSheetId="1">'For Print'!$4:$4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2" i="2" l="1"/>
  <c r="L12" i="2"/>
  <c r="A32" i="2"/>
  <c r="K31" i="2"/>
  <c r="K29" i="2"/>
  <c r="K25" i="2"/>
  <c r="K22" i="2"/>
  <c r="K20" i="2"/>
  <c r="K18" i="2"/>
  <c r="K15" i="2"/>
  <c r="K12" i="2"/>
  <c r="K10" i="2"/>
  <c r="D15" i="1"/>
  <c r="D18" i="1" s="1"/>
  <c r="C15" i="1"/>
  <c r="C18" i="1" s="1"/>
  <c r="K32" i="2" l="1"/>
</calcChain>
</file>

<file path=xl/sharedStrings.xml><?xml version="1.0" encoding="utf-8"?>
<sst xmlns="http://schemas.openxmlformats.org/spreadsheetml/2006/main" count="205" uniqueCount="136">
  <si>
    <t>CHAMUNDESHWARI ELECTRICITY SUPPLY CORPORATION LIMITED</t>
  </si>
  <si>
    <t xml:space="preserve"> Abstract of Arrears as on 23.02.2024 in Piriyapatna Sub Division</t>
  </si>
  <si>
    <t xml:space="preserve">   (Amount in Rs)</t>
  </si>
  <si>
    <t xml:space="preserve">SL NO </t>
  </si>
  <si>
    <t>Tariff</t>
  </si>
  <si>
    <t>Arrears as on 23.02.2024</t>
  </si>
  <si>
    <t>No of installations</t>
  </si>
  <si>
    <t>Amount</t>
  </si>
  <si>
    <t xml:space="preserve">HT1 </t>
  </si>
  <si>
    <t xml:space="preserve">HT2c(i) </t>
  </si>
  <si>
    <t xml:space="preserve">HT3a(i) </t>
  </si>
  <si>
    <t>LT2A(ii)</t>
  </si>
  <si>
    <t>LT3(i)</t>
  </si>
  <si>
    <t>LT4 B</t>
  </si>
  <si>
    <t>LT6 - Street Light ( Others )</t>
  </si>
  <si>
    <t>LT6 - Water Supply ( Others )</t>
  </si>
  <si>
    <t>LT 7 Temraray Supply</t>
  </si>
  <si>
    <t>Total</t>
  </si>
  <si>
    <t>O&amp;M CIRCLE, MYSURU</t>
  </si>
  <si>
    <t xml:space="preserve"> Piriyapatna Sub Division Arrears as on 23.02.2024 (NON RAPDRP)</t>
  </si>
  <si>
    <t>Sl. No</t>
  </si>
  <si>
    <t>SECTION</t>
  </si>
  <si>
    <t>SO CODE~SO NAME</t>
  </si>
  <si>
    <t>MR CODE</t>
  </si>
  <si>
    <t>ACCOUNT ID</t>
  </si>
  <si>
    <t>RR NO</t>
  </si>
  <si>
    <t>TARIFF</t>
  </si>
  <si>
    <t>INSTALLATION STATUS</t>
  </si>
  <si>
    <t>NAME</t>
  </si>
  <si>
    <t>ADDRESS</t>
  </si>
  <si>
    <t>Balance</t>
  </si>
  <si>
    <t>Remarks</t>
  </si>
  <si>
    <t>PERIYAPATTANA</t>
  </si>
  <si>
    <t>115216~BYLAKUPPE</t>
  </si>
  <si>
    <t>C224059323</t>
  </si>
  <si>
    <t>KPHT1</t>
  </si>
  <si>
    <t>HT1 - Water Supply, Sewerage Pumping CMC/TMC</t>
  </si>
  <si>
    <t>LIVE</t>
  </si>
  <si>
    <t>THE EXECUTIVE ENGINEER,</t>
  </si>
  <si>
    <t>RWS &amp; S SUB DIVISION, DODDAHARVE JACKWELL,,NEAR RANIGATE</t>
  </si>
  <si>
    <t>C224059324</t>
  </si>
  <si>
    <t>KPHT2</t>
  </si>
  <si>
    <t>RWS &amp; S SUB DIVISION, KOPPA JACKWELL,,NEAR GIRGURU</t>
  </si>
  <si>
    <t>C224059325</t>
  </si>
  <si>
    <t>KPHT3</t>
  </si>
  <si>
    <t>RWS &amp; S SUB DIVISION, KOPPA WATER TREATMENT PLANT (WTP),,DODDAHOSUR</t>
  </si>
  <si>
    <t>C224059326</t>
  </si>
  <si>
    <t>KPHT4</t>
  </si>
  <si>
    <t>RWS &amp; S SUB DIVISION, DODDAHARVEWATER TREATMENT PLANT (WTP),,NERAR 10TH CAMP</t>
  </si>
  <si>
    <t>C224059327</t>
  </si>
  <si>
    <t>KPHT5</t>
  </si>
  <si>
    <t xml:space="preserve">RWS &amp; S SUB DIVISION, IPS(INTERMEDIATE PUMPING STATION) NEAR,BYLAKUPPE MUSS, </t>
  </si>
  <si>
    <t>HT1  Total</t>
  </si>
  <si>
    <t>115212~PERIYAPATNA TOWN</t>
  </si>
  <si>
    <t>C224039721</t>
  </si>
  <si>
    <t>HPHT56</t>
  </si>
  <si>
    <t>HT2C(i) - Govt., Chartable, Univercity &amp; ESI Hospital &amp; Hostels</t>
  </si>
  <si>
    <t>CHIEF MEDICAL OFFICER</t>
  </si>
  <si>
    <t>PERIYAPATANA,GOVT HOSPITAL</t>
  </si>
  <si>
    <t>HT2C(i) Total</t>
  </si>
  <si>
    <t>C224026371</t>
  </si>
  <si>
    <t>PEHT1</t>
  </si>
  <si>
    <t>HT3A(i) - Lift Irrigation Govt. Dept-11 KV</t>
  </si>
  <si>
    <t>THE EXECUTIVE ENGINEER</t>
  </si>
  <si>
    <t>HARANGI REHABILITATION DIVISION  111,HARANGI REHABILITATION DIVISION  111</t>
  </si>
  <si>
    <t>C224038481</t>
  </si>
  <si>
    <t>HPHT48</t>
  </si>
  <si>
    <t>ASST EXCECUTIVE ENGINEER</t>
  </si>
  <si>
    <t>PERIYAPATANA,MINOR IRRIGATION SUB DIVISION</t>
  </si>
  <si>
    <t>HT3a(i) Total</t>
  </si>
  <si>
    <t>C224018835</t>
  </si>
  <si>
    <t>B1461</t>
  </si>
  <si>
    <t>LT2(a)(ii) - Ltng. ,heating &amp; Motive Power , Rural Local  Bodies</t>
  </si>
  <si>
    <t>THIPTENTENZIN</t>
  </si>
  <si>
    <t>H NO 36,0</t>
  </si>
  <si>
    <t>115217~CHITTENAHALLY</t>
  </si>
  <si>
    <t>C224015020</t>
  </si>
  <si>
    <t>KDG56</t>
  </si>
  <si>
    <t>SWAMYGOWDA</t>
  </si>
  <si>
    <t>JAVAREGOWDA,0</t>
  </si>
  <si>
    <t>LT2a(ii)  Total</t>
  </si>
  <si>
    <t>C115210988</t>
  </si>
  <si>
    <t>MSBPTC100505</t>
  </si>
  <si>
    <t>LT3(i) - Comme. Ltng ,heating &amp; Motive Power , in ULB's &amp; CC</t>
  </si>
  <si>
    <t>EXTENSION OFFICER BCM DEPARTMENT</t>
  </si>
  <si>
    <t>B M ROAD PERIYAPATNA</t>
  </si>
  <si>
    <t>LT3(i) Total</t>
  </si>
  <si>
    <t>C225102903</t>
  </si>
  <si>
    <t>DNIP55494</t>
  </si>
  <si>
    <t>LT4B - IP Sets - Above 10 HP</t>
  </si>
  <si>
    <t>BILL STOP</t>
  </si>
  <si>
    <t>RAHAMATH  JAAN</t>
  </si>
  <si>
    <t>BETTADAPURA</t>
  </si>
  <si>
    <t>LT4BTotal</t>
  </si>
  <si>
    <t>C224043564</t>
  </si>
  <si>
    <t>PBST85836</t>
  </si>
  <si>
    <t>LT6 - Public Lighting  (Others)</t>
  </si>
  <si>
    <t>B ANITHA W/O MOHAN</t>
  </si>
  <si>
    <t>GIRAGURU,0</t>
  </si>
  <si>
    <t>C224039534</t>
  </si>
  <si>
    <t>P5ST83063</t>
  </si>
  <si>
    <t>PORANG SOCIAL WORKERS</t>
  </si>
  <si>
    <t>PERIYAPATANA,PORANG CAMP</t>
  </si>
  <si>
    <t>LT 6 Street Light Total</t>
  </si>
  <si>
    <t>C152100553</t>
  </si>
  <si>
    <t>PBAMWS99311</t>
  </si>
  <si>
    <t>PDO/PRESIDENT</t>
  </si>
  <si>
    <t>GRAMA PANCHAYTHI AVARTHI</t>
  </si>
  <si>
    <t>C224068215</t>
  </si>
  <si>
    <t>PBBTWS97900</t>
  </si>
  <si>
    <t xml:space="preserve">SECRETARY </t>
  </si>
  <si>
    <t>1,BYLAKUPPE,LAMA CAMP,BYLAKUPPE,1</t>
  </si>
  <si>
    <t>C224041968</t>
  </si>
  <si>
    <t>P2WS85553</t>
  </si>
  <si>
    <t>AEE, ZPE, ABBALATHI</t>
  </si>
  <si>
    <t>GIRIJANA COLONY.ABBALATHI,0</t>
  </si>
  <si>
    <t>LT 6 Water Supply Total</t>
  </si>
  <si>
    <t>115211~KAMPALAPURA</t>
  </si>
  <si>
    <t>C224056352</t>
  </si>
  <si>
    <t>PTP2256</t>
  </si>
  <si>
    <t>LT7(A) - Temporary Supply (28 days &amp; above renewal)</t>
  </si>
  <si>
    <t>PERMANENT DISS</t>
  </si>
  <si>
    <t xml:space="preserve">TILAK LAWRENCE CHARLES S/O P.V.CHARLES </t>
  </si>
  <si>
    <t>MUDDANAHALLY,</t>
  </si>
  <si>
    <t>LT 7  Total</t>
  </si>
  <si>
    <t>Grand Total</t>
  </si>
  <si>
    <t>RLB installation</t>
  </si>
  <si>
    <t>Persuing with CNNL</t>
  </si>
  <si>
    <t>Received 233319 in jan-24, For the further payment persuing with MI</t>
  </si>
  <si>
    <t>Suspense amt, report  sent to div for withdrawal</t>
  </si>
  <si>
    <t>This installation is arasu bhavan auditorium. Belongs to BCM department. They have not taken hand over from Land Army dept. Persued so many times hence Notice issued to BCM office on 21/2/24 , if payment not done BCM office installation wil be diconnected.</t>
  </si>
  <si>
    <t>Erraneous demand witdrawal statement is under preperation</t>
  </si>
  <si>
    <t>5176487 amt including LT6 installations Persued with RDWS,  letter Written to RDWS. Payment will be done in 2 days</t>
  </si>
  <si>
    <t>Received 125000 in Feb-24, For the further payment persuing with CHIEF MEDICAL OFFICER</t>
  </si>
  <si>
    <t>Amount will be paid today</t>
  </si>
  <si>
    <t>Collection as on Today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</si>
</sst>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rgb="FF000000"/>
      <name val="Calibri"/>
      <family val="2"/>
    </font>
    <font>
      <b/>
      <sz val="12"/>
      <color theme="1"/>
      <name val="Calibri Light"/>
      <family val="1"/>
      <scheme val="major"/>
    </font>
    <font>
      <sz val="11"/>
      <color rgb="FF000000"/>
      <name val="Calibri Light"/>
      <family val="1"/>
      <scheme val="major"/>
    </font>
    <font>
      <b/>
      <sz val="11"/>
      <color rgb="FF000000"/>
      <name val="Calibri Light"/>
      <family val="1"/>
      <scheme val="major"/>
    </font>
    <font>
      <sz val="12"/>
      <color theme="1"/>
      <name val="Calibri Light"/>
      <family val="1"/>
      <scheme val="major"/>
    </font>
    <font>
      <b/>
      <sz val="22"/>
      <color rgb="FF000000"/>
      <name val="Calibri Light"/>
      <family val="1"/>
      <scheme val="major"/>
    </font>
    <font>
      <b/>
      <sz val="20"/>
      <color rgb="FF000000"/>
      <name val="Calibri Light"/>
      <family val="1"/>
      <scheme val="major"/>
    </font>
    <font>
      <b/>
      <sz val="18"/>
      <color rgb="FF000000"/>
      <name val="Calibri Light"/>
      <family val="1"/>
      <scheme val="major"/>
    </font>
    <font>
      <b/>
      <sz val="16"/>
      <color rgb="FF000000"/>
      <name val="Calibri Light"/>
      <family val="1"/>
      <scheme val="major"/>
    </font>
    <font>
      <sz val="16"/>
      <color rgb="FF000000"/>
      <name val="Calibri Light"/>
      <family val="1"/>
      <scheme val="major"/>
    </font>
    <font>
      <b/>
      <sz val="11"/>
      <color rgb="FF000000"/>
      <name val="Calibri"/>
      <family val="2"/>
    </font>
    <font>
      <sz val="16"/>
      <color rgb="FF000000"/>
      <name val="Calibri"/>
      <family val="2"/>
    </font>
  </fonts>
  <fills count="5">
    <fill>
      <patternFill patternType="none"/>
    </fill>
    <fill>
      <patternFill patternType="gray125"/>
    </fill>
    <fill>
      <patternFill patternType="solid">
        <fgColor rgb="FFFFFFFF"/>
        <bgColor rgb="FFFFFFFF"/>
      </patternFill>
    </fill>
    <fill>
      <patternFill patternType="solid">
        <fgColor theme="0" tint="-4.9989318521683403E-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pplyBorder="0"/>
  </cellStyleXfs>
  <cellXfs count="42">
    <xf numFmtId="0" fontId="0" fillId="0" borderId="0" xfId="0"/>
    <xf numFmtId="0" fontId="2" fillId="0" borderId="0" xfId="0" applyFont="1"/>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3" fillId="0" borderId="0" xfId="0" applyFont="1"/>
    <xf numFmtId="0" fontId="4" fillId="0" borderId="1" xfId="0" applyFont="1" applyBorder="1" applyAlignment="1">
      <alignment horizontal="center" vertical="center"/>
    </xf>
    <xf numFmtId="0" fontId="4" fillId="0" borderId="1" xfId="0" applyFont="1" applyBorder="1" applyAlignment="1">
      <alignment horizontal="left" vertical="center"/>
    </xf>
    <xf numFmtId="2" fontId="4" fillId="0" borderId="1" xfId="0" applyNumberFormat="1" applyFont="1" applyBorder="1" applyAlignment="1">
      <alignment horizontal="right" vertical="center"/>
    </xf>
    <xf numFmtId="2" fontId="1" fillId="0" borderId="1" xfId="0" applyNumberFormat="1" applyFont="1" applyBorder="1" applyAlignment="1">
      <alignment horizontal="right" vertical="center"/>
    </xf>
    <xf numFmtId="0" fontId="2" fillId="0" borderId="0" xfId="0" applyFont="1" applyAlignment="1">
      <alignment horizontal="center" vertical="center"/>
    </xf>
    <xf numFmtId="0" fontId="2" fillId="0" borderId="0" xfId="0" applyFont="1" applyAlignment="1">
      <alignment horizontal="center"/>
    </xf>
    <xf numFmtId="0" fontId="5" fillId="0" borderId="0" xfId="0" applyFont="1" applyAlignment="1">
      <alignment vertical="center"/>
    </xf>
    <xf numFmtId="0" fontId="7" fillId="0" borderId="0" xfId="0" applyFont="1" applyAlignment="1">
      <alignment vertical="center"/>
    </xf>
    <xf numFmtId="0" fontId="8" fillId="3" borderId="1" xfId="0" applyFont="1" applyFill="1" applyBorder="1" applyAlignment="1">
      <alignment horizontal="center" vertical="center" wrapText="1"/>
    </xf>
    <xf numFmtId="0" fontId="8" fillId="3" borderId="0" xfId="0" applyFont="1" applyFill="1" applyAlignment="1">
      <alignment horizontal="center" vertical="center" wrapText="1"/>
    </xf>
    <xf numFmtId="0" fontId="9" fillId="4" borderId="1" xfId="0" applyFont="1" applyFill="1" applyBorder="1" applyAlignment="1">
      <alignment horizontal="center" vertical="center" wrapText="1"/>
    </xf>
    <xf numFmtId="0" fontId="9" fillId="4" borderId="1" xfId="0" applyFont="1" applyFill="1" applyBorder="1" applyAlignment="1">
      <alignment horizontal="left" vertical="center" wrapText="1"/>
    </xf>
    <xf numFmtId="2" fontId="9" fillId="4" borderId="1" xfId="0" applyNumberFormat="1" applyFont="1" applyFill="1" applyBorder="1" applyAlignment="1">
      <alignment horizontal="right" vertical="center" wrapText="1"/>
    </xf>
    <xf numFmtId="0" fontId="8" fillId="4" borderId="1" xfId="0" applyFont="1" applyFill="1" applyBorder="1" applyAlignment="1">
      <alignment horizontal="center" vertical="center" wrapText="1"/>
    </xf>
    <xf numFmtId="0" fontId="8" fillId="4" borderId="0" xfId="0" applyFont="1" applyFill="1" applyAlignment="1">
      <alignment horizontal="center" vertical="center" wrapText="1"/>
    </xf>
    <xf numFmtId="2" fontId="8" fillId="4" borderId="1" xfId="0" applyNumberFormat="1" applyFont="1" applyFill="1" applyBorder="1" applyAlignment="1">
      <alignment horizontal="right" vertical="center" wrapText="1"/>
    </xf>
    <xf numFmtId="0" fontId="8" fillId="4" borderId="1" xfId="0" applyFont="1" applyFill="1" applyBorder="1" applyAlignment="1">
      <alignment horizontal="center" vertical="center"/>
    </xf>
    <xf numFmtId="2" fontId="8" fillId="4" borderId="1" xfId="0" applyNumberFormat="1" applyFont="1" applyFill="1" applyBorder="1" applyAlignment="1">
      <alignment horizontal="right" vertical="center"/>
    </xf>
    <xf numFmtId="0" fontId="9" fillId="4" borderId="1" xfId="0" applyFont="1" applyFill="1" applyBorder="1" applyAlignment="1">
      <alignment vertical="center"/>
    </xf>
    <xf numFmtId="0" fontId="9" fillId="4" borderId="0" xfId="0" applyFont="1" applyFill="1" applyAlignment="1">
      <alignment vertical="center"/>
    </xf>
    <xf numFmtId="0" fontId="2" fillId="0" borderId="0" xfId="0" applyFont="1" applyAlignment="1">
      <alignment horizontal="left"/>
    </xf>
    <xf numFmtId="0" fontId="2" fillId="0" borderId="0" xfId="0" applyFont="1" applyAlignment="1">
      <alignment horizontal="right"/>
    </xf>
    <xf numFmtId="0" fontId="1" fillId="0" borderId="1" xfId="0" applyFont="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0" borderId="1" xfId="0" applyFont="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8" fillId="4" borderId="1" xfId="0" applyFont="1" applyFill="1" applyBorder="1" applyAlignment="1">
      <alignment horizontal="center" vertical="center" wrapText="1"/>
    </xf>
    <xf numFmtId="0" fontId="10" fillId="0" borderId="1" xfId="0" applyFont="1" applyBorder="1"/>
    <xf numFmtId="2" fontId="11" fillId="0" borderId="0" xfId="0" applyNumberFormat="1"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C511D-7EB8-427A-9EC2-BEE15E73CBBC}">
  <dimension ref="A1:D18"/>
  <sheetViews>
    <sheetView topLeftCell="A3" zoomScaleNormal="100" workbookViewId="0">
      <selection activeCell="C7" sqref="C7"/>
    </sheetView>
  </sheetViews>
  <sheetFormatPr defaultRowHeight="15" x14ac:dyDescent="0.25"/>
  <cols>
    <col min="1" max="1" width="9.28515625" style="1" bestFit="1" customWidth="1"/>
    <col min="2" max="2" width="35.42578125" style="1" customWidth="1"/>
    <col min="3" max="3" width="18.42578125" style="10" customWidth="1"/>
    <col min="4" max="4" width="19.140625" style="1" customWidth="1"/>
    <col min="5" max="16384" width="9.140625" style="1"/>
  </cols>
  <sheetData>
    <row r="1" spans="1:4" ht="32.25" customHeight="1" x14ac:dyDescent="0.25">
      <c r="A1" s="28" t="s">
        <v>0</v>
      </c>
      <c r="B1" s="28"/>
      <c r="C1" s="28"/>
      <c r="D1" s="28"/>
    </row>
    <row r="2" spans="1:4" ht="32.25" customHeight="1" x14ac:dyDescent="0.25">
      <c r="A2" s="29" t="s">
        <v>1</v>
      </c>
      <c r="B2" s="30"/>
      <c r="C2" s="30"/>
      <c r="D2" s="31"/>
    </row>
    <row r="3" spans="1:4" ht="27" customHeight="1" x14ac:dyDescent="0.25">
      <c r="A3" s="29" t="s">
        <v>2</v>
      </c>
      <c r="B3" s="30"/>
      <c r="C3" s="30"/>
      <c r="D3" s="31"/>
    </row>
    <row r="4" spans="1:4" s="4" customFormat="1" ht="28.5" customHeight="1" x14ac:dyDescent="0.25">
      <c r="A4" s="32" t="s">
        <v>3</v>
      </c>
      <c r="B4" s="27" t="s">
        <v>4</v>
      </c>
      <c r="C4" s="28" t="s">
        <v>5</v>
      </c>
      <c r="D4" s="28"/>
    </row>
    <row r="5" spans="1:4" s="4" customFormat="1" ht="31.5" x14ac:dyDescent="0.25">
      <c r="A5" s="32"/>
      <c r="B5" s="27"/>
      <c r="C5" s="2" t="s">
        <v>6</v>
      </c>
      <c r="D5" s="3" t="s">
        <v>7</v>
      </c>
    </row>
    <row r="6" spans="1:4" ht="25.5" customHeight="1" x14ac:dyDescent="0.25">
      <c r="A6" s="5">
        <v>1</v>
      </c>
      <c r="B6" s="6" t="s">
        <v>8</v>
      </c>
      <c r="C6" s="5">
        <v>5</v>
      </c>
      <c r="D6" s="7">
        <v>2329894</v>
      </c>
    </row>
    <row r="7" spans="1:4" ht="25.5" customHeight="1" x14ac:dyDescent="0.25">
      <c r="A7" s="5">
        <v>2</v>
      </c>
      <c r="B7" s="6" t="s">
        <v>9</v>
      </c>
      <c r="C7" s="5">
        <v>1</v>
      </c>
      <c r="D7" s="7">
        <v>152514</v>
      </c>
    </row>
    <row r="8" spans="1:4" ht="25.5" customHeight="1" x14ac:dyDescent="0.25">
      <c r="A8" s="5">
        <v>3</v>
      </c>
      <c r="B8" s="6" t="s">
        <v>10</v>
      </c>
      <c r="C8" s="5">
        <v>2</v>
      </c>
      <c r="D8" s="7">
        <v>117844839</v>
      </c>
    </row>
    <row r="9" spans="1:4" ht="25.5" customHeight="1" x14ac:dyDescent="0.25">
      <c r="A9" s="5">
        <v>4</v>
      </c>
      <c r="B9" s="6" t="s">
        <v>11</v>
      </c>
      <c r="C9" s="5">
        <v>2</v>
      </c>
      <c r="D9" s="7">
        <v>136973.24</v>
      </c>
    </row>
    <row r="10" spans="1:4" ht="25.5" customHeight="1" x14ac:dyDescent="0.25">
      <c r="A10" s="5">
        <v>5</v>
      </c>
      <c r="B10" s="6" t="s">
        <v>12</v>
      </c>
      <c r="C10" s="5">
        <v>1</v>
      </c>
      <c r="D10" s="7">
        <v>52500</v>
      </c>
    </row>
    <row r="11" spans="1:4" ht="25.5" customHeight="1" x14ac:dyDescent="0.25">
      <c r="A11" s="5">
        <v>6</v>
      </c>
      <c r="B11" s="6" t="s">
        <v>13</v>
      </c>
      <c r="C11" s="5">
        <v>1</v>
      </c>
      <c r="D11" s="7">
        <v>333505</v>
      </c>
    </row>
    <row r="12" spans="1:4" ht="25.5" customHeight="1" x14ac:dyDescent="0.25">
      <c r="A12" s="5">
        <v>7</v>
      </c>
      <c r="B12" s="6" t="s">
        <v>14</v>
      </c>
      <c r="C12" s="5">
        <v>2</v>
      </c>
      <c r="D12" s="7">
        <v>393447</v>
      </c>
    </row>
    <row r="13" spans="1:4" ht="25.5" customHeight="1" x14ac:dyDescent="0.25">
      <c r="A13" s="5">
        <v>8</v>
      </c>
      <c r="B13" s="6" t="s">
        <v>15</v>
      </c>
      <c r="C13" s="5">
        <v>3</v>
      </c>
      <c r="D13" s="7">
        <v>307769</v>
      </c>
    </row>
    <row r="14" spans="1:4" ht="25.5" customHeight="1" x14ac:dyDescent="0.25">
      <c r="A14" s="5">
        <v>9</v>
      </c>
      <c r="B14" s="6" t="s">
        <v>16</v>
      </c>
      <c r="C14" s="5">
        <v>1</v>
      </c>
      <c r="D14" s="7">
        <v>59152</v>
      </c>
    </row>
    <row r="15" spans="1:4" s="4" customFormat="1" ht="30" customHeight="1" x14ac:dyDescent="0.25">
      <c r="A15" s="27" t="s">
        <v>17</v>
      </c>
      <c r="B15" s="27"/>
      <c r="C15" s="3">
        <f>SUM(C6:C14)</f>
        <v>18</v>
      </c>
      <c r="D15" s="8">
        <f>SUM(D6:D14)</f>
        <v>121610593.23999999</v>
      </c>
    </row>
    <row r="16" spans="1:4" x14ac:dyDescent="0.25">
      <c r="A16" s="9"/>
      <c r="B16" s="9"/>
      <c r="C16" s="9"/>
      <c r="D16" s="9"/>
    </row>
    <row r="17" spans="3:4" x14ac:dyDescent="0.25">
      <c r="C17" s="10">
        <v>18</v>
      </c>
      <c r="D17" s="1">
        <v>121610593.23999999</v>
      </c>
    </row>
    <row r="18" spans="3:4" x14ac:dyDescent="0.25">
      <c r="C18" s="10">
        <f>+C15-C17</f>
        <v>0</v>
      </c>
      <c r="D18" s="1">
        <f>+D15-D17</f>
        <v>0</v>
      </c>
    </row>
  </sheetData>
  <mergeCells count="7">
    <mergeCell ref="A15:B15"/>
    <mergeCell ref="A1:D1"/>
    <mergeCell ref="A2:D2"/>
    <mergeCell ref="A3:D3"/>
    <mergeCell ref="A4:A5"/>
    <mergeCell ref="B4:B5"/>
    <mergeCell ref="C4:D4"/>
  </mergeCells>
  <printOptions horizontalCentered="1"/>
  <pageMargins left="0.19685039370078741" right="0.19685039370078741" top="0.78740157480314965" bottom="0.3937007874015748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C9F63-3B48-4DAA-83B5-6F2FD6494D8F}">
  <dimension ref="A1:M32"/>
  <sheetViews>
    <sheetView tabSelected="1" view="pageBreakPreview" topLeftCell="A2" zoomScale="55" zoomScaleNormal="70" zoomScaleSheetLayoutView="55" workbookViewId="0">
      <selection activeCell="C7" sqref="C7"/>
    </sheetView>
  </sheetViews>
  <sheetFormatPr defaultRowHeight="15" x14ac:dyDescent="0.25"/>
  <cols>
    <col min="1" max="1" width="6.140625" style="10" customWidth="1"/>
    <col min="2" max="2" width="24.42578125" style="10" customWidth="1"/>
    <col min="3" max="3" width="22.42578125" style="25" customWidth="1"/>
    <col min="4" max="4" width="16.140625" style="10" customWidth="1"/>
    <col min="5" max="5" width="21.42578125" style="10" customWidth="1"/>
    <col min="6" max="6" width="18" style="10" customWidth="1"/>
    <col min="7" max="7" width="42.7109375" style="25" customWidth="1"/>
    <col min="8" max="8" width="14.5703125" style="10" customWidth="1"/>
    <col min="9" max="9" width="24.140625" style="25" customWidth="1"/>
    <col min="10" max="10" width="37.85546875" style="25" customWidth="1"/>
    <col min="11" max="11" width="23.28515625" style="26" bestFit="1" customWidth="1"/>
    <col min="12" max="12" width="19.85546875" style="26" customWidth="1"/>
    <col min="13" max="13" width="96.5703125" style="1" customWidth="1"/>
    <col min="14" max="16384" width="9.140625" style="1"/>
  </cols>
  <sheetData>
    <row r="1" spans="1:13" s="11" customFormat="1" ht="38.25" customHeight="1" x14ac:dyDescent="0.25">
      <c r="A1" s="36" t="s">
        <v>0</v>
      </c>
      <c r="B1" s="36"/>
      <c r="C1" s="36"/>
      <c r="D1" s="36"/>
      <c r="E1" s="36"/>
      <c r="F1" s="36"/>
      <c r="G1" s="36"/>
      <c r="H1" s="36"/>
      <c r="I1" s="36"/>
      <c r="J1" s="36"/>
      <c r="K1" s="36"/>
      <c r="L1" s="36"/>
      <c r="M1" s="36"/>
    </row>
    <row r="2" spans="1:13" s="12" customFormat="1" ht="34.5" customHeight="1" x14ac:dyDescent="0.25">
      <c r="A2" s="37" t="s">
        <v>18</v>
      </c>
      <c r="B2" s="37"/>
      <c r="C2" s="37"/>
      <c r="D2" s="37"/>
      <c r="E2" s="37"/>
      <c r="F2" s="37"/>
      <c r="G2" s="37"/>
      <c r="H2" s="37"/>
      <c r="I2" s="37"/>
      <c r="J2" s="37"/>
      <c r="K2" s="37"/>
      <c r="L2" s="37"/>
      <c r="M2" s="37"/>
    </row>
    <row r="3" spans="1:13" s="12" customFormat="1" ht="45.75" customHeight="1" x14ac:dyDescent="0.25">
      <c r="A3" s="38" t="s">
        <v>19</v>
      </c>
      <c r="B3" s="38"/>
      <c r="C3" s="38"/>
      <c r="D3" s="38"/>
      <c r="E3" s="38"/>
      <c r="F3" s="38"/>
      <c r="G3" s="38"/>
      <c r="H3" s="38"/>
      <c r="I3" s="38"/>
      <c r="J3" s="38"/>
      <c r="K3" s="38"/>
      <c r="L3" s="38"/>
      <c r="M3" s="38"/>
    </row>
    <row r="4" spans="1:13" s="14" customFormat="1" ht="80.25" customHeight="1" x14ac:dyDescent="0.25">
      <c r="A4" s="13" t="s">
        <v>20</v>
      </c>
      <c r="B4" s="13" t="s">
        <v>21</v>
      </c>
      <c r="C4" s="13" t="s">
        <v>22</v>
      </c>
      <c r="D4" s="13" t="s">
        <v>23</v>
      </c>
      <c r="E4" s="13" t="s">
        <v>24</v>
      </c>
      <c r="F4" s="13" t="s">
        <v>25</v>
      </c>
      <c r="G4" s="13" t="s">
        <v>26</v>
      </c>
      <c r="H4" s="13" t="s">
        <v>27</v>
      </c>
      <c r="I4" s="13" t="s">
        <v>28</v>
      </c>
      <c r="J4" s="13" t="s">
        <v>29</v>
      </c>
      <c r="K4" s="13" t="s">
        <v>30</v>
      </c>
      <c r="L4" s="13" t="s">
        <v>135</v>
      </c>
      <c r="M4" s="13" t="s">
        <v>31</v>
      </c>
    </row>
    <row r="5" spans="1:13" s="19" customFormat="1" ht="42" x14ac:dyDescent="0.25">
      <c r="A5" s="15">
        <v>1</v>
      </c>
      <c r="B5" s="15" t="s">
        <v>32</v>
      </c>
      <c r="C5" s="16" t="s">
        <v>33</v>
      </c>
      <c r="D5" s="15">
        <v>1152123</v>
      </c>
      <c r="E5" s="15" t="s">
        <v>34</v>
      </c>
      <c r="F5" s="15" t="s">
        <v>35</v>
      </c>
      <c r="G5" s="16" t="s">
        <v>36</v>
      </c>
      <c r="H5" s="15" t="s">
        <v>37</v>
      </c>
      <c r="I5" s="16" t="s">
        <v>38</v>
      </c>
      <c r="J5" s="16" t="s">
        <v>39</v>
      </c>
      <c r="K5" s="17">
        <v>613454</v>
      </c>
      <c r="L5" s="40"/>
      <c r="M5" s="18" t="s">
        <v>132</v>
      </c>
    </row>
    <row r="6" spans="1:13" s="19" customFormat="1" ht="42" x14ac:dyDescent="0.25">
      <c r="A6" s="15">
        <v>2</v>
      </c>
      <c r="B6" s="15" t="s">
        <v>32</v>
      </c>
      <c r="C6" s="16" t="s">
        <v>33</v>
      </c>
      <c r="D6" s="15">
        <v>1152123</v>
      </c>
      <c r="E6" s="15" t="s">
        <v>40</v>
      </c>
      <c r="F6" s="15" t="s">
        <v>41</v>
      </c>
      <c r="G6" s="16" t="s">
        <v>36</v>
      </c>
      <c r="H6" s="15" t="s">
        <v>37</v>
      </c>
      <c r="I6" s="16" t="s">
        <v>38</v>
      </c>
      <c r="J6" s="16" t="s">
        <v>42</v>
      </c>
      <c r="K6" s="17">
        <v>469182</v>
      </c>
      <c r="L6" s="40"/>
      <c r="M6" s="18" t="s">
        <v>132</v>
      </c>
    </row>
    <row r="7" spans="1:13" s="19" customFormat="1" ht="60" customHeight="1" x14ac:dyDescent="0.25">
      <c r="A7" s="15">
        <v>3</v>
      </c>
      <c r="B7" s="15" t="s">
        <v>32</v>
      </c>
      <c r="C7" s="16" t="s">
        <v>33</v>
      </c>
      <c r="D7" s="15">
        <v>1152123</v>
      </c>
      <c r="E7" s="15" t="s">
        <v>43</v>
      </c>
      <c r="F7" s="15" t="s">
        <v>44</v>
      </c>
      <c r="G7" s="16" t="s">
        <v>36</v>
      </c>
      <c r="H7" s="15" t="s">
        <v>37</v>
      </c>
      <c r="I7" s="16" t="s">
        <v>38</v>
      </c>
      <c r="J7" s="16" t="s">
        <v>45</v>
      </c>
      <c r="K7" s="17">
        <v>309644</v>
      </c>
      <c r="L7" s="17"/>
      <c r="M7" s="18" t="s">
        <v>132</v>
      </c>
    </row>
    <row r="8" spans="1:13" s="19" customFormat="1" ht="60" customHeight="1" x14ac:dyDescent="0.25">
      <c r="A8" s="15">
        <v>4</v>
      </c>
      <c r="B8" s="15" t="s">
        <v>32</v>
      </c>
      <c r="C8" s="16" t="s">
        <v>33</v>
      </c>
      <c r="D8" s="15">
        <v>1152123</v>
      </c>
      <c r="E8" s="15" t="s">
        <v>46</v>
      </c>
      <c r="F8" s="15" t="s">
        <v>47</v>
      </c>
      <c r="G8" s="16" t="s">
        <v>36</v>
      </c>
      <c r="H8" s="15" t="s">
        <v>37</v>
      </c>
      <c r="I8" s="16" t="s">
        <v>38</v>
      </c>
      <c r="J8" s="16" t="s">
        <v>48</v>
      </c>
      <c r="K8" s="17">
        <v>635551</v>
      </c>
      <c r="L8" s="17"/>
      <c r="M8" s="18" t="s">
        <v>132</v>
      </c>
    </row>
    <row r="9" spans="1:13" s="19" customFormat="1" ht="60" customHeight="1" x14ac:dyDescent="0.25">
      <c r="A9" s="15">
        <v>5</v>
      </c>
      <c r="B9" s="15" t="s">
        <v>32</v>
      </c>
      <c r="C9" s="16" t="s">
        <v>33</v>
      </c>
      <c r="D9" s="15">
        <v>1152123</v>
      </c>
      <c r="E9" s="15" t="s">
        <v>49</v>
      </c>
      <c r="F9" s="15" t="s">
        <v>50</v>
      </c>
      <c r="G9" s="16" t="s">
        <v>36</v>
      </c>
      <c r="H9" s="15" t="s">
        <v>37</v>
      </c>
      <c r="I9" s="16" t="s">
        <v>38</v>
      </c>
      <c r="J9" s="16" t="s">
        <v>51</v>
      </c>
      <c r="K9" s="17">
        <v>302063</v>
      </c>
      <c r="L9" s="17"/>
      <c r="M9" s="18" t="s">
        <v>132</v>
      </c>
    </row>
    <row r="10" spans="1:13" s="19" customFormat="1" ht="41.25" customHeight="1" x14ac:dyDescent="0.25">
      <c r="A10" s="15"/>
      <c r="B10" s="33" t="s">
        <v>52</v>
      </c>
      <c r="C10" s="34"/>
      <c r="D10" s="34"/>
      <c r="E10" s="34"/>
      <c r="F10" s="34"/>
      <c r="G10" s="34"/>
      <c r="H10" s="34"/>
      <c r="I10" s="34"/>
      <c r="J10" s="35"/>
      <c r="K10" s="20">
        <f>SUM(K5:K9)</f>
        <v>2329894</v>
      </c>
      <c r="L10" s="20"/>
      <c r="M10" s="18"/>
    </row>
    <row r="11" spans="1:13" s="19" customFormat="1" ht="60" customHeight="1" x14ac:dyDescent="0.25">
      <c r="A11" s="15">
        <v>1</v>
      </c>
      <c r="B11" s="15" t="s">
        <v>32</v>
      </c>
      <c r="C11" s="16" t="s">
        <v>53</v>
      </c>
      <c r="D11" s="15">
        <v>1152101</v>
      </c>
      <c r="E11" s="15" t="s">
        <v>54</v>
      </c>
      <c r="F11" s="15" t="s">
        <v>55</v>
      </c>
      <c r="G11" s="16" t="s">
        <v>56</v>
      </c>
      <c r="H11" s="15" t="s">
        <v>37</v>
      </c>
      <c r="I11" s="16" t="s">
        <v>57</v>
      </c>
      <c r="J11" s="16" t="s">
        <v>58</v>
      </c>
      <c r="K11" s="17">
        <v>152514</v>
      </c>
      <c r="L11" s="41">
        <v>125000</v>
      </c>
      <c r="M11" s="18" t="s">
        <v>133</v>
      </c>
    </row>
    <row r="12" spans="1:13" s="19" customFormat="1" ht="41.25" customHeight="1" x14ac:dyDescent="0.25">
      <c r="A12" s="15"/>
      <c r="B12" s="33" t="s">
        <v>59</v>
      </c>
      <c r="C12" s="34"/>
      <c r="D12" s="34"/>
      <c r="E12" s="34"/>
      <c r="F12" s="34"/>
      <c r="G12" s="34"/>
      <c r="H12" s="34"/>
      <c r="I12" s="34"/>
      <c r="J12" s="35"/>
      <c r="K12" s="20">
        <f>+K11</f>
        <v>152514</v>
      </c>
      <c r="L12" s="20">
        <f>L11</f>
        <v>125000</v>
      </c>
      <c r="M12" s="18"/>
    </row>
    <row r="13" spans="1:13" s="19" customFormat="1" ht="60" customHeight="1" x14ac:dyDescent="0.25">
      <c r="A13" s="15">
        <v>1</v>
      </c>
      <c r="B13" s="15" t="s">
        <v>32</v>
      </c>
      <c r="C13" s="16" t="s">
        <v>33</v>
      </c>
      <c r="D13" s="15">
        <v>1152123</v>
      </c>
      <c r="E13" s="15" t="s">
        <v>60</v>
      </c>
      <c r="F13" s="15" t="s">
        <v>61</v>
      </c>
      <c r="G13" s="16" t="s">
        <v>62</v>
      </c>
      <c r="H13" s="15" t="s">
        <v>37</v>
      </c>
      <c r="I13" s="16" t="s">
        <v>63</v>
      </c>
      <c r="J13" s="16" t="s">
        <v>64</v>
      </c>
      <c r="K13" s="17">
        <v>117775612</v>
      </c>
      <c r="L13" s="17"/>
      <c r="M13" s="18" t="s">
        <v>127</v>
      </c>
    </row>
    <row r="14" spans="1:13" s="19" customFormat="1" ht="60" customHeight="1" x14ac:dyDescent="0.25">
      <c r="A14" s="15">
        <v>2</v>
      </c>
      <c r="B14" s="15" t="s">
        <v>32</v>
      </c>
      <c r="C14" s="16" t="s">
        <v>33</v>
      </c>
      <c r="D14" s="15">
        <v>1152123</v>
      </c>
      <c r="E14" s="15" t="s">
        <v>65</v>
      </c>
      <c r="F14" s="15" t="s">
        <v>66</v>
      </c>
      <c r="G14" s="16" t="s">
        <v>62</v>
      </c>
      <c r="H14" s="15" t="s">
        <v>37</v>
      </c>
      <c r="I14" s="16" t="s">
        <v>67</v>
      </c>
      <c r="J14" s="16" t="s">
        <v>68</v>
      </c>
      <c r="K14" s="17">
        <v>69227</v>
      </c>
      <c r="L14" s="17"/>
      <c r="M14" s="18" t="s">
        <v>128</v>
      </c>
    </row>
    <row r="15" spans="1:13" s="19" customFormat="1" ht="41.25" customHeight="1" x14ac:dyDescent="0.25">
      <c r="A15" s="15"/>
      <c r="B15" s="33" t="s">
        <v>69</v>
      </c>
      <c r="C15" s="34"/>
      <c r="D15" s="34"/>
      <c r="E15" s="34"/>
      <c r="F15" s="34"/>
      <c r="G15" s="34"/>
      <c r="H15" s="34"/>
      <c r="I15" s="34"/>
      <c r="J15" s="35"/>
      <c r="K15" s="20">
        <f>SUM(K13:K14)</f>
        <v>117844839</v>
      </c>
      <c r="L15" s="20"/>
      <c r="M15" s="18"/>
    </row>
    <row r="16" spans="1:13" s="19" customFormat="1" ht="63.75" customHeight="1" x14ac:dyDescent="0.25">
      <c r="A16" s="15">
        <v>1</v>
      </c>
      <c r="B16" s="15" t="s">
        <v>32</v>
      </c>
      <c r="C16" s="16" t="s">
        <v>33</v>
      </c>
      <c r="D16" s="15">
        <v>1152107</v>
      </c>
      <c r="E16" s="15" t="s">
        <v>70</v>
      </c>
      <c r="F16" s="15" t="s">
        <v>71</v>
      </c>
      <c r="G16" s="16" t="s">
        <v>72</v>
      </c>
      <c r="H16" s="15" t="s">
        <v>37</v>
      </c>
      <c r="I16" s="16" t="s">
        <v>73</v>
      </c>
      <c r="J16" s="16" t="s">
        <v>74</v>
      </c>
      <c r="K16" s="17">
        <v>69671.240000000005</v>
      </c>
      <c r="L16" s="17"/>
      <c r="M16" s="18" t="s">
        <v>129</v>
      </c>
    </row>
    <row r="17" spans="1:13" s="19" customFormat="1" ht="63.75" customHeight="1" x14ac:dyDescent="0.25">
      <c r="A17" s="15">
        <v>2</v>
      </c>
      <c r="B17" s="15" t="s">
        <v>32</v>
      </c>
      <c r="C17" s="16" t="s">
        <v>75</v>
      </c>
      <c r="D17" s="15">
        <v>1152112</v>
      </c>
      <c r="E17" s="15" t="s">
        <v>76</v>
      </c>
      <c r="F17" s="15" t="s">
        <v>77</v>
      </c>
      <c r="G17" s="16" t="s">
        <v>72</v>
      </c>
      <c r="H17" s="15" t="s">
        <v>37</v>
      </c>
      <c r="I17" s="16" t="s">
        <v>78</v>
      </c>
      <c r="J17" s="16" t="s">
        <v>79</v>
      </c>
      <c r="K17" s="17">
        <v>67302</v>
      </c>
      <c r="L17" s="17"/>
      <c r="M17" s="18" t="s">
        <v>129</v>
      </c>
    </row>
    <row r="18" spans="1:13" s="19" customFormat="1" ht="41.25" customHeight="1" x14ac:dyDescent="0.25">
      <c r="A18" s="15"/>
      <c r="B18" s="33" t="s">
        <v>80</v>
      </c>
      <c r="C18" s="34"/>
      <c r="D18" s="34"/>
      <c r="E18" s="34"/>
      <c r="F18" s="34"/>
      <c r="G18" s="34"/>
      <c r="H18" s="34"/>
      <c r="I18" s="34"/>
      <c r="J18" s="35"/>
      <c r="K18" s="20">
        <f>SUM(K16:K17)</f>
        <v>136973.24</v>
      </c>
      <c r="L18" s="20"/>
      <c r="M18" s="18"/>
    </row>
    <row r="19" spans="1:13" s="19" customFormat="1" ht="146.25" customHeight="1" x14ac:dyDescent="0.25">
      <c r="A19" s="15">
        <v>1</v>
      </c>
      <c r="B19" s="15" t="s">
        <v>32</v>
      </c>
      <c r="C19" s="16" t="s">
        <v>53</v>
      </c>
      <c r="D19" s="15">
        <v>1152111</v>
      </c>
      <c r="E19" s="15" t="s">
        <v>81</v>
      </c>
      <c r="F19" s="15" t="s">
        <v>82</v>
      </c>
      <c r="G19" s="16" t="s">
        <v>83</v>
      </c>
      <c r="H19" s="15" t="s">
        <v>37</v>
      </c>
      <c r="I19" s="16" t="s">
        <v>84</v>
      </c>
      <c r="J19" s="16" t="s">
        <v>85</v>
      </c>
      <c r="K19" s="17">
        <v>52500</v>
      </c>
      <c r="L19" s="17"/>
      <c r="M19" s="18" t="s">
        <v>130</v>
      </c>
    </row>
    <row r="20" spans="1:13" s="19" customFormat="1" ht="41.25" customHeight="1" x14ac:dyDescent="0.25">
      <c r="A20" s="15"/>
      <c r="B20" s="33" t="s">
        <v>86</v>
      </c>
      <c r="C20" s="34"/>
      <c r="D20" s="34"/>
      <c r="E20" s="34"/>
      <c r="F20" s="34"/>
      <c r="G20" s="34"/>
      <c r="H20" s="34"/>
      <c r="I20" s="34"/>
      <c r="J20" s="35"/>
      <c r="K20" s="20">
        <f>+K19</f>
        <v>52500</v>
      </c>
      <c r="L20" s="20"/>
      <c r="M20" s="18"/>
    </row>
    <row r="21" spans="1:13" s="19" customFormat="1" ht="60" customHeight="1" x14ac:dyDescent="0.25">
      <c r="A21" s="15">
        <v>1</v>
      </c>
      <c r="B21" s="15" t="s">
        <v>32</v>
      </c>
      <c r="C21" s="16" t="s">
        <v>33</v>
      </c>
      <c r="D21" s="15">
        <v>1152123</v>
      </c>
      <c r="E21" s="15" t="s">
        <v>87</v>
      </c>
      <c r="F21" s="15" t="s">
        <v>88</v>
      </c>
      <c r="G21" s="16" t="s">
        <v>89</v>
      </c>
      <c r="H21" s="15" t="s">
        <v>90</v>
      </c>
      <c r="I21" s="16" t="s">
        <v>91</v>
      </c>
      <c r="J21" s="16" t="s">
        <v>92</v>
      </c>
      <c r="K21" s="17">
        <v>333505</v>
      </c>
      <c r="L21" s="17"/>
      <c r="M21" s="18" t="s">
        <v>131</v>
      </c>
    </row>
    <row r="22" spans="1:13" s="19" customFormat="1" ht="41.25" customHeight="1" x14ac:dyDescent="0.25">
      <c r="A22" s="15"/>
      <c r="B22" s="33" t="s">
        <v>93</v>
      </c>
      <c r="C22" s="34"/>
      <c r="D22" s="34"/>
      <c r="E22" s="34"/>
      <c r="F22" s="34"/>
      <c r="G22" s="34"/>
      <c r="H22" s="34"/>
      <c r="I22" s="34"/>
      <c r="J22" s="35"/>
      <c r="K22" s="20">
        <f>+K21</f>
        <v>333505</v>
      </c>
      <c r="L22" s="20"/>
      <c r="M22" s="18"/>
    </row>
    <row r="23" spans="1:13" s="19" customFormat="1" ht="59.25" customHeight="1" x14ac:dyDescent="0.25">
      <c r="A23" s="15">
        <v>1</v>
      </c>
      <c r="B23" s="15" t="s">
        <v>32</v>
      </c>
      <c r="C23" s="16" t="s">
        <v>33</v>
      </c>
      <c r="D23" s="15">
        <v>1152101</v>
      </c>
      <c r="E23" s="15" t="s">
        <v>94</v>
      </c>
      <c r="F23" s="15" t="s">
        <v>95</v>
      </c>
      <c r="G23" s="16" t="s">
        <v>96</v>
      </c>
      <c r="H23" s="15" t="s">
        <v>37</v>
      </c>
      <c r="I23" s="16" t="s">
        <v>97</v>
      </c>
      <c r="J23" s="16" t="s">
        <v>98</v>
      </c>
      <c r="K23" s="17">
        <v>61453</v>
      </c>
      <c r="L23" s="17"/>
      <c r="M23" s="18"/>
    </row>
    <row r="24" spans="1:13" s="19" customFormat="1" ht="93.75" customHeight="1" x14ac:dyDescent="0.25">
      <c r="A24" s="15">
        <v>2</v>
      </c>
      <c r="B24" s="15" t="s">
        <v>32</v>
      </c>
      <c r="C24" s="16" t="s">
        <v>33</v>
      </c>
      <c r="D24" s="15">
        <v>1152123</v>
      </c>
      <c r="E24" s="15" t="s">
        <v>99</v>
      </c>
      <c r="F24" s="15" t="s">
        <v>100</v>
      </c>
      <c r="G24" s="16" t="s">
        <v>96</v>
      </c>
      <c r="H24" s="15" t="s">
        <v>90</v>
      </c>
      <c r="I24" s="16" t="s">
        <v>101</v>
      </c>
      <c r="J24" s="16" t="s">
        <v>102</v>
      </c>
      <c r="K24" s="17">
        <v>331994</v>
      </c>
      <c r="L24" s="17"/>
      <c r="M24" s="18" t="s">
        <v>131</v>
      </c>
    </row>
    <row r="25" spans="1:13" s="19" customFormat="1" ht="36.75" customHeight="1" x14ac:dyDescent="0.25">
      <c r="A25" s="15"/>
      <c r="B25" s="33" t="s">
        <v>103</v>
      </c>
      <c r="C25" s="34"/>
      <c r="D25" s="34"/>
      <c r="E25" s="34"/>
      <c r="F25" s="34"/>
      <c r="G25" s="34"/>
      <c r="H25" s="34"/>
      <c r="I25" s="34"/>
      <c r="J25" s="35"/>
      <c r="K25" s="20">
        <f>SUM(K23:K24)</f>
        <v>393447</v>
      </c>
      <c r="L25" s="20"/>
      <c r="M25" s="18"/>
    </row>
    <row r="26" spans="1:13" s="19" customFormat="1" ht="43.5" customHeight="1" x14ac:dyDescent="0.25">
      <c r="A26" s="15">
        <v>1</v>
      </c>
      <c r="B26" s="15" t="s">
        <v>32</v>
      </c>
      <c r="C26" s="16" t="s">
        <v>33</v>
      </c>
      <c r="D26" s="15">
        <v>1152101</v>
      </c>
      <c r="E26" s="15" t="s">
        <v>104</v>
      </c>
      <c r="F26" s="15" t="s">
        <v>105</v>
      </c>
      <c r="G26" s="16" t="s">
        <v>15</v>
      </c>
      <c r="H26" s="15" t="s">
        <v>37</v>
      </c>
      <c r="I26" s="16" t="s">
        <v>106</v>
      </c>
      <c r="J26" s="16" t="s">
        <v>107</v>
      </c>
      <c r="K26" s="17">
        <v>125741</v>
      </c>
      <c r="L26" s="17"/>
      <c r="M26" s="18" t="s">
        <v>126</v>
      </c>
    </row>
    <row r="27" spans="1:13" s="19" customFormat="1" ht="59.25" customHeight="1" x14ac:dyDescent="0.25">
      <c r="A27" s="15">
        <v>2</v>
      </c>
      <c r="B27" s="15" t="s">
        <v>32</v>
      </c>
      <c r="C27" s="16" t="s">
        <v>33</v>
      </c>
      <c r="D27" s="15">
        <v>1152101</v>
      </c>
      <c r="E27" s="15" t="s">
        <v>108</v>
      </c>
      <c r="F27" s="15" t="s">
        <v>109</v>
      </c>
      <c r="G27" s="16" t="s">
        <v>15</v>
      </c>
      <c r="H27" s="15" t="s">
        <v>37</v>
      </c>
      <c r="I27" s="16" t="s">
        <v>110</v>
      </c>
      <c r="J27" s="16" t="s">
        <v>111</v>
      </c>
      <c r="K27" s="17">
        <v>87534</v>
      </c>
      <c r="L27" s="17"/>
      <c r="M27" s="18" t="s">
        <v>134</v>
      </c>
    </row>
    <row r="28" spans="1:13" s="19" customFormat="1" ht="59.25" customHeight="1" x14ac:dyDescent="0.25">
      <c r="A28" s="15">
        <v>3</v>
      </c>
      <c r="B28" s="15" t="s">
        <v>32</v>
      </c>
      <c r="C28" s="16" t="s">
        <v>75</v>
      </c>
      <c r="D28" s="15">
        <v>1152101</v>
      </c>
      <c r="E28" s="15" t="s">
        <v>112</v>
      </c>
      <c r="F28" s="15" t="s">
        <v>113</v>
      </c>
      <c r="G28" s="16" t="s">
        <v>15</v>
      </c>
      <c r="H28" s="15" t="s">
        <v>37</v>
      </c>
      <c r="I28" s="16" t="s">
        <v>114</v>
      </c>
      <c r="J28" s="16" t="s">
        <v>115</v>
      </c>
      <c r="K28" s="17">
        <v>94494</v>
      </c>
      <c r="L28" s="17"/>
      <c r="M28" s="18" t="s">
        <v>126</v>
      </c>
    </row>
    <row r="29" spans="1:13" s="19" customFormat="1" ht="36.75" customHeight="1" x14ac:dyDescent="0.25">
      <c r="A29" s="15"/>
      <c r="B29" s="33" t="s">
        <v>116</v>
      </c>
      <c r="C29" s="34"/>
      <c r="D29" s="34"/>
      <c r="E29" s="34"/>
      <c r="F29" s="34"/>
      <c r="G29" s="34"/>
      <c r="H29" s="34"/>
      <c r="I29" s="34"/>
      <c r="J29" s="35"/>
      <c r="K29" s="20">
        <f>SUM(K26:K28)</f>
        <v>307769</v>
      </c>
      <c r="L29" s="20"/>
      <c r="M29" s="18"/>
    </row>
    <row r="30" spans="1:13" s="19" customFormat="1" ht="59.25" customHeight="1" x14ac:dyDescent="0.25">
      <c r="A30" s="15">
        <v>1</v>
      </c>
      <c r="B30" s="15" t="s">
        <v>32</v>
      </c>
      <c r="C30" s="16" t="s">
        <v>117</v>
      </c>
      <c r="D30" s="15">
        <v>1152110</v>
      </c>
      <c r="E30" s="15" t="s">
        <v>118</v>
      </c>
      <c r="F30" s="15" t="s">
        <v>119</v>
      </c>
      <c r="G30" s="16" t="s">
        <v>120</v>
      </c>
      <c r="H30" s="15" t="s">
        <v>121</v>
      </c>
      <c r="I30" s="16" t="s">
        <v>122</v>
      </c>
      <c r="J30" s="16" t="s">
        <v>123</v>
      </c>
      <c r="K30" s="17">
        <v>59152</v>
      </c>
      <c r="L30" s="17"/>
      <c r="M30" s="18" t="s">
        <v>131</v>
      </c>
    </row>
    <row r="31" spans="1:13" s="19" customFormat="1" ht="37.5" customHeight="1" x14ac:dyDescent="0.25">
      <c r="A31" s="18"/>
      <c r="B31" s="33" t="s">
        <v>124</v>
      </c>
      <c r="C31" s="34"/>
      <c r="D31" s="34"/>
      <c r="E31" s="34"/>
      <c r="F31" s="34"/>
      <c r="G31" s="34"/>
      <c r="H31" s="34"/>
      <c r="I31" s="34"/>
      <c r="J31" s="35"/>
      <c r="K31" s="20">
        <f>+K30</f>
        <v>59152</v>
      </c>
      <c r="L31" s="20"/>
      <c r="M31" s="18"/>
    </row>
    <row r="32" spans="1:13" s="24" customFormat="1" ht="44.25" customHeight="1" x14ac:dyDescent="0.25">
      <c r="A32" s="21">
        <f>+A30+A28+A24+A21+A19+A17+A14+A11+A9</f>
        <v>18</v>
      </c>
      <c r="B32" s="39" t="s">
        <v>125</v>
      </c>
      <c r="C32" s="39"/>
      <c r="D32" s="39"/>
      <c r="E32" s="39"/>
      <c r="F32" s="39"/>
      <c r="G32" s="39"/>
      <c r="H32" s="39"/>
      <c r="I32" s="39"/>
      <c r="J32" s="39"/>
      <c r="K32" s="22">
        <f>+K31+K29+K25+K22+K20+K18+K15+K12+K10</f>
        <v>121610593.23999999</v>
      </c>
      <c r="L32" s="22">
        <f>L12</f>
        <v>125000</v>
      </c>
      <c r="M32" s="23"/>
    </row>
  </sheetData>
  <mergeCells count="13">
    <mergeCell ref="B32:J32"/>
    <mergeCell ref="B18:J18"/>
    <mergeCell ref="B20:J20"/>
    <mergeCell ref="B22:J22"/>
    <mergeCell ref="B25:J25"/>
    <mergeCell ref="B29:J29"/>
    <mergeCell ref="B31:J31"/>
    <mergeCell ref="B15:J15"/>
    <mergeCell ref="A1:M1"/>
    <mergeCell ref="A2:M2"/>
    <mergeCell ref="A3:M3"/>
    <mergeCell ref="B10:J10"/>
    <mergeCell ref="B12:J12"/>
  </mergeCells>
  <printOptions horizontalCentered="1"/>
  <pageMargins left="0.19685039370078741" right="0.19685039370078741" top="0.59055118110236227" bottom="0.39370078740157483" header="0.31496062992125984" footer="0.31496062992125984"/>
  <pageSetup paperSize="9" scale="39" orientation="landscape" verticalDpi="0" r:id="rId1"/>
  <rowBreaks count="1" manualBreakCount="1">
    <brk id="22"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ABSTRACT</vt:lpstr>
      <vt:lpstr>For Print</vt:lpstr>
      <vt:lpstr>ABSTRACT!Print_Area</vt:lpstr>
      <vt:lpstr>'For Print'!Print_Area</vt:lpstr>
      <vt:lpstr>'For Print'!Print_Titles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DCA MYS</dc:creator>
  <cp:lastModifiedBy>aeeppatna@cescmysore.org</cp:lastModifiedBy>
  <dcterms:created xsi:type="dcterms:W3CDTF">2024-02-27T12:23:39Z</dcterms:created>
  <dcterms:modified xsi:type="dcterms:W3CDTF">2024-02-29T12:08:26Z</dcterms:modified>
</cp:coreProperties>
</file>