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15" windowWidth="19815" windowHeight="7110" activeTab="3"/>
  </bookViews>
  <sheets>
    <sheet name="Sheet3" sheetId="4" r:id="rId1"/>
    <sheet name="Sheet4" sheetId="5" r:id="rId2"/>
    <sheet name="sheet1" sheetId="2" r:id="rId3"/>
    <sheet name="Sheet5" sheetId="6" r:id="rId4"/>
  </sheets>
  <calcPr calcId="145621"/>
  <pivotCaches>
    <pivotCache cacheId="4" r:id="rId5"/>
    <pivotCache cacheId="11" r:id="rId6"/>
  </pivotCaches>
</workbook>
</file>

<file path=xl/calcChain.xml><?xml version="1.0" encoding="utf-8"?>
<calcChain xmlns="http://schemas.openxmlformats.org/spreadsheetml/2006/main">
  <c r="C34" i="6" l="1"/>
  <c r="D34" i="6"/>
  <c r="E34" i="6"/>
  <c r="F34" i="6"/>
  <c r="G34" i="6"/>
  <c r="H34" i="6"/>
  <c r="I34" i="6"/>
  <c r="B34" i="6"/>
  <c r="C26" i="6"/>
  <c r="D26" i="6"/>
  <c r="E26" i="6"/>
  <c r="F26" i="6"/>
  <c r="G26" i="6"/>
  <c r="H26" i="6"/>
  <c r="I26" i="6"/>
  <c r="B26" i="6"/>
  <c r="C18" i="6"/>
  <c r="D18" i="6"/>
  <c r="E18" i="6"/>
  <c r="F18" i="6"/>
  <c r="G18" i="6"/>
  <c r="H18" i="6"/>
  <c r="I18" i="6"/>
  <c r="B18" i="6"/>
  <c r="C10" i="6"/>
  <c r="D10" i="6"/>
  <c r="E10" i="6"/>
  <c r="F10" i="6"/>
  <c r="G10" i="6"/>
  <c r="H10" i="6"/>
  <c r="I10" i="6"/>
  <c r="B10" i="6"/>
  <c r="J6" i="6"/>
  <c r="K6" i="6" s="1"/>
  <c r="J7" i="6"/>
  <c r="K7" i="6" s="1"/>
  <c r="J8" i="6"/>
  <c r="N8" i="6" s="1"/>
  <c r="J9" i="6"/>
  <c r="N9" i="6" s="1"/>
  <c r="J14" i="6"/>
  <c r="K14" i="6" s="1"/>
  <c r="J15" i="6"/>
  <c r="K15" i="6" s="1"/>
  <c r="J16" i="6"/>
  <c r="K16" i="6" s="1"/>
  <c r="J17" i="6"/>
  <c r="N17" i="6" s="1"/>
  <c r="J22" i="6"/>
  <c r="N22" i="6" s="1"/>
  <c r="J23" i="6"/>
  <c r="K23" i="6" s="1"/>
  <c r="J24" i="6"/>
  <c r="K24" i="6" s="1"/>
  <c r="J25" i="6"/>
  <c r="K25" i="6" s="1"/>
  <c r="J30" i="6"/>
  <c r="N30" i="6" s="1"/>
  <c r="J31" i="6"/>
  <c r="N31" i="6" s="1"/>
  <c r="J32" i="6"/>
  <c r="N32" i="6" s="1"/>
  <c r="J33" i="6"/>
  <c r="K33" i="6" s="1"/>
  <c r="J34" i="6" l="1"/>
  <c r="J10" i="6"/>
  <c r="J26" i="6"/>
  <c r="J18" i="6"/>
  <c r="K30" i="6"/>
  <c r="K9" i="6"/>
  <c r="K22" i="6"/>
  <c r="K26" i="6" s="1"/>
  <c r="K17" i="6"/>
  <c r="K18" i="6" s="1"/>
  <c r="K32" i="6"/>
  <c r="K8" i="6"/>
  <c r="K31" i="6"/>
  <c r="L25" i="6"/>
  <c r="M25" i="6" s="1"/>
  <c r="L16" i="6"/>
  <c r="M16" i="6" s="1"/>
  <c r="L7" i="6"/>
  <c r="M7" i="6" s="1"/>
  <c r="N25" i="6"/>
  <c r="N16" i="6"/>
  <c r="N7" i="6"/>
  <c r="L24" i="6"/>
  <c r="M24" i="6" s="1"/>
  <c r="L15" i="6"/>
  <c r="M15" i="6" s="1"/>
  <c r="L6" i="6"/>
  <c r="N24" i="6"/>
  <c r="N15" i="6"/>
  <c r="N6" i="6"/>
  <c r="N10" i="6" s="1"/>
  <c r="L33" i="6"/>
  <c r="M33" i="6" s="1"/>
  <c r="L23" i="6"/>
  <c r="M23" i="6" s="1"/>
  <c r="L14" i="6"/>
  <c r="N33" i="6"/>
  <c r="N34" i="6" s="1"/>
  <c r="N23" i="6"/>
  <c r="N26" i="6" s="1"/>
  <c r="N14" i="6"/>
  <c r="N18" i="6" s="1"/>
  <c r="L32" i="6"/>
  <c r="M32" i="6" s="1"/>
  <c r="L22" i="6"/>
  <c r="L31" i="6"/>
  <c r="M31" i="6" s="1"/>
  <c r="L9" i="6"/>
  <c r="M9" i="6" s="1"/>
  <c r="L30" i="6"/>
  <c r="L17" i="6"/>
  <c r="M17" i="6" s="1"/>
  <c r="L8" i="6"/>
  <c r="M8" i="6" s="1"/>
  <c r="K34" i="6" l="1"/>
  <c r="M30" i="6"/>
  <c r="M34" i="6" s="1"/>
  <c r="L34" i="6"/>
  <c r="K10" i="6"/>
  <c r="M14" i="6"/>
  <c r="M18" i="6" s="1"/>
  <c r="L18" i="6"/>
  <c r="M22" i="6"/>
  <c r="M26" i="6" s="1"/>
  <c r="L26" i="6"/>
  <c r="M6" i="6"/>
  <c r="M10" i="6" s="1"/>
  <c r="L10" i="6"/>
</calcChain>
</file>

<file path=xl/sharedStrings.xml><?xml version="1.0" encoding="utf-8"?>
<sst xmlns="http://schemas.openxmlformats.org/spreadsheetml/2006/main" count="513" uniqueCount="127">
  <si>
    <t xml:space="preserve">Generated By: </t>
  </si>
  <si>
    <t>PUNYA M</t>
  </si>
  <si>
    <t xml:space="preserve">Generated On: </t>
  </si>
  <si>
    <t>29-03-2024 11:28:14</t>
  </si>
  <si>
    <t>Chamundeshwari Electricity Supply Corporation Ltd,(CESC)</t>
  </si>
  <si>
    <t>SO-WISE DEMAND COLLECTION</t>
  </si>
  <si>
    <t>SO-WISE DEMAND COLLECTION FROM 01-03-2024 TO 29-03-2024</t>
  </si>
  <si>
    <t>SECTION</t>
  </si>
  <si>
    <t>SO CODE</t>
  </si>
  <si>
    <t>TARIFF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</si>
  <si>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</si>
  <si>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</si>
  <si>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</si>
  <si>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</si>
  <si>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</si>
  <si>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</si>
  <si>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</si>
  <si>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</si>
  <si>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</si>
  <si>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</si>
  <si>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</si>
  <si>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</si>
  <si>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</si>
  <si>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</si>
  <si>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</si>
  <si>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</si>
  <si>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</si>
  <si>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</si>
  <si>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</si>
  <si>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</si>
  <si>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</si>
  <si>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</si>
  <si>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</si>
  <si>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</si>
  <si>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</si>
  <si>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</si>
  <si>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</si>
  <si>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SARAGURU</t>
  </si>
  <si>
    <t>114411~SARAGUR</t>
  </si>
  <si>
    <t>HT1</t>
  </si>
  <si>
    <t>HT1 - Water Supply, Sewerage Pumping CMC/TMC</t>
  </si>
  <si>
    <t>HT2</t>
  </si>
  <si>
    <t>HT2C(i) - Govt., Chartable, Univercity &amp; ESI Hospital &amp; Hostels</t>
  </si>
  <si>
    <t>LT1</t>
  </si>
  <si>
    <t>LT1 - Bhagyajyothi &amp; Kutirajyothi  (BV/KJ) ( Metered) Upto 7 Units(FC) )</t>
  </si>
  <si>
    <t>LT1 - Bhagyajyothi &amp; Kutirajyothi (BV/KJ) ( Metered) Above  40 Units</t>
  </si>
  <si>
    <t>LT1 - Bhagyajyothi &amp; Kutirajyothi (BV/KJ) ( Metered) 8 to 40 Units</t>
  </si>
  <si>
    <t>LT2</t>
  </si>
  <si>
    <t>LT2(a)(i)(FL) - Ltng.,heating &amp; Motive Power , BMA &amp; Municipal Corp ( Free Lighting)</t>
  </si>
  <si>
    <t>LT2(a)(i) - Ltng.,heating &amp; Motive Power , BMA &amp; Municipal Corp</t>
  </si>
  <si>
    <t>LT2(b)(ii) - Ltng ,heating &amp; Motive Power , Pvt. Institu. in Village Pan.</t>
  </si>
  <si>
    <t>LT2(b)(i) - Ltng. ,heating &amp; Motive Power , Pvt. Institu. in ULB's &amp; CC</t>
  </si>
  <si>
    <t>LT2(a)(ii) - Ltng. ,heating &amp; Motive Power , Rural Local  Bodies</t>
  </si>
  <si>
    <t>LT3</t>
  </si>
  <si>
    <t>LT3(i) - Comme. Ltng ,heating &amp; Motive Power , in ULB's &amp; CC</t>
  </si>
  <si>
    <t xml:space="preserve">LT3(ii) - Comme. Ltng ,heating &amp; Motive Power , in Village Pan. </t>
  </si>
  <si>
    <t>LT3(i)(OL) - Comme. Ltng ,heating &amp; Motive Power , in ULB's &amp; CC ( Office Lighting)</t>
  </si>
  <si>
    <t>LT4</t>
  </si>
  <si>
    <t>LT4(a) - IP Sets -  &lt;=10HP, Urban feeders ( Un-Metered)</t>
  </si>
  <si>
    <t>LT4(a) - IP Sets - &lt;=10Hp,    Rural Feeder  (Un-Metered)</t>
  </si>
  <si>
    <t>LT4B - IP Sets - Above 10 HP</t>
  </si>
  <si>
    <t>LT4C(ii) - IP Sets - Pvt Horticu. Nurseries,Coffee &amp; Tea Above 10 HP</t>
  </si>
  <si>
    <t>LT5</t>
  </si>
  <si>
    <t>LT5B - Heating &amp; Motive Power -other than BMA ,  67&lt;x&lt;100 HP</t>
  </si>
  <si>
    <t>LT5B - Heating &amp; Motive Power -other than BMA ,  40&lt;x&lt;67 HP</t>
  </si>
  <si>
    <t>LT5B - Heating &amp; Motive Power - other than BMA ,    5&lt;x&lt;40 HP</t>
  </si>
  <si>
    <t>LT5B - Heating &amp; Motive Power - other than BMA ,       &lt;= 5 HP</t>
  </si>
  <si>
    <t>LT5A - Heating &amp; Motive Power -other than BMA ,  40&lt;x&lt;67 HP</t>
  </si>
  <si>
    <t>LT5A - Heating &amp; Motive Power - other than BMA ,    5&lt;x&lt;40 HP</t>
  </si>
  <si>
    <t>LT6</t>
  </si>
  <si>
    <t>LT6 - Public Lighting  (Grampanchayath)</t>
  </si>
  <si>
    <t>LT6 - Water Supply ( Grampanchayath)</t>
  </si>
  <si>
    <t>LT6 - Public Lighting  (CMC/TMC/TP)</t>
  </si>
  <si>
    <t>LT6 - Water Supply ( Others )</t>
  </si>
  <si>
    <t>LT6 - Public Lighting  (Others)</t>
  </si>
  <si>
    <t>LT6 - Water Supply ( CMC/TMC/TP)</t>
  </si>
  <si>
    <t>LT7</t>
  </si>
  <si>
    <t>LT7(A) - Temporary Supply (28 days &amp; above renewal)</t>
  </si>
  <si>
    <t>114412~ANTHARASANTHE</t>
  </si>
  <si>
    <t>HT2B(i) - Industrial - other than under BMA - 11 KV</t>
  </si>
  <si>
    <t>HT2A(i) - Industrial - other than under BMA - 66 KV</t>
  </si>
  <si>
    <t>HT3</t>
  </si>
  <si>
    <t>HT3A(i) - Lift Irrigation Govt. Dept-11 KV</t>
  </si>
  <si>
    <t>HT5</t>
  </si>
  <si>
    <t>HT5 - Temporary Supply  (67 HP and above)</t>
  </si>
  <si>
    <t>114413~B.MATAGERE</t>
  </si>
  <si>
    <t>LT4C(i) - IP Sets - Pvt Horticu. Nurseries,Coffee &amp; Tea 10 HP &amp; below</t>
  </si>
  <si>
    <t xml:space="preserve">HT1 Total: </t>
  </si>
  <si>
    <t xml:space="preserve">HT2 Total: </t>
  </si>
  <si>
    <t xml:space="preserve">HT3 Total: </t>
  </si>
  <si>
    <t xml:space="preserve">HT5 Total: 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</si>
  <si>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</si>
  <si>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</si>
  <si>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</si>
  <si>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</si>
  <si>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</si>
  <si>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</si>
  <si>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</si>
  <si>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Row Labels</t>
  </si>
  <si>
    <t>(blank)</t>
  </si>
  <si>
    <t>Grand Total</t>
  </si>
  <si>
    <t>Sum of TOTAL INSTALLATION</t>
  </si>
  <si>
    <t>Sum of LIVE INSTALLATION</t>
  </si>
  <si>
    <t>Sum of BILLED INSTALLATION</t>
  </si>
  <si>
    <t>Sum of UNITS</t>
  </si>
  <si>
    <t>Sum of OB</t>
  </si>
  <si>
    <t>Sum of DEMAND</t>
  </si>
  <si>
    <t>Sum of COLLECTION</t>
  </si>
  <si>
    <t>Sum of ADJ</t>
  </si>
  <si>
    <t xml:space="preserve"> UNITS</t>
  </si>
  <si>
    <t>Tariff</t>
  </si>
  <si>
    <t>Total</t>
  </si>
  <si>
    <t>collection</t>
  </si>
  <si>
    <t>CB Ratio</t>
  </si>
  <si>
    <t>Balance</t>
  </si>
  <si>
    <t>SARAGURU section</t>
  </si>
  <si>
    <t>CESC  SARAGURU</t>
  </si>
  <si>
    <t>SECTION WISE DCB AS ON 29/03/2024</t>
  </si>
  <si>
    <t>SARAGURU SUB DVN</t>
  </si>
  <si>
    <t>B.MATAGERE</t>
  </si>
  <si>
    <t>ANTHARASANTHE</t>
  </si>
  <si>
    <t>TOTAL</t>
  </si>
  <si>
    <t xml:space="preserve"> LIVE </t>
  </si>
  <si>
    <t xml:space="preserve">TOTAL </t>
  </si>
  <si>
    <t>BILLED</t>
  </si>
  <si>
    <t xml:space="preserve"> LIVE</t>
  </si>
  <si>
    <t xml:space="preserve">BILLED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</si>
</sst>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7">
    <xf numFmtId="0" fontId="0" fillId="0" borderId="0" xfId="0" applyNumberForma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0" fillId="0" borderId="9" xfId="0" applyNumberFormat="1" applyFill="1" applyBorder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1"/>
    </xf>
    <xf numFmtId="0" fontId="0" fillId="0" borderId="0" xfId="0" applyNumberFormat="1" applyFill="1" applyAlignment="1" applyProtection="1">
      <alignment horizontal="left" indent="2"/>
    </xf>
    <xf numFmtId="0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1" fontId="3" fillId="0" borderId="1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5380.491026620373" createdVersion="4" refreshedVersion="4" minRefreshableVersion="3" recordCount="96">
  <cacheSource type="worksheet">
    <worksheetSource ref="A1:F1048576" sheet="sheet1"/>
  </cacheSource>
  <cacheFields count="6">
    <cacheField name="Generated By: " numFmtId="0">
      <sharedItems containsBlank="1"/>
    </cacheField>
    <cacheField name="PUNYA M" numFmtId="0">
      <sharedItems containsBlank="1"/>
    </cacheField>
    <cacheField name="PUNYA M2" numFmtId="0">
      <sharedItems containsBlank="1"/>
    </cacheField>
    <cacheField name="Generated On: " numFmtId="0">
      <sharedItems containsBlank="1"/>
    </cacheField>
    <cacheField name="29-03-2024 11:28:14" numFmtId="0">
      <sharedItems containsBlank="1" containsMixedTypes="1" containsNumber="1" containsInteger="1" minValue="1" maxValue="22680"/>
    </cacheField>
    <cacheField name="29-03-2024 11:28:142" numFmtId="0">
      <sharedItems containsBlank="1" containsMixedTypes="1" containsNumber="1" containsInteger="1" minValue="0" maxValue="214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cer" refreshedDate="45380.491409606482" createdVersion="4" refreshedVersion="4" minRefreshableVersion="3" recordCount="89">
  <cacheSource type="worksheet">
    <worksheetSource name="Table1"/>
  </cacheSource>
  <cacheFields count="30">
    <cacheField name="SECTION" numFmtId="0">
      <sharedItems containsBlank="1" count="2">
        <s v="SARAGURU"/>
        <m/>
      </sharedItems>
    </cacheField>
    <cacheField name="SO CODE" numFmtId="0">
      <sharedItems containsBlank="1" count="4">
        <s v="114411~SARAGUR"/>
        <s v="114412~ANTHARASANTHE"/>
        <s v="114413~B.MATAGERE"/>
        <m/>
      </sharedItems>
    </cacheField>
    <cacheField name="TARIFF" numFmtId="0">
      <sharedItems count="22">
        <s v="HT1"/>
        <s v="HT2"/>
        <s v="LT1"/>
        <s v="LT2"/>
        <s v="LT3"/>
        <s v="LT4"/>
        <s v="LT5"/>
        <s v="LT6"/>
        <s v="LT7"/>
        <s v="HT3"/>
        <s v="HT5"/>
        <s v="HT1 Total: "/>
        <s v="HT2 Total: "/>
        <s v="HT3 Total: "/>
        <s v="HT5 Total: "/>
        <s v="LT1 Total: "/>
        <s v="LT2 Total: "/>
        <s v="LT3 Total: "/>
        <s v="LT4 Total: "/>
        <s v="LT5 Total: "/>
        <s v="LT6 Total: "/>
        <s v="LT7 Total: "/>
      </sharedItems>
    </cacheField>
    <cacheField name="SUB TARIFF" numFmtId="0">
      <sharedItems containsBlank="1" count="36">
        <s v="HT1 - Water Supply, Sewerage Pumping CMC/TMC"/>
        <s v="HT2C(i) - Govt., Chartable, Univercity &amp; ESI Hospital &amp; Hostels"/>
        <s v="LT1 - Bhagyajyothi &amp; Kutirajyothi  (BV/KJ) ( Metered) Upto 7 Units(FC) )"/>
        <s v="LT1 - Bhagyajyothi &amp; Kutirajyothi (BV/KJ) ( Metered) Above  40 Units"/>
        <s v="LT1 - Bhagyajyothi &amp; Kutirajyothi (BV/KJ) ( Metered) 8 to 40 Units"/>
        <s v="LT2(a)(i)(FL) - Ltng.,heating &amp; Motive Power , BMA &amp; Municipal Corp ( Free Lighting)"/>
        <s v="LT2(a)(i) - Ltng.,heating &amp; Motive Power , BMA &amp; Municipal Corp"/>
        <s v="LT2(b)(ii) - Ltng ,heating &amp; Motive Power , Pvt. Institu. in Village Pan."/>
        <s v="LT2(b)(i) - Ltng. ,heating &amp; Motive Power , Pvt. Institu. in ULB's &amp; CC"/>
        <s v="LT2(a)(ii) - Ltng. ,heating &amp; Motive Power , Rural Local  Bodies"/>
        <s v="LT3(i) - Comme. Ltng ,heating &amp; Motive Power , in ULB's &amp; CC"/>
        <s v="LT3(ii) - Comme. Ltng ,heating &amp; Motive Power , in Village Pan. "/>
        <s v="LT3(i)(OL) - Comme. Ltng ,heating &amp; Motive Power , in ULB's &amp; CC ( Office Lighting)"/>
        <s v="LT4(a) - IP Sets -  &lt;=10HP, Urban feeders ( Un-Metered)"/>
        <s v="LT4(a) - IP Sets - &lt;=10Hp,    Rural Feeder  (Un-Metered)"/>
        <s v="LT4B - IP Sets - Above 10 HP"/>
        <s v="LT4C(ii) - IP Sets - Pvt Horticu. Nurseries,Coffee &amp; Tea Above 10 HP"/>
        <s v="LT5B - Heating &amp; Motive Power -other than BMA ,  67&lt;x&lt;100 HP"/>
        <s v="LT5B - Heating &amp; Motive Power -other than BMA ,  40&lt;x&lt;67 HP"/>
        <s v="LT5B - Heating &amp; Motive Power - other than BMA ,    5&lt;x&lt;40 HP"/>
        <s v="LT5B - Heating &amp; Motive Power - other than BMA ,       &lt;= 5 HP"/>
        <s v="LT5A - Heating &amp; Motive Power -other than BMA ,  40&lt;x&lt;67 HP"/>
        <s v="LT5A - Heating &amp; Motive Power - other than BMA ,    5&lt;x&lt;40 HP"/>
        <s v="LT6 - Public Lighting  (Grampanchayath)"/>
        <s v="LT6 - Water Supply ( Grampanchayath)"/>
        <s v="LT6 - Public Lighting  (CMC/TMC/TP)"/>
        <s v="LT6 - Water Supply ( Others )"/>
        <s v="LT6 - Public Lighting  (Others)"/>
        <s v="LT6 - Water Supply ( CMC/TMC/TP)"/>
        <s v="LT7(A) - Temporary Supply (28 days &amp; above renewal)"/>
        <s v="HT2B(i) - Industrial - other than under BMA - 11 KV"/>
        <s v="HT2A(i) - Industrial - other than under BMA - 66 KV"/>
        <s v="HT3A(i) - Lift Irrigation Govt. Dept-11 KV"/>
        <s v="HT5 - Temporary Supply  (67 HP and above)"/>
        <s v="LT4C(i) - IP Sets - Pvt Horticu. Nurseries,Coffee &amp; Tea 10 HP &amp; below"/>
        <m/>
      </sharedItems>
    </cacheField>
    <cacheField name="TOTAL INSTALLATION" numFmtId="0">
      <sharedItems containsSemiMixedTypes="0" containsString="0" containsNumber="1" containsInteger="1" minValue="1" maxValue="22680" count="57">
        <n v="2"/>
        <n v="1"/>
        <n v="1237"/>
        <n v="499"/>
        <n v="3024"/>
        <n v="3273"/>
        <n v="4"/>
        <n v="6812"/>
        <n v="1017"/>
        <n v="302"/>
        <n v="635"/>
        <n v="2323"/>
        <n v="3"/>
        <n v="99"/>
        <n v="49"/>
        <n v="194"/>
        <n v="27"/>
        <n v="12"/>
        <n v="8"/>
        <n v="23"/>
        <n v="209"/>
        <n v="353"/>
        <n v="945"/>
        <n v="1498"/>
        <n v="6"/>
        <n v="31"/>
        <n v="5870"/>
        <n v="430"/>
        <n v="1291"/>
        <n v="717"/>
        <n v="48"/>
        <n v="22"/>
        <n v="162"/>
        <n v="87"/>
        <n v="10"/>
        <n v="67"/>
        <n v="295"/>
        <n v="2539"/>
        <n v="379"/>
        <n v="5"/>
        <n v="6666"/>
        <n v="243"/>
        <n v="2430"/>
        <n v="298"/>
        <n v="78"/>
        <n v="17"/>
        <n v="146"/>
        <n v="7"/>
        <n v="37"/>
        <n v="13"/>
        <n v="10769"/>
        <n v="22680"/>
        <n v="1995"/>
        <n v="7709"/>
        <n v="322"/>
        <n v="1026"/>
        <n v="313"/>
      </sharedItems>
    </cacheField>
    <cacheField name="LIVE INSTALLATION" numFmtId="0">
      <sharedItems containsSemiMixedTypes="0" containsString="0" containsNumber="1" containsInteger="1" minValue="0" maxValue="21408"/>
    </cacheField>
    <cacheField name="BILLED INSTALLATION" numFmtId="0">
      <sharedItems containsSemiMixedTypes="0" containsString="0" containsNumber="1" containsInteger="1" minValue="0" maxValue="21380"/>
    </cacheField>
    <cacheField name="UNITS" numFmtId="0">
      <sharedItems containsSemiMixedTypes="0" containsString="0" containsNumber="1" containsInteger="1" minValue="0" maxValue="5358173"/>
    </cacheField>
    <cacheField name="OB" numFmtId="0">
      <sharedItems containsSemiMixedTypes="0" containsString="0" containsNumber="1" minValue="-616866.68000000005" maxValue="205781513.86000001"/>
    </cacheField>
    <cacheField name="DEMAND" numFmtId="0">
      <sharedItems containsSemiMixedTypes="0" containsString="0" containsNumber="1" minValue="0" maxValue="37677851.450000003"/>
    </cacheField>
    <cacheField name="COLLECTION" numFmtId="0">
      <sharedItems containsSemiMixedTypes="0" containsString="0" containsNumber="1" containsInteger="1" minValue="-200000" maxValue="4366935"/>
    </cacheField>
    <cacheField name="ADJ" numFmtId="0">
      <sharedItems containsSemiMixedTypes="0" containsString="0" containsNumber="1" minValue="-3919" maxValue="37649973.450000003"/>
    </cacheField>
    <cacheField name="CB" numFmtId="0">
      <sharedItems containsSemiMixedTypes="0" containsString="0" containsNumber="1" minValue="-607923.68000000005" maxValue="210556251.86000001"/>
    </cacheField>
    <cacheField name="LD/PD INSTALLATION" numFmtId="0">
      <sharedItems containsSemiMixedTypes="0" containsString="0" containsNumber="1" containsInteger="1" minValue="0" maxValue="1086"/>
    </cacheField>
    <cacheField name="BILLING EFF" numFmtId="0">
      <sharedItems containsSemiMixedTypes="0" containsString="0" containsNumber="1" containsInteger="1" minValue="0" maxValue="100"/>
    </cacheField>
    <cacheField name="COLL EFF" numFmtId="0">
      <sharedItems containsSemiMixedTypes="0" containsString="0" containsNumber="1" minValue="-28.92" maxValue="456.36"/>
    </cacheField>
    <cacheField name="NORMAL" numFmtId="0">
      <sharedItems containsSemiMixedTypes="0" containsString="0" containsNumber="1" containsInteger="1" minValue="0" maxValue="18784"/>
    </cacheField>
    <cacheField name="DISS" numFmtId="0">
      <sharedItems containsSemiMixedTypes="0" containsString="0" containsNumber="1" containsInteger="1" minValue="0" maxValue="1512"/>
    </cacheField>
    <cacheField name="IDLE/VACANT" numFmtId="0">
      <sharedItems containsSemiMixedTypes="0" containsString="0" containsNumber="1" containsInteger="1" minValue="0" maxValue="488"/>
    </cacheField>
    <cacheField name="DL" numFmtId="0">
      <sharedItems containsSemiMixedTypes="0" containsString="0" containsNumber="1" containsInteger="1" minValue="0" maxValue="357"/>
    </cacheField>
    <cacheField name="INVISIBLE" numFmtId="0">
      <sharedItems containsSemiMixedTypes="0" containsString="0" containsNumber="1" containsInteger="1" minValue="0" maxValue="1"/>
    </cacheField>
    <cacheField name="MSNU" numFmtId="0">
      <sharedItems containsSemiMixedTypes="0" containsString="0" containsNumber="1" containsInteger="1" minValue="0" maxValue="0"/>
    </cacheField>
    <cacheField name="STICKY" numFmtId="0">
      <sharedItems containsSemiMixedTypes="0" containsString="0" containsNumber="1" containsInteger="1" minValue="0" maxValue="3"/>
    </cacheField>
    <cacheField name="MNR" numFmtId="0">
      <sharedItems containsSemiMixedTypes="0" containsString="0" containsNumber="1" containsInteger="1" minValue="0" maxValue="172"/>
    </cacheField>
    <cacheField name="MBO" numFmtId="0">
      <sharedItems containsSemiMixedTypes="0" containsString="0" containsNumber="1" containsInteger="1" minValue="0" maxValue="63"/>
    </cacheField>
    <cacheField name="DIAL OVER" numFmtId="0">
      <sharedItems containsSemiMixedTypes="0" containsString="0" containsNumber="1" containsInteger="1" minValue="0" maxValue="0"/>
    </cacheField>
    <cacheField name="DC" numFmtId="0">
      <sharedItems containsSemiMixedTypes="0" containsString="0" containsNumber="1" containsInteger="1" minValue="0" maxValue="7687"/>
    </cacheField>
    <cacheField name="ABNORMAL CONSUMPTION" numFmtId="0">
      <sharedItems containsSemiMixedTypes="0" containsString="0" containsNumber="1" containsInteger="1" minValue="0" maxValue="3655"/>
    </cacheField>
    <cacheField name="SUBNORMAL CONSUMPTION" numFmtId="0">
      <sharedItems containsSemiMixedTypes="0" containsString="0" containsNumber="1" containsInteger="1" minValue="0" maxValue="7037"/>
    </cacheField>
    <cacheField name="ZERO CONSUMPTION" numFmtId="0">
      <sharedItems containsString="0" containsBlank="1" containsNumber="1" containsInteger="1" minValue="0" maxValue="23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s v="Chamundeshwari Electricity Supply Corporation Ltd,(CESC)"/>
    <s v="Chamundeshwari Electricity Supply Corporation Ltd,(CESC)"/>
    <s v="Chamundeshwari Electricity Supply Corporation Ltd,(CESC)"/>
    <s v="Chamundeshwari Electricity Supply Corporation Ltd,(CESC)"/>
    <s v="Chamundeshwari Electricity Supply Corporation Ltd,(CESC)"/>
    <s v="Chamundeshwari Electricity Supply Corporation Ltd,(CESC)"/>
  </r>
  <r>
    <s v="SO-WISE DEMAND COLLECTION"/>
    <s v="SO-WISE DEMAND COLLECTION"/>
    <s v="SO-WISE DEMAND COLLECTION"/>
    <s v="SO-WISE DEMAND COLLECTION"/>
    <s v="SO-WISE DEMAND COLLECTION"/>
    <s v="SO-WISE DEMAND COLLECTION"/>
  </r>
  <r>
    <s v="SO-WISE DEMAND COLLECTION FROM 01-03-2024 TO 29-03-2024"/>
    <s v="SO-WISE DEMAND COLLECTION FROM 01-03-2024 TO 29-03-2024"/>
    <s v="SO-WISE DEMAND COLLECTION FROM 01-03-2024 TO 29-03-2024"/>
    <s v="SO-WISE DEMAND COLLECTION FROM 01-03-2024 TO 29-03-2024"/>
    <s v="SO-WISE DEMAND COLLECTION FROM 01-03-2024 TO 29-03-2024"/>
    <s v="SO-WISE DEMAND COLLECTION FROM 01-03-2024 TO 29-03-2024"/>
  </r>
  <r>
    <m/>
    <m/>
    <m/>
    <m/>
    <m/>
    <m/>
  </r>
  <r>
    <m/>
    <m/>
    <m/>
    <m/>
    <m/>
    <m/>
  </r>
  <r>
    <s v="SECTION"/>
    <s v="SO CODE"/>
    <s v="TARIFF"/>
    <s v="SUB TARIFF"/>
    <s v="TOTAL INSTALLATION"/>
    <s v="LIVE INSTALLATION"/>
  </r>
  <r>
    <s v="SARAGURU"/>
    <s v="114411~SARAGUR"/>
    <s v="HT1"/>
    <s v="HT1 - Water Supply, Sewerage Pumping CMC/TMC"/>
    <n v="2"/>
    <n v="2"/>
  </r>
  <r>
    <s v="SARAGURU"/>
    <s v="114411~SARAGUR"/>
    <s v="HT2"/>
    <s v="HT2C(i) - Govt., Chartable, Univercity &amp; ESI Hospital &amp; Hostels"/>
    <n v="1"/>
    <n v="1"/>
  </r>
  <r>
    <s v="SARAGURU"/>
    <s v="114411~SARAGUR"/>
    <s v="LT1"/>
    <s v="LT1 - Bhagyajyothi &amp; Kutirajyothi  (BV/KJ) ( Metered) Upto 7 Units(FC) )"/>
    <n v="1237"/>
    <n v="1198"/>
  </r>
  <r>
    <s v="SARAGURU"/>
    <s v="114411~SARAGUR"/>
    <s v="LT1"/>
    <s v="LT1 - Bhagyajyothi &amp; Kutirajyothi (BV/KJ) ( Metered) Above  40 Units"/>
    <n v="499"/>
    <n v="499"/>
  </r>
  <r>
    <s v="SARAGURU"/>
    <s v="114411~SARAGUR"/>
    <s v="LT1"/>
    <s v="LT1 - Bhagyajyothi &amp; Kutirajyothi (BV/KJ) ( Metered) 8 to 40 Units"/>
    <n v="3024"/>
    <n v="3024"/>
  </r>
  <r>
    <s v="SARAGURU"/>
    <s v="114411~SARAGUR"/>
    <s v="LT2"/>
    <s v="LT2(a)(i)(FL) - Ltng.,heating &amp; Motive Power , BMA &amp; Municipal Corp ( Free Lighting)"/>
    <n v="1"/>
    <n v="0"/>
  </r>
  <r>
    <s v="SARAGURU"/>
    <s v="114411~SARAGUR"/>
    <s v="LT2"/>
    <s v="LT2(a)(i) - Ltng.,heating &amp; Motive Power , BMA &amp; Municipal Corp"/>
    <n v="3273"/>
    <n v="3128"/>
  </r>
  <r>
    <s v="SARAGURU"/>
    <s v="114411~SARAGUR"/>
    <s v="LT2"/>
    <s v="LT2(b)(ii) - Ltng ,heating &amp; Motive Power , Pvt. Institu. in Village Pan."/>
    <n v="4"/>
    <n v="2"/>
  </r>
  <r>
    <s v="SARAGURU"/>
    <s v="114411~SARAGUR"/>
    <s v="LT2"/>
    <s v="LT2(b)(i) - Ltng. ,heating &amp; Motive Power , Pvt. Institu. in ULB's &amp; CC"/>
    <n v="4"/>
    <n v="3"/>
  </r>
  <r>
    <s v="SARAGURU"/>
    <s v="114411~SARAGUR"/>
    <s v="LT2"/>
    <s v="LT2(a)(ii) - Ltng. ,heating &amp; Motive Power , Rural Local  Bodies"/>
    <n v="6812"/>
    <n v="6532"/>
  </r>
  <r>
    <s v="SARAGURU"/>
    <s v="114411~SARAGUR"/>
    <s v="LT3"/>
    <s v="LT3(i) - Comme. Ltng ,heating &amp; Motive Power , in ULB's &amp; CC"/>
    <n v="1017"/>
    <n v="943"/>
  </r>
  <r>
    <s v="SARAGURU"/>
    <s v="114411~SARAGUR"/>
    <s v="LT3"/>
    <s v="LT3(ii) - Comme. Ltng ,heating &amp; Motive Power , in Village Pan. "/>
    <n v="302"/>
    <n v="254"/>
  </r>
  <r>
    <s v="SARAGURU"/>
    <s v="114411~SARAGUR"/>
    <s v="LT3"/>
    <s v="LT3(i)(OL) - Comme. Ltng ,heating &amp; Motive Power , in ULB's &amp; CC ( Office Lighting)"/>
    <n v="2"/>
    <n v="2"/>
  </r>
  <r>
    <s v="SARAGURU"/>
    <s v="114411~SARAGUR"/>
    <s v="LT4"/>
    <s v="LT4(a) - IP Sets -  &lt;=10HP, Urban feeders ( Un-Metered)"/>
    <n v="635"/>
    <n v="634"/>
  </r>
  <r>
    <s v="SARAGURU"/>
    <s v="114411~SARAGUR"/>
    <s v="LT4"/>
    <s v="LT4(a) - IP Sets - &lt;=10Hp,    Rural Feeder  (Un-Metered)"/>
    <n v="2323"/>
    <n v="2322"/>
  </r>
  <r>
    <s v="SARAGURU"/>
    <s v="114411~SARAGUR"/>
    <s v="LT4"/>
    <s v="LT4B - IP Sets - Above 10 HP"/>
    <n v="2"/>
    <n v="0"/>
  </r>
  <r>
    <s v="SARAGURU"/>
    <s v="114411~SARAGUR"/>
    <s v="LT4"/>
    <s v="LT4C(ii) - IP Sets - Pvt Horticu. Nurseries,Coffee &amp; Tea Above 10 HP"/>
    <n v="2"/>
    <n v="2"/>
  </r>
  <r>
    <s v="SARAGURU"/>
    <s v="114411~SARAGUR"/>
    <s v="LT5"/>
    <s v="LT5B - Heating &amp; Motive Power -other than BMA ,  67&lt;x&lt;100 HP"/>
    <n v="1"/>
    <n v="1"/>
  </r>
  <r>
    <s v="SARAGURU"/>
    <s v="114411~SARAGUR"/>
    <s v="LT5"/>
    <s v="LT5B - Heating &amp; Motive Power -other than BMA ,  40&lt;x&lt;67 HP"/>
    <n v="3"/>
    <n v="3"/>
  </r>
  <r>
    <s v="SARAGURU"/>
    <s v="114411~SARAGUR"/>
    <s v="LT5"/>
    <s v="LT5B - Heating &amp; Motive Power - other than BMA ,    5&lt;x&lt;40 HP"/>
    <n v="99"/>
    <n v="65"/>
  </r>
  <r>
    <s v="SARAGURU"/>
    <s v="114411~SARAGUR"/>
    <s v="LT5"/>
    <s v="LT5B - Heating &amp; Motive Power - other than BMA ,       &lt;= 5 HP"/>
    <n v="49"/>
    <n v="28"/>
  </r>
  <r>
    <s v="SARAGURU"/>
    <s v="114411~SARAGUR"/>
    <s v="LT5"/>
    <s v="LT5A - Heating &amp; Motive Power -other than BMA ,  40&lt;x&lt;67 HP"/>
    <n v="1"/>
    <n v="1"/>
  </r>
  <r>
    <s v="SARAGURU"/>
    <s v="114411~SARAGUR"/>
    <s v="LT5"/>
    <s v="LT5A - Heating &amp; Motive Power - other than BMA ,    5&lt;x&lt;40 HP"/>
    <n v="2"/>
    <n v="2"/>
  </r>
  <r>
    <s v="SARAGURU"/>
    <s v="114411~SARAGUR"/>
    <s v="LT6"/>
    <s v="LT6 - Public Lighting  (Grampanchayath)"/>
    <n v="99"/>
    <n v="87"/>
  </r>
  <r>
    <s v="SARAGURU"/>
    <s v="114411~SARAGUR"/>
    <s v="LT6"/>
    <s v="LT6 - Water Supply ( Grampanchayath)"/>
    <n v="194"/>
    <n v="154"/>
  </r>
  <r>
    <s v="SARAGURU"/>
    <s v="114411~SARAGUR"/>
    <s v="LT6"/>
    <s v="LT6 - Public Lighting  (CMC/TMC/TP)"/>
    <n v="27"/>
    <n v="27"/>
  </r>
  <r>
    <s v="SARAGURU"/>
    <s v="114411~SARAGUR"/>
    <s v="LT6"/>
    <s v="LT6 - Water Supply ( Others )"/>
    <n v="12"/>
    <n v="12"/>
  </r>
  <r>
    <s v="SARAGURU"/>
    <s v="114411~SARAGUR"/>
    <s v="LT6"/>
    <s v="LT6 - Public Lighting  (Others)"/>
    <n v="8"/>
    <n v="8"/>
  </r>
  <r>
    <s v="SARAGURU"/>
    <s v="114411~SARAGUR"/>
    <s v="LT6"/>
    <s v="LT6 - Water Supply ( CMC/TMC/TP)"/>
    <n v="23"/>
    <n v="21"/>
  </r>
  <r>
    <s v="SARAGURU"/>
    <s v="114411~SARAGUR"/>
    <s v="LT7"/>
    <s v="LT7(A) - Temporary Supply (28 days &amp; above renewal)"/>
    <n v="209"/>
    <n v="36"/>
  </r>
  <r>
    <s v="SARAGURU"/>
    <s v="114412~ANTHARASANTHE"/>
    <s v="HT2"/>
    <s v="HT2B(i) - Industrial - other than under BMA - 11 KV"/>
    <n v="8"/>
    <n v="7"/>
  </r>
  <r>
    <s v="SARAGURU"/>
    <s v="114412~ANTHARASANTHE"/>
    <s v="HT2"/>
    <s v="HT2C(i) - Govt., Chartable, Univercity &amp; ESI Hospital &amp; Hostels"/>
    <n v="1"/>
    <n v="1"/>
  </r>
  <r>
    <s v="SARAGURU"/>
    <s v="114412~ANTHARASANTHE"/>
    <s v="HT2"/>
    <s v="HT2A(i) - Industrial - other than under BMA - 66 KV"/>
    <n v="2"/>
    <n v="2"/>
  </r>
  <r>
    <s v="SARAGURU"/>
    <s v="114412~ANTHARASANTHE"/>
    <s v="HT3"/>
    <s v="HT3A(i) - Lift Irrigation Govt. Dept-11 KV"/>
    <n v="2"/>
    <n v="2"/>
  </r>
  <r>
    <s v="SARAGURU"/>
    <s v="114412~ANTHARASANTHE"/>
    <s v="HT5"/>
    <s v="HT5 - Temporary Supply  (67 HP and above)"/>
    <n v="1"/>
    <n v="1"/>
  </r>
  <r>
    <s v="SARAGURU"/>
    <s v="114412~ANTHARASANTHE"/>
    <s v="LT1"/>
    <s v="LT1 - Bhagyajyothi &amp; Kutirajyothi (BV/KJ) ( Metered) Above  40 Units"/>
    <n v="353"/>
    <n v="353"/>
  </r>
  <r>
    <s v="SARAGURU"/>
    <s v="114412~ANTHARASANTHE"/>
    <s v="LT1"/>
    <s v="LT1 - Bhagyajyothi &amp; Kutirajyothi  (BV/KJ) ( Metered) Upto 7 Units(FC) )"/>
    <n v="945"/>
    <n v="943"/>
  </r>
  <r>
    <s v="SARAGURU"/>
    <s v="114412~ANTHARASANTHE"/>
    <s v="LT1"/>
    <s v="LT1 - Bhagyajyothi &amp; Kutirajyothi (BV/KJ) ( Metered) 8 to 40 Units"/>
    <n v="1498"/>
    <n v="1498"/>
  </r>
  <r>
    <s v="SARAGURU"/>
    <s v="114412~ANTHARASANTHE"/>
    <s v="LT2"/>
    <s v="LT2(b)(ii) - Ltng ,heating &amp; Motive Power , Pvt. Institu. in Village Pan."/>
    <n v="6"/>
    <n v="4"/>
  </r>
  <r>
    <s v="SARAGURU"/>
    <s v="114412~ANTHARASANTHE"/>
    <s v="LT2"/>
    <s v="LT2(a)(i) - Ltng.,heating &amp; Motive Power , BMA &amp; Municipal Corp"/>
    <n v="31"/>
    <n v="31"/>
  </r>
  <r>
    <s v="SARAGURU"/>
    <s v="114412~ANTHARASANTHE"/>
    <s v="LT2"/>
    <s v="LT2(a)(ii) - Ltng. ,heating &amp; Motive Power , Rural Local  Bodies"/>
    <n v="5870"/>
    <n v="5546"/>
  </r>
  <r>
    <s v="SARAGURU"/>
    <s v="114412~ANTHARASANTHE"/>
    <s v="LT3"/>
    <s v="LT3(ii) - Comme. Ltng ,heating &amp; Motive Power , in Village Pan. "/>
    <n v="430"/>
    <n v="373"/>
  </r>
  <r>
    <s v="SARAGURU"/>
    <s v="114412~ANTHARASANTHE"/>
    <s v="LT4"/>
    <s v="LT4(a) - IP Sets - &lt;=10Hp,    Rural Feeder  (Un-Metered)"/>
    <n v="1291"/>
    <n v="1289"/>
  </r>
  <r>
    <s v="SARAGURU"/>
    <s v="114412~ANTHARASANTHE"/>
    <s v="LT4"/>
    <s v="LT4(a) - IP Sets -  &lt;=10HP, Urban feeders ( Un-Metered)"/>
    <n v="717"/>
    <n v="717"/>
  </r>
  <r>
    <s v="SARAGURU"/>
    <s v="114412~ANTHARASANTHE"/>
    <s v="LT4"/>
    <s v="LT4B - IP Sets - Above 10 HP"/>
    <n v="4"/>
    <n v="2"/>
  </r>
  <r>
    <s v="SARAGURU"/>
    <s v="114412~ANTHARASANTHE"/>
    <s v="LT4"/>
    <s v="LT4C(ii) - IP Sets - Pvt Horticu. Nurseries,Coffee &amp; Tea Above 10 HP"/>
    <n v="4"/>
    <n v="4"/>
  </r>
  <r>
    <s v="SARAGURU"/>
    <s v="114412~ANTHARASANTHE"/>
    <s v="LT5"/>
    <s v="LT5B - Heating &amp; Motive Power -other than BMA ,  67&lt;x&lt;100 HP"/>
    <n v="1"/>
    <n v="0"/>
  </r>
  <r>
    <s v="SARAGURU"/>
    <s v="114412~ANTHARASANTHE"/>
    <s v="LT5"/>
    <s v="LT5B - Heating &amp; Motive Power -other than BMA ,  40&lt;x&lt;67 HP"/>
    <n v="1"/>
    <n v="0"/>
  </r>
  <r>
    <s v="SARAGURU"/>
    <s v="114412~ANTHARASANTHE"/>
    <s v="LT5"/>
    <s v="LT5B - Heating &amp; Motive Power - other than BMA ,    5&lt;x&lt;40 HP"/>
    <n v="48"/>
    <n v="34"/>
  </r>
  <r>
    <s v="SARAGURU"/>
    <s v="114412~ANTHARASANTHE"/>
    <s v="LT5"/>
    <s v="LT5B - Heating &amp; Motive Power - other than BMA ,       &lt;= 5 HP"/>
    <n v="22"/>
    <n v="15"/>
  </r>
  <r>
    <s v="SARAGURU"/>
    <s v="114412~ANTHARASANTHE"/>
    <s v="LT6"/>
    <s v="LT6 - Water Supply ( Grampanchayath)"/>
    <n v="162"/>
    <n v="146"/>
  </r>
  <r>
    <s v="SARAGURU"/>
    <s v="114412~ANTHARASANTHE"/>
    <s v="LT6"/>
    <s v="LT6 - Public Lighting  (Others)"/>
    <n v="1"/>
    <n v="1"/>
  </r>
  <r>
    <s v="SARAGURU"/>
    <s v="114412~ANTHARASANTHE"/>
    <s v="LT6"/>
    <s v="LT6 - Public Lighting  (Grampanchayath)"/>
    <n v="87"/>
    <n v="81"/>
  </r>
  <r>
    <s v="SARAGURU"/>
    <s v="114412~ANTHARASANTHE"/>
    <s v="LT6"/>
    <s v="LT6 - Water Supply ( CMC/TMC/TP)"/>
    <n v="3"/>
    <n v="3"/>
  </r>
  <r>
    <s v="SARAGURU"/>
    <s v="114412~ANTHARASANTHE"/>
    <s v="LT6"/>
    <s v="LT6 - Water Supply ( Others )"/>
    <n v="10"/>
    <n v="9"/>
  </r>
  <r>
    <s v="SARAGURU"/>
    <s v="114412~ANTHARASANTHE"/>
    <s v="LT7"/>
    <s v="LT7(A) - Temporary Supply (28 days &amp; above renewal)"/>
    <n v="67"/>
    <n v="14"/>
  </r>
  <r>
    <s v="SARAGURU"/>
    <s v="114413~B.MATAGERE"/>
    <s v="HT2"/>
    <s v="HT2B(i) - Industrial - other than under BMA - 11 KV"/>
    <n v="1"/>
    <n v="1"/>
  </r>
  <r>
    <s v="SARAGURU"/>
    <s v="114413~B.MATAGERE"/>
    <s v="HT3"/>
    <s v="HT3A(i) - Lift Irrigation Govt. Dept-11 KV"/>
    <n v="1"/>
    <n v="1"/>
  </r>
  <r>
    <s v="SARAGURU"/>
    <s v="114413~B.MATAGERE"/>
    <s v="LT1"/>
    <s v="LT1 - Bhagyajyothi &amp; Kutirajyothi  (BV/KJ) ( Metered) Upto 7 Units(FC) )"/>
    <n v="295"/>
    <n v="232"/>
  </r>
  <r>
    <s v="SARAGURU"/>
    <s v="114413~B.MATAGERE"/>
    <s v="LT1"/>
    <s v="LT1 - Bhagyajyothi &amp; Kutirajyothi (BV/KJ) ( Metered) 8 to 40 Units"/>
    <n v="2539"/>
    <n v="2539"/>
  </r>
  <r>
    <s v="SARAGURU"/>
    <s v="114413~B.MATAGERE"/>
    <s v="LT1"/>
    <s v="LT1 - Bhagyajyothi &amp; Kutirajyothi (BV/KJ) ( Metered) Above  40 Units"/>
    <n v="379"/>
    <n v="379"/>
  </r>
  <r>
    <s v="SARAGURU"/>
    <s v="114413~B.MATAGERE"/>
    <s v="LT2"/>
    <s v="LT2(b)(ii) - Ltng ,heating &amp; Motive Power , Pvt. Institu. in Village Pan."/>
    <n v="8"/>
    <n v="8"/>
  </r>
  <r>
    <s v="SARAGURU"/>
    <s v="114413~B.MATAGERE"/>
    <s v="LT2"/>
    <s v="LT2(a)(i) - Ltng.,heating &amp; Motive Power , BMA &amp; Municipal Corp"/>
    <n v="5"/>
    <n v="5"/>
  </r>
  <r>
    <s v="SARAGURU"/>
    <s v="114413~B.MATAGERE"/>
    <s v="LT2"/>
    <s v="LT2(a)(ii) - Ltng. ,heating &amp; Motive Power , Rural Local  Bodies"/>
    <n v="6666"/>
    <n v="6149"/>
  </r>
  <r>
    <s v="SARAGURU"/>
    <s v="114413~B.MATAGERE"/>
    <s v="LT3"/>
    <s v="LT3(ii) - Comme. Ltng ,heating &amp; Motive Power , in Village Pan. "/>
    <n v="243"/>
    <n v="198"/>
  </r>
  <r>
    <s v="SARAGURU"/>
    <s v="114413~B.MATAGERE"/>
    <s v="LT3"/>
    <s v="LT3(i)(OL) - Comme. Ltng ,heating &amp; Motive Power , in ULB's &amp; CC ( Office Lighting)"/>
    <n v="1"/>
    <n v="1"/>
  </r>
  <r>
    <s v="SARAGURU"/>
    <s v="114413~B.MATAGERE"/>
    <s v="LT4"/>
    <s v="LT4(a) - IP Sets - &lt;=10Hp,    Rural Feeder  (Un-Metered)"/>
    <n v="2430"/>
    <n v="2427"/>
  </r>
  <r>
    <s v="SARAGURU"/>
    <s v="114413~B.MATAGERE"/>
    <s v="LT4"/>
    <s v="LT4C(i) - IP Sets - Pvt Horticu. Nurseries,Coffee &amp; Tea 10 HP &amp; below"/>
    <n v="1"/>
    <n v="0"/>
  </r>
  <r>
    <s v="SARAGURU"/>
    <s v="114413~B.MATAGERE"/>
    <s v="LT4"/>
    <s v="LT4B - IP Sets - Above 10 HP"/>
    <n v="2"/>
    <n v="2"/>
  </r>
  <r>
    <s v="SARAGURU"/>
    <s v="114413~B.MATAGERE"/>
    <s v="LT4"/>
    <s v="LT4(a) - IP Sets -  &lt;=10HP, Urban feeders ( Un-Metered)"/>
    <n v="298"/>
    <n v="298"/>
  </r>
  <r>
    <s v="SARAGURU"/>
    <s v="114413~B.MATAGERE"/>
    <s v="LT5"/>
    <s v="LT5B - Heating &amp; Motive Power - other than BMA ,    5&lt;x&lt;40 HP"/>
    <n v="78"/>
    <n v="59"/>
  </r>
  <r>
    <s v="SARAGURU"/>
    <s v="114413~B.MATAGERE"/>
    <s v="LT5"/>
    <s v="LT5B - Heating &amp; Motive Power - other than BMA ,       &lt;= 5 HP"/>
    <n v="17"/>
    <n v="12"/>
  </r>
  <r>
    <s v="SARAGURU"/>
    <s v="114413~B.MATAGERE"/>
    <s v="LT6"/>
    <s v="LT6 - Water Supply ( Grampanchayath)"/>
    <n v="243"/>
    <n v="204"/>
  </r>
  <r>
    <s v="SARAGURU"/>
    <s v="114413~B.MATAGERE"/>
    <s v="LT6"/>
    <s v="LT6 - Public Lighting  (Grampanchayath)"/>
    <n v="146"/>
    <n v="136"/>
  </r>
  <r>
    <s v="SARAGURU"/>
    <s v="114413~B.MATAGERE"/>
    <s v="LT6"/>
    <s v="LT6 - Public Lighting  (Others)"/>
    <n v="1"/>
    <n v="1"/>
  </r>
  <r>
    <s v="SARAGURU"/>
    <s v="114413~B.MATAGERE"/>
    <s v="LT6"/>
    <s v="LT6 - Water Supply ( CMC/TMC/TP)"/>
    <n v="3"/>
    <n v="3"/>
  </r>
  <r>
    <s v="SARAGURU"/>
    <s v="114413~B.MATAGERE"/>
    <s v="LT6"/>
    <s v="LT6 - Water Supply ( Others )"/>
    <n v="7"/>
    <n v="7"/>
  </r>
  <r>
    <s v="SARAGURU"/>
    <s v="114413~B.MATAGERE"/>
    <s v="LT7"/>
    <s v="LT7(A) - Temporary Supply (28 days &amp; above renewal)"/>
    <n v="37"/>
    <n v="3"/>
  </r>
  <r>
    <m/>
    <m/>
    <s v="HT1 Total: "/>
    <m/>
    <n v="2"/>
    <n v="2"/>
  </r>
  <r>
    <m/>
    <m/>
    <s v="HT2 Total: "/>
    <m/>
    <n v="13"/>
    <n v="12"/>
  </r>
  <r>
    <m/>
    <m/>
    <s v="HT3 Total: "/>
    <m/>
    <n v="3"/>
    <n v="3"/>
  </r>
  <r>
    <m/>
    <m/>
    <s v="HT5 Total: "/>
    <m/>
    <n v="1"/>
    <n v="1"/>
  </r>
  <r>
    <m/>
    <m/>
    <s v="LT1 Total: "/>
    <m/>
    <n v="10769"/>
    <n v="10665"/>
  </r>
  <r>
    <m/>
    <m/>
    <s v="LT2 Total: "/>
    <m/>
    <n v="22680"/>
    <n v="21408"/>
  </r>
  <r>
    <m/>
    <m/>
    <s v="LT3 Total: "/>
    <m/>
    <n v="1995"/>
    <n v="1771"/>
  </r>
  <r>
    <m/>
    <m/>
    <s v="LT4 Total: "/>
    <m/>
    <n v="7709"/>
    <n v="7697"/>
  </r>
  <r>
    <m/>
    <m/>
    <s v="LT5 Total: "/>
    <m/>
    <n v="322"/>
    <n v="220"/>
  </r>
  <r>
    <m/>
    <m/>
    <s v="LT6 Total: "/>
    <m/>
    <n v="1026"/>
    <n v="900"/>
  </r>
  <r>
    <m/>
    <m/>
    <s v="LT7 Total: "/>
    <m/>
    <n v="313"/>
    <n v="53"/>
  </r>
  <r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9">
  <r>
    <x v="0"/>
    <x v="0"/>
    <x v="0"/>
    <x v="0"/>
    <x v="0"/>
    <n v="2"/>
    <n v="2"/>
    <n v="13862"/>
    <n v="851193"/>
    <n v="162502"/>
    <n v="741599"/>
    <n v="0"/>
    <n v="272096"/>
    <n v="0"/>
    <n v="100"/>
    <n v="456.36"/>
    <n v="2"/>
    <n v="0"/>
    <n v="0"/>
    <n v="0"/>
    <n v="0"/>
    <n v="0"/>
    <n v="0"/>
    <n v="0"/>
    <n v="0"/>
    <n v="0"/>
    <n v="0"/>
    <n v="0"/>
    <n v="0"/>
    <n v="0"/>
  </r>
  <r>
    <x v="0"/>
    <x v="0"/>
    <x v="1"/>
    <x v="1"/>
    <x v="1"/>
    <n v="1"/>
    <n v="1"/>
    <n v="24293"/>
    <n v="12445"/>
    <n v="234063"/>
    <n v="234063"/>
    <n v="12445"/>
    <n v="0"/>
    <n v="0"/>
    <n v="100"/>
    <n v="100"/>
    <n v="1"/>
    <n v="0"/>
    <n v="0"/>
    <n v="0"/>
    <n v="0"/>
    <n v="0"/>
    <n v="0"/>
    <n v="0"/>
    <n v="0"/>
    <n v="0"/>
    <n v="0"/>
    <n v="0"/>
    <n v="0"/>
    <n v="0"/>
  </r>
  <r>
    <x v="0"/>
    <x v="0"/>
    <x v="2"/>
    <x v="2"/>
    <x v="2"/>
    <n v="1198"/>
    <n v="1198"/>
    <n v="2551"/>
    <n v="8368"/>
    <n v="121418.23"/>
    <n v="294"/>
    <n v="120535.58"/>
    <n v="8956.65"/>
    <n v="39"/>
    <n v="100"/>
    <n v="0.24"/>
    <n v="749"/>
    <n v="112"/>
    <n v="297"/>
    <n v="38"/>
    <n v="0"/>
    <n v="0"/>
    <n v="0"/>
    <n v="1"/>
    <n v="1"/>
    <n v="0"/>
    <n v="0"/>
    <n v="511"/>
    <n v="87"/>
    <n v="538"/>
  </r>
  <r>
    <x v="0"/>
    <x v="0"/>
    <x v="2"/>
    <x v="3"/>
    <x v="3"/>
    <n v="499"/>
    <n v="499"/>
    <n v="26530"/>
    <n v="798"/>
    <n v="196292.94"/>
    <n v="943"/>
    <n v="192705.39"/>
    <n v="3442.55"/>
    <n v="0"/>
    <n v="100"/>
    <n v="0.48"/>
    <n v="495"/>
    <n v="0"/>
    <n v="0"/>
    <n v="3"/>
    <n v="0"/>
    <n v="0"/>
    <n v="0"/>
    <n v="0"/>
    <n v="1"/>
    <n v="0"/>
    <n v="0"/>
    <n v="4"/>
    <n v="329"/>
    <n v="0"/>
  </r>
  <r>
    <x v="0"/>
    <x v="0"/>
    <x v="2"/>
    <x v="4"/>
    <x v="4"/>
    <n v="3024"/>
    <n v="3024"/>
    <n v="65608"/>
    <n v="-13664"/>
    <n v="580273.69999999995"/>
    <n v="1457"/>
    <n v="579253.57999999996"/>
    <n v="-14100.88"/>
    <n v="0"/>
    <n v="100"/>
    <n v="0.25"/>
    <n v="2852"/>
    <n v="1"/>
    <n v="0"/>
    <n v="150"/>
    <n v="0"/>
    <n v="0"/>
    <n v="1"/>
    <n v="12"/>
    <n v="8"/>
    <n v="0"/>
    <n v="0"/>
    <n v="134"/>
    <n v="952"/>
    <n v="0"/>
  </r>
  <r>
    <x v="0"/>
    <x v="0"/>
    <x v="3"/>
    <x v="5"/>
    <x v="1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m/>
  </r>
  <r>
    <x v="0"/>
    <x v="0"/>
    <x v="3"/>
    <x v="6"/>
    <x v="5"/>
    <n v="3128"/>
    <n v="3128"/>
    <n v="128035"/>
    <n v="97243.61"/>
    <n v="1170074.1599999999"/>
    <n v="222219"/>
    <n v="951082.16"/>
    <n v="94016.61"/>
    <n v="141"/>
    <n v="100"/>
    <n v="18.989999999999998"/>
    <n v="3020"/>
    <n v="90"/>
    <n v="6"/>
    <n v="2"/>
    <n v="0"/>
    <n v="0"/>
    <n v="2"/>
    <n v="6"/>
    <n v="2"/>
    <n v="0"/>
    <n v="0"/>
    <n v="369"/>
    <n v="1118"/>
    <n v="96"/>
  </r>
  <r>
    <x v="0"/>
    <x v="0"/>
    <x v="3"/>
    <x v="7"/>
    <x v="6"/>
    <n v="2"/>
    <n v="2"/>
    <n v="70"/>
    <n v="-0.64"/>
    <n v="1658"/>
    <n v="1118"/>
    <n v="0"/>
    <n v="539.36"/>
    <n v="2"/>
    <n v="100"/>
    <n v="67.430000000000007"/>
    <n v="1"/>
    <n v="0"/>
    <n v="1"/>
    <n v="0"/>
    <n v="0"/>
    <n v="0"/>
    <n v="0"/>
    <n v="0"/>
    <n v="0"/>
    <n v="0"/>
    <n v="0"/>
    <n v="0"/>
    <n v="0"/>
    <n v="1"/>
  </r>
  <r>
    <x v="0"/>
    <x v="0"/>
    <x v="3"/>
    <x v="8"/>
    <x v="6"/>
    <n v="3"/>
    <n v="3"/>
    <n v="1294"/>
    <n v="-4.1500000000000004"/>
    <n v="14223"/>
    <n v="14219"/>
    <n v="0"/>
    <n v="-0.15"/>
    <n v="1"/>
    <n v="100"/>
    <n v="99.97"/>
    <n v="3"/>
    <n v="0"/>
    <n v="0"/>
    <n v="0"/>
    <n v="0"/>
    <n v="0"/>
    <n v="0"/>
    <n v="0"/>
    <n v="0"/>
    <n v="0"/>
    <n v="0"/>
    <n v="0"/>
    <n v="0"/>
    <n v="0"/>
  </r>
  <r>
    <x v="0"/>
    <x v="0"/>
    <x v="3"/>
    <x v="9"/>
    <x v="7"/>
    <n v="6532"/>
    <n v="6528"/>
    <n v="132516"/>
    <n v="1999130.97"/>
    <n v="1448040.73"/>
    <n v="207368"/>
    <n v="1232456.73"/>
    <n v="2007346.97"/>
    <n v="274"/>
    <n v="0"/>
    <n v="14.32"/>
    <n v="5610"/>
    <n v="318"/>
    <n v="270"/>
    <n v="286"/>
    <n v="0"/>
    <n v="0"/>
    <n v="1"/>
    <n v="25"/>
    <n v="18"/>
    <n v="0"/>
    <n v="0"/>
    <n v="1025"/>
    <n v="1945"/>
    <n v="742"/>
  </r>
  <r>
    <x v="0"/>
    <x v="0"/>
    <x v="4"/>
    <x v="10"/>
    <x v="8"/>
    <n v="943"/>
    <n v="943"/>
    <n v="65586"/>
    <n v="-173175.35"/>
    <n v="899030.85"/>
    <n v="828512"/>
    <n v="1672"/>
    <n v="-104328.5"/>
    <n v="74"/>
    <n v="100"/>
    <n v="92.16"/>
    <n v="908"/>
    <n v="28"/>
    <n v="4"/>
    <n v="0"/>
    <n v="0"/>
    <n v="0"/>
    <n v="0"/>
    <n v="3"/>
    <n v="0"/>
    <n v="0"/>
    <n v="0"/>
    <n v="161"/>
    <n v="178"/>
    <n v="32"/>
  </r>
  <r>
    <x v="0"/>
    <x v="0"/>
    <x v="4"/>
    <x v="11"/>
    <x v="9"/>
    <n v="254"/>
    <n v="251"/>
    <n v="35081"/>
    <n v="35710.300000000003"/>
    <n v="403233"/>
    <n v="369231"/>
    <n v="-1300"/>
    <n v="71012.3"/>
    <n v="42"/>
    <n v="0"/>
    <n v="91.57"/>
    <n v="215"/>
    <n v="10"/>
    <n v="22"/>
    <n v="2"/>
    <n v="0"/>
    <n v="0"/>
    <n v="0"/>
    <n v="2"/>
    <n v="0"/>
    <n v="0"/>
    <n v="0"/>
    <n v="63"/>
    <n v="36"/>
    <n v="52"/>
  </r>
  <r>
    <x v="0"/>
    <x v="0"/>
    <x v="4"/>
    <x v="12"/>
    <x v="0"/>
    <n v="2"/>
    <n v="2"/>
    <n v="245"/>
    <n v="-986"/>
    <n v="3996.88"/>
    <n v="0"/>
    <n v="3010.88"/>
    <n v="0"/>
    <n v="0"/>
    <n v="100"/>
    <n v="0"/>
    <n v="2"/>
    <n v="0"/>
    <n v="0"/>
    <n v="0"/>
    <n v="0"/>
    <n v="0"/>
    <n v="0"/>
    <n v="0"/>
    <n v="0"/>
    <n v="0"/>
    <n v="0"/>
    <n v="0"/>
    <n v="0"/>
    <n v="0"/>
  </r>
  <r>
    <x v="0"/>
    <x v="0"/>
    <x v="5"/>
    <x v="13"/>
    <x v="10"/>
    <n v="634"/>
    <n v="634"/>
    <n v="269860"/>
    <n v="3583597.95"/>
    <n v="1897115.8"/>
    <n v="0"/>
    <n v="1897115.8"/>
    <n v="3583597.95"/>
    <n v="1"/>
    <n v="100"/>
    <n v="0"/>
    <n v="0"/>
    <n v="0"/>
    <n v="0"/>
    <n v="0"/>
    <n v="0"/>
    <n v="0"/>
    <n v="0"/>
    <n v="0"/>
    <n v="0"/>
    <n v="0"/>
    <n v="634"/>
    <n v="0"/>
    <n v="0"/>
    <n v="0"/>
  </r>
  <r>
    <x v="0"/>
    <x v="0"/>
    <x v="5"/>
    <x v="14"/>
    <x v="11"/>
    <n v="2322"/>
    <n v="2322"/>
    <n v="1947430"/>
    <n v="9757219.6600000001"/>
    <n v="13690432.9"/>
    <n v="0"/>
    <n v="13690432.9"/>
    <n v="9757219.6600000001"/>
    <n v="1"/>
    <n v="100"/>
    <n v="0"/>
    <n v="0"/>
    <n v="0"/>
    <n v="0"/>
    <n v="0"/>
    <n v="0"/>
    <n v="0"/>
    <n v="0"/>
    <n v="0"/>
    <n v="0"/>
    <n v="0"/>
    <n v="2322"/>
    <n v="0"/>
    <n v="0"/>
    <n v="2"/>
  </r>
  <r>
    <x v="0"/>
    <x v="0"/>
    <x v="5"/>
    <x v="15"/>
    <x v="0"/>
    <n v="0"/>
    <n v="0"/>
    <n v="0"/>
    <n v="203777.03"/>
    <n v="0"/>
    <n v="0"/>
    <n v="0"/>
    <n v="203777.03"/>
    <n v="2"/>
    <n v="0"/>
    <n v="0"/>
    <n v="0"/>
    <n v="0"/>
    <n v="0"/>
    <n v="0"/>
    <n v="0"/>
    <n v="0"/>
    <n v="0"/>
    <n v="0"/>
    <n v="0"/>
    <n v="0"/>
    <n v="0"/>
    <n v="0"/>
    <n v="0"/>
    <m/>
  </r>
  <r>
    <x v="0"/>
    <x v="0"/>
    <x v="5"/>
    <x v="16"/>
    <x v="0"/>
    <n v="2"/>
    <n v="2"/>
    <n v="86"/>
    <n v="102995"/>
    <n v="1676"/>
    <n v="443"/>
    <n v="0"/>
    <n v="104228"/>
    <n v="0"/>
    <n v="100"/>
    <n v="26.43"/>
    <n v="2"/>
    <n v="0"/>
    <n v="0"/>
    <n v="0"/>
    <n v="0"/>
    <n v="0"/>
    <n v="0"/>
    <n v="0"/>
    <n v="0"/>
    <n v="0"/>
    <n v="0"/>
    <n v="1"/>
    <n v="0"/>
    <n v="0"/>
  </r>
  <r>
    <x v="0"/>
    <x v="0"/>
    <x v="6"/>
    <x v="17"/>
    <x v="1"/>
    <n v="1"/>
    <n v="1"/>
    <n v="0"/>
    <n v="-587"/>
    <n v="10220"/>
    <n v="0"/>
    <n v="0"/>
    <n v="9633"/>
    <n v="0"/>
    <n v="100"/>
    <n v="0"/>
    <n v="0"/>
    <n v="0"/>
    <n v="1"/>
    <n v="0"/>
    <n v="0"/>
    <n v="0"/>
    <n v="0"/>
    <n v="0"/>
    <n v="0"/>
    <n v="0"/>
    <n v="0"/>
    <n v="0"/>
    <n v="0"/>
    <n v="1"/>
  </r>
  <r>
    <x v="0"/>
    <x v="0"/>
    <x v="6"/>
    <x v="18"/>
    <x v="12"/>
    <n v="3"/>
    <n v="3"/>
    <n v="2040"/>
    <n v="-2362"/>
    <n v="41563"/>
    <n v="30816"/>
    <n v="0"/>
    <n v="8385"/>
    <n v="0"/>
    <n v="100"/>
    <n v="74.14"/>
    <n v="3"/>
    <n v="0"/>
    <n v="0"/>
    <n v="0"/>
    <n v="0"/>
    <n v="0"/>
    <n v="0"/>
    <n v="0"/>
    <n v="0"/>
    <n v="0"/>
    <n v="0"/>
    <n v="0"/>
    <n v="0"/>
    <n v="0"/>
  </r>
  <r>
    <x v="0"/>
    <x v="0"/>
    <x v="6"/>
    <x v="19"/>
    <x v="13"/>
    <n v="65"/>
    <n v="63"/>
    <n v="26821"/>
    <n v="63813.31"/>
    <n v="317449"/>
    <n v="219454"/>
    <n v="7920"/>
    <n v="153888.31"/>
    <n v="30"/>
    <n v="0"/>
    <n v="69.13"/>
    <n v="60"/>
    <n v="1"/>
    <n v="1"/>
    <n v="0"/>
    <n v="0"/>
    <n v="0"/>
    <n v="0"/>
    <n v="1"/>
    <n v="0"/>
    <n v="0"/>
    <n v="0"/>
    <n v="12"/>
    <n v="11"/>
    <n v="3"/>
  </r>
  <r>
    <x v="0"/>
    <x v="0"/>
    <x v="6"/>
    <x v="20"/>
    <x v="14"/>
    <n v="28"/>
    <n v="28"/>
    <n v="5356"/>
    <n v="-849.92"/>
    <n v="52509"/>
    <n v="45855"/>
    <n v="0"/>
    <n v="5804.08"/>
    <n v="21"/>
    <n v="100"/>
    <n v="87.33"/>
    <n v="25"/>
    <n v="0"/>
    <n v="3"/>
    <n v="0"/>
    <n v="0"/>
    <n v="0"/>
    <n v="0"/>
    <n v="0"/>
    <n v="0"/>
    <n v="0"/>
    <n v="0"/>
    <n v="3"/>
    <n v="4"/>
    <n v="3"/>
  </r>
  <r>
    <x v="0"/>
    <x v="0"/>
    <x v="6"/>
    <x v="21"/>
    <x v="1"/>
    <n v="1"/>
    <n v="1"/>
    <n v="0"/>
    <n v="7443"/>
    <n v="6329"/>
    <n v="0"/>
    <n v="0"/>
    <n v="13772"/>
    <n v="0"/>
    <n v="100"/>
    <n v="0"/>
    <n v="0"/>
    <n v="1"/>
    <n v="0"/>
    <n v="0"/>
    <n v="0"/>
    <n v="0"/>
    <n v="0"/>
    <n v="0"/>
    <n v="0"/>
    <n v="0"/>
    <n v="0"/>
    <n v="1"/>
    <n v="0"/>
    <n v="1"/>
  </r>
  <r>
    <x v="0"/>
    <x v="0"/>
    <x v="6"/>
    <x v="22"/>
    <x v="0"/>
    <n v="2"/>
    <n v="2"/>
    <n v="261"/>
    <n v="2"/>
    <n v="5281"/>
    <n v="2171"/>
    <n v="0"/>
    <n v="3112"/>
    <n v="0"/>
    <n v="100"/>
    <n v="41.11"/>
    <n v="2"/>
    <n v="0"/>
    <n v="0"/>
    <n v="0"/>
    <n v="0"/>
    <n v="0"/>
    <n v="0"/>
    <n v="0"/>
    <n v="0"/>
    <n v="0"/>
    <n v="0"/>
    <n v="0"/>
    <n v="0"/>
    <n v="0"/>
  </r>
  <r>
    <x v="0"/>
    <x v="0"/>
    <x v="7"/>
    <x v="23"/>
    <x v="13"/>
    <n v="87"/>
    <n v="87"/>
    <n v="28673"/>
    <n v="24093318.280000001"/>
    <n v="446014"/>
    <n v="0"/>
    <n v="0"/>
    <n v="24539332.280000001"/>
    <n v="6"/>
    <n v="100"/>
    <n v="0"/>
    <n v="61"/>
    <n v="0"/>
    <n v="6"/>
    <n v="0"/>
    <n v="0"/>
    <n v="0"/>
    <n v="0"/>
    <n v="0"/>
    <n v="12"/>
    <n v="0"/>
    <n v="8"/>
    <n v="1"/>
    <n v="5"/>
    <n v="6"/>
  </r>
  <r>
    <x v="0"/>
    <x v="0"/>
    <x v="7"/>
    <x v="24"/>
    <x v="15"/>
    <n v="154"/>
    <n v="154"/>
    <n v="181206"/>
    <n v="34452825.329999998"/>
    <n v="1796951"/>
    <n v="496777"/>
    <n v="0"/>
    <n v="35752999.329999998"/>
    <n v="40"/>
    <n v="100"/>
    <n v="27.65"/>
    <n v="99"/>
    <n v="0"/>
    <n v="52"/>
    <n v="0"/>
    <n v="0"/>
    <n v="0"/>
    <n v="0"/>
    <n v="0"/>
    <n v="3"/>
    <n v="0"/>
    <n v="0"/>
    <n v="3"/>
    <n v="21"/>
    <n v="52"/>
  </r>
  <r>
    <x v="0"/>
    <x v="0"/>
    <x v="7"/>
    <x v="25"/>
    <x v="16"/>
    <n v="27"/>
    <n v="27"/>
    <n v="9168"/>
    <n v="34590"/>
    <n v="83908"/>
    <n v="159026"/>
    <n v="0"/>
    <n v="-40528"/>
    <n v="0"/>
    <n v="100"/>
    <n v="189.52"/>
    <n v="27"/>
    <n v="0"/>
    <n v="0"/>
    <n v="0"/>
    <n v="0"/>
    <n v="0"/>
    <n v="0"/>
    <n v="0"/>
    <n v="0"/>
    <n v="0"/>
    <n v="0"/>
    <n v="0"/>
    <n v="5"/>
    <n v="0"/>
  </r>
  <r>
    <x v="0"/>
    <x v="0"/>
    <x v="7"/>
    <x v="26"/>
    <x v="17"/>
    <n v="12"/>
    <n v="12"/>
    <n v="2020"/>
    <n v="-27859"/>
    <n v="25151"/>
    <n v="33309"/>
    <n v="0"/>
    <n v="-36017"/>
    <n v="0"/>
    <n v="100"/>
    <n v="132.44"/>
    <n v="7"/>
    <n v="3"/>
    <n v="1"/>
    <n v="0"/>
    <n v="0"/>
    <n v="0"/>
    <n v="0"/>
    <n v="0"/>
    <n v="1"/>
    <n v="0"/>
    <n v="0"/>
    <n v="5"/>
    <n v="1"/>
    <n v="4"/>
  </r>
  <r>
    <x v="0"/>
    <x v="0"/>
    <x v="7"/>
    <x v="27"/>
    <x v="18"/>
    <n v="8"/>
    <n v="8"/>
    <n v="461"/>
    <n v="3497071"/>
    <n v="34057"/>
    <n v="1966"/>
    <n v="0"/>
    <n v="3529162"/>
    <n v="0"/>
    <n v="100"/>
    <n v="5.77"/>
    <n v="3"/>
    <n v="2"/>
    <n v="3"/>
    <n v="0"/>
    <n v="0"/>
    <n v="0"/>
    <n v="0"/>
    <n v="0"/>
    <n v="0"/>
    <n v="0"/>
    <n v="0"/>
    <n v="2"/>
    <n v="0"/>
    <n v="5"/>
  </r>
  <r>
    <x v="0"/>
    <x v="0"/>
    <x v="7"/>
    <x v="28"/>
    <x v="19"/>
    <n v="21"/>
    <n v="20"/>
    <n v="59053"/>
    <n v="438348.28"/>
    <n v="433269"/>
    <n v="880438"/>
    <n v="0"/>
    <n v="-8820.7199999999993"/>
    <n v="2"/>
    <n v="0"/>
    <n v="203.21"/>
    <n v="13"/>
    <n v="0"/>
    <n v="7"/>
    <n v="0"/>
    <n v="0"/>
    <n v="0"/>
    <n v="0"/>
    <n v="0"/>
    <n v="0"/>
    <n v="0"/>
    <n v="0"/>
    <n v="0"/>
    <n v="0"/>
    <n v="7"/>
  </r>
  <r>
    <x v="0"/>
    <x v="0"/>
    <x v="8"/>
    <x v="29"/>
    <x v="20"/>
    <n v="36"/>
    <n v="20"/>
    <n v="600"/>
    <n v="-257612.15"/>
    <n v="23669"/>
    <n v="662"/>
    <n v="-3919"/>
    <n v="-230686.15"/>
    <n v="171"/>
    <n v="0"/>
    <n v="2.8"/>
    <n v="11"/>
    <n v="0"/>
    <n v="4"/>
    <n v="4"/>
    <n v="0"/>
    <n v="0"/>
    <n v="0"/>
    <n v="1"/>
    <n v="0"/>
    <n v="0"/>
    <n v="0"/>
    <n v="0"/>
    <n v="4"/>
    <n v="7"/>
  </r>
  <r>
    <x v="0"/>
    <x v="1"/>
    <x v="1"/>
    <x v="30"/>
    <x v="18"/>
    <n v="7"/>
    <n v="7"/>
    <n v="106737"/>
    <n v="54507"/>
    <n v="1343090"/>
    <n v="1257081"/>
    <n v="55208"/>
    <n v="85308"/>
    <n v="1"/>
    <n v="100"/>
    <n v="93.6"/>
    <n v="7"/>
    <n v="0"/>
    <n v="0"/>
    <n v="0"/>
    <n v="0"/>
    <n v="0"/>
    <n v="0"/>
    <n v="0"/>
    <n v="0"/>
    <n v="0"/>
    <n v="0"/>
    <n v="0"/>
    <n v="0"/>
    <n v="0"/>
  </r>
  <r>
    <x v="0"/>
    <x v="1"/>
    <x v="1"/>
    <x v="1"/>
    <x v="1"/>
    <n v="1"/>
    <n v="1"/>
    <n v="2743"/>
    <n v="0"/>
    <n v="35781"/>
    <n v="35781"/>
    <n v="0"/>
    <n v="0"/>
    <n v="0"/>
    <n v="100"/>
    <n v="100"/>
    <n v="1"/>
    <n v="0"/>
    <n v="0"/>
    <n v="0"/>
    <n v="0"/>
    <n v="0"/>
    <n v="0"/>
    <n v="0"/>
    <n v="0"/>
    <n v="0"/>
    <n v="0"/>
    <n v="0"/>
    <n v="0"/>
    <n v="0"/>
  </r>
  <r>
    <x v="0"/>
    <x v="1"/>
    <x v="1"/>
    <x v="31"/>
    <x v="0"/>
    <n v="2"/>
    <n v="2"/>
    <n v="5822"/>
    <n v="6027"/>
    <n v="115443"/>
    <n v="63048"/>
    <n v="6027"/>
    <n v="52395"/>
    <n v="0"/>
    <n v="100"/>
    <n v="54.61"/>
    <n v="2"/>
    <n v="0"/>
    <n v="0"/>
    <n v="0"/>
    <n v="0"/>
    <n v="0"/>
    <n v="0"/>
    <n v="0"/>
    <n v="0"/>
    <n v="0"/>
    <n v="0"/>
    <n v="0"/>
    <n v="0"/>
    <n v="0"/>
  </r>
  <r>
    <x v="0"/>
    <x v="1"/>
    <x v="9"/>
    <x v="32"/>
    <x v="0"/>
    <n v="2"/>
    <n v="2"/>
    <n v="7712"/>
    <n v="47651762"/>
    <n v="1578742"/>
    <n v="4323603"/>
    <n v="73783"/>
    <n v="44833118"/>
    <n v="0"/>
    <n v="100"/>
    <n v="273.86"/>
    <n v="1"/>
    <n v="0"/>
    <n v="1"/>
    <n v="0"/>
    <n v="0"/>
    <n v="0"/>
    <n v="0"/>
    <n v="0"/>
    <n v="0"/>
    <n v="0"/>
    <n v="0"/>
    <n v="0"/>
    <n v="0"/>
    <n v="1"/>
  </r>
  <r>
    <x v="0"/>
    <x v="1"/>
    <x v="10"/>
    <x v="33"/>
    <x v="1"/>
    <n v="1"/>
    <n v="1"/>
    <n v="740"/>
    <n v="0"/>
    <n v="101712"/>
    <n v="101712"/>
    <n v="0"/>
    <n v="0"/>
    <n v="0"/>
    <n v="100"/>
    <n v="100"/>
    <n v="1"/>
    <n v="0"/>
    <n v="0"/>
    <n v="0"/>
    <n v="0"/>
    <n v="0"/>
    <n v="0"/>
    <n v="0"/>
    <n v="0"/>
    <n v="0"/>
    <n v="0"/>
    <n v="0"/>
    <n v="0"/>
    <n v="0"/>
  </r>
  <r>
    <x v="0"/>
    <x v="1"/>
    <x v="2"/>
    <x v="3"/>
    <x v="21"/>
    <n v="353"/>
    <n v="353"/>
    <n v="18926"/>
    <n v="1270"/>
    <n v="140627.5"/>
    <n v="1767"/>
    <n v="137542.09"/>
    <n v="2588.41"/>
    <n v="0"/>
    <n v="100"/>
    <n v="1.26"/>
    <n v="351"/>
    <n v="0"/>
    <n v="0"/>
    <n v="1"/>
    <n v="0"/>
    <n v="0"/>
    <n v="0"/>
    <n v="1"/>
    <n v="0"/>
    <n v="0"/>
    <n v="0"/>
    <n v="1"/>
    <n v="248"/>
    <n v="0"/>
  </r>
  <r>
    <x v="0"/>
    <x v="1"/>
    <x v="2"/>
    <x v="2"/>
    <x v="22"/>
    <n v="943"/>
    <n v="943"/>
    <n v="1739"/>
    <n v="2786"/>
    <n v="95817.11"/>
    <n v="396"/>
    <n v="95230.62"/>
    <n v="2976.49"/>
    <n v="2"/>
    <n v="100"/>
    <n v="0.41"/>
    <n v="539"/>
    <n v="274"/>
    <n v="116"/>
    <n v="0"/>
    <n v="0"/>
    <n v="0"/>
    <n v="0"/>
    <n v="11"/>
    <n v="3"/>
    <n v="0"/>
    <n v="0"/>
    <n v="572"/>
    <n v="33"/>
    <n v="432"/>
  </r>
  <r>
    <x v="0"/>
    <x v="1"/>
    <x v="2"/>
    <x v="4"/>
    <x v="23"/>
    <n v="1498"/>
    <n v="1498"/>
    <n v="32769"/>
    <n v="797"/>
    <n v="288674.75"/>
    <n v="1089"/>
    <n v="288422.18"/>
    <n v="-39.43"/>
    <n v="0"/>
    <n v="100"/>
    <n v="0.38"/>
    <n v="1471"/>
    <n v="0"/>
    <n v="0"/>
    <n v="2"/>
    <n v="0"/>
    <n v="0"/>
    <n v="1"/>
    <n v="12"/>
    <n v="12"/>
    <n v="0"/>
    <n v="0"/>
    <n v="83"/>
    <n v="572"/>
    <n v="0"/>
  </r>
  <r>
    <x v="0"/>
    <x v="1"/>
    <x v="3"/>
    <x v="7"/>
    <x v="24"/>
    <n v="4"/>
    <n v="4"/>
    <n v="4"/>
    <n v="86117.56"/>
    <n v="1055"/>
    <n v="330"/>
    <n v="0"/>
    <n v="86842.559999999998"/>
    <n v="1"/>
    <n v="100"/>
    <n v="31.28"/>
    <n v="1"/>
    <n v="2"/>
    <n v="1"/>
    <n v="0"/>
    <n v="0"/>
    <n v="0"/>
    <n v="0"/>
    <n v="0"/>
    <n v="0"/>
    <n v="0"/>
    <n v="0"/>
    <n v="2"/>
    <n v="0"/>
    <n v="3"/>
  </r>
  <r>
    <x v="0"/>
    <x v="1"/>
    <x v="3"/>
    <x v="6"/>
    <x v="25"/>
    <n v="31"/>
    <n v="31"/>
    <n v="794"/>
    <n v="13263"/>
    <n v="7818.17"/>
    <n v="344"/>
    <n v="7261.17"/>
    <n v="13476"/>
    <n v="0"/>
    <n v="100"/>
    <n v="4.4000000000000004"/>
    <n v="29"/>
    <n v="1"/>
    <n v="1"/>
    <n v="0"/>
    <n v="0"/>
    <n v="0"/>
    <n v="0"/>
    <n v="0"/>
    <n v="0"/>
    <n v="0"/>
    <n v="0"/>
    <n v="3"/>
    <n v="14"/>
    <n v="2"/>
  </r>
  <r>
    <x v="0"/>
    <x v="1"/>
    <x v="3"/>
    <x v="9"/>
    <x v="26"/>
    <n v="5546"/>
    <n v="5538"/>
    <n v="128003"/>
    <n v="3637209.88"/>
    <n v="1377169.02"/>
    <n v="293895"/>
    <n v="1102156.02"/>
    <n v="3618327.88"/>
    <n v="243"/>
    <n v="0"/>
    <n v="21.34"/>
    <n v="4788"/>
    <n v="445"/>
    <n v="172"/>
    <n v="62"/>
    <n v="0"/>
    <n v="0"/>
    <n v="0"/>
    <n v="53"/>
    <n v="18"/>
    <n v="0"/>
    <n v="0"/>
    <n v="946"/>
    <n v="1873"/>
    <n v="687"/>
  </r>
  <r>
    <x v="0"/>
    <x v="1"/>
    <x v="4"/>
    <x v="11"/>
    <x v="27"/>
    <n v="373"/>
    <n v="373"/>
    <n v="50928"/>
    <n v="178823.64"/>
    <n v="588225"/>
    <n v="548062"/>
    <n v="0"/>
    <n v="218986.64"/>
    <n v="51"/>
    <n v="100"/>
    <n v="93.17"/>
    <n v="330"/>
    <n v="14"/>
    <n v="24"/>
    <n v="1"/>
    <n v="0"/>
    <n v="0"/>
    <n v="0"/>
    <n v="1"/>
    <n v="3"/>
    <n v="0"/>
    <n v="0"/>
    <n v="111"/>
    <n v="59"/>
    <n v="87"/>
  </r>
  <r>
    <x v="0"/>
    <x v="1"/>
    <x v="5"/>
    <x v="14"/>
    <x v="28"/>
    <n v="1289"/>
    <n v="1289"/>
    <n v="1028195"/>
    <n v="8540806.2799999993"/>
    <n v="7228210.8499999996"/>
    <n v="0"/>
    <n v="7228210.8499999996"/>
    <n v="8540806.2799999993"/>
    <n v="2"/>
    <n v="100"/>
    <n v="0"/>
    <n v="0"/>
    <n v="0"/>
    <n v="0"/>
    <n v="0"/>
    <n v="0"/>
    <n v="0"/>
    <n v="0"/>
    <n v="0"/>
    <n v="0"/>
    <n v="0"/>
    <n v="1289"/>
    <n v="0"/>
    <n v="0"/>
    <n v="0"/>
  </r>
  <r>
    <x v="0"/>
    <x v="1"/>
    <x v="5"/>
    <x v="13"/>
    <x v="29"/>
    <n v="717"/>
    <n v="717"/>
    <n v="300605"/>
    <n v="7152908.0599999996"/>
    <n v="2113253.15"/>
    <n v="0"/>
    <n v="2113253.15"/>
    <n v="7152908.0599999996"/>
    <n v="0"/>
    <n v="100"/>
    <n v="0"/>
    <n v="0"/>
    <n v="0"/>
    <n v="0"/>
    <n v="0"/>
    <n v="0"/>
    <n v="0"/>
    <n v="0"/>
    <n v="0"/>
    <n v="0"/>
    <n v="0"/>
    <n v="717"/>
    <n v="0"/>
    <n v="0"/>
    <n v="0"/>
  </r>
  <r>
    <x v="0"/>
    <x v="1"/>
    <x v="5"/>
    <x v="15"/>
    <x v="6"/>
    <n v="2"/>
    <n v="2"/>
    <n v="1131"/>
    <n v="14219.56"/>
    <n v="13667"/>
    <n v="21305"/>
    <n v="0"/>
    <n v="6581.56"/>
    <n v="1"/>
    <n v="100"/>
    <n v="155.88999999999999"/>
    <n v="2"/>
    <n v="0"/>
    <n v="0"/>
    <n v="0"/>
    <n v="0"/>
    <n v="0"/>
    <n v="0"/>
    <n v="0"/>
    <n v="0"/>
    <n v="0"/>
    <n v="0"/>
    <n v="0"/>
    <n v="0"/>
    <n v="0"/>
  </r>
  <r>
    <x v="0"/>
    <x v="1"/>
    <x v="5"/>
    <x v="16"/>
    <x v="6"/>
    <n v="4"/>
    <n v="4"/>
    <n v="575"/>
    <n v="50717"/>
    <n v="5652"/>
    <n v="1128"/>
    <n v="0"/>
    <n v="55241"/>
    <n v="0"/>
    <n v="100"/>
    <n v="19.96"/>
    <n v="2"/>
    <n v="0"/>
    <n v="0"/>
    <n v="2"/>
    <n v="0"/>
    <n v="0"/>
    <n v="0"/>
    <n v="0"/>
    <n v="0"/>
    <n v="0"/>
    <n v="0"/>
    <n v="1"/>
    <n v="0"/>
    <n v="1"/>
  </r>
  <r>
    <x v="0"/>
    <x v="1"/>
    <x v="6"/>
    <x v="17"/>
    <x v="1"/>
    <n v="0"/>
    <n v="0"/>
    <n v="0"/>
    <n v="-36.6"/>
    <n v="0"/>
    <n v="0"/>
    <n v="0"/>
    <n v="-36.6"/>
    <n v="1"/>
    <n v="0"/>
    <n v="0"/>
    <n v="0"/>
    <n v="0"/>
    <n v="0"/>
    <n v="0"/>
    <n v="0"/>
    <n v="0"/>
    <n v="0"/>
    <n v="0"/>
    <n v="0"/>
    <n v="0"/>
    <n v="0"/>
    <n v="0"/>
    <n v="0"/>
    <m/>
  </r>
  <r>
    <x v="0"/>
    <x v="1"/>
    <x v="6"/>
    <x v="18"/>
    <x v="1"/>
    <n v="0"/>
    <n v="0"/>
    <n v="0"/>
    <n v="-4923.63"/>
    <n v="0"/>
    <n v="0"/>
    <n v="0"/>
    <n v="-4923.63"/>
    <n v="1"/>
    <n v="0"/>
    <n v="0"/>
    <n v="0"/>
    <n v="0"/>
    <n v="0"/>
    <n v="0"/>
    <n v="0"/>
    <n v="0"/>
    <n v="0"/>
    <n v="0"/>
    <n v="0"/>
    <n v="0"/>
    <n v="0"/>
    <n v="0"/>
    <n v="0"/>
    <m/>
  </r>
  <r>
    <x v="0"/>
    <x v="1"/>
    <x v="6"/>
    <x v="19"/>
    <x v="30"/>
    <n v="34"/>
    <n v="34"/>
    <n v="10340"/>
    <n v="-42732.84"/>
    <n v="130295"/>
    <n v="98632"/>
    <n v="13400"/>
    <n v="-24469.84"/>
    <n v="13"/>
    <n v="100"/>
    <n v="75.7"/>
    <n v="30"/>
    <n v="0"/>
    <n v="1"/>
    <n v="2"/>
    <n v="0"/>
    <n v="0"/>
    <n v="0"/>
    <n v="0"/>
    <n v="1"/>
    <n v="0"/>
    <n v="0"/>
    <n v="4"/>
    <n v="5"/>
    <n v="1"/>
  </r>
  <r>
    <x v="0"/>
    <x v="1"/>
    <x v="6"/>
    <x v="20"/>
    <x v="31"/>
    <n v="15"/>
    <n v="15"/>
    <n v="570"/>
    <n v="23958.95"/>
    <n v="15050"/>
    <n v="25458"/>
    <n v="0"/>
    <n v="13550.95"/>
    <n v="6"/>
    <n v="100"/>
    <n v="169.16"/>
    <n v="14"/>
    <n v="1"/>
    <n v="0"/>
    <n v="0"/>
    <n v="0"/>
    <n v="0"/>
    <n v="0"/>
    <n v="0"/>
    <n v="0"/>
    <n v="0"/>
    <n v="0"/>
    <n v="8"/>
    <n v="4"/>
    <n v="2"/>
  </r>
  <r>
    <x v="0"/>
    <x v="1"/>
    <x v="7"/>
    <x v="24"/>
    <x v="32"/>
    <n v="146"/>
    <n v="145"/>
    <n v="56420"/>
    <n v="28190645.969999999"/>
    <n v="837046"/>
    <n v="3180"/>
    <n v="0"/>
    <n v="29024511.969999999"/>
    <n v="16"/>
    <n v="0"/>
    <n v="0.38"/>
    <n v="100"/>
    <n v="0"/>
    <n v="39"/>
    <n v="0"/>
    <n v="0"/>
    <n v="0"/>
    <n v="0"/>
    <n v="0"/>
    <n v="5"/>
    <n v="0"/>
    <n v="1"/>
    <n v="4"/>
    <n v="22"/>
    <n v="39"/>
  </r>
  <r>
    <x v="0"/>
    <x v="1"/>
    <x v="7"/>
    <x v="27"/>
    <x v="1"/>
    <n v="1"/>
    <n v="1"/>
    <n v="48"/>
    <n v="10784"/>
    <n v="1556"/>
    <n v="0"/>
    <n v="0"/>
    <n v="12340"/>
    <n v="0"/>
    <n v="100"/>
    <n v="0"/>
    <n v="1"/>
    <n v="0"/>
    <n v="0"/>
    <n v="0"/>
    <n v="0"/>
    <n v="0"/>
    <n v="0"/>
    <n v="0"/>
    <n v="0"/>
    <n v="0"/>
    <n v="0"/>
    <n v="0"/>
    <n v="0"/>
    <n v="0"/>
  </r>
  <r>
    <x v="0"/>
    <x v="1"/>
    <x v="7"/>
    <x v="23"/>
    <x v="33"/>
    <n v="81"/>
    <n v="81"/>
    <n v="21923"/>
    <n v="17418451.260000002"/>
    <n v="335193"/>
    <n v="0"/>
    <n v="0"/>
    <n v="17753644.260000002"/>
    <n v="6"/>
    <n v="100"/>
    <n v="0"/>
    <n v="69"/>
    <n v="0"/>
    <n v="0"/>
    <n v="0"/>
    <n v="0"/>
    <n v="0"/>
    <n v="0"/>
    <n v="0"/>
    <n v="0"/>
    <n v="0"/>
    <n v="12"/>
    <n v="0"/>
    <n v="18"/>
    <n v="0"/>
  </r>
  <r>
    <x v="0"/>
    <x v="1"/>
    <x v="7"/>
    <x v="28"/>
    <x v="12"/>
    <n v="3"/>
    <n v="1"/>
    <n v="0"/>
    <n v="22551"/>
    <n v="433"/>
    <n v="0"/>
    <n v="0"/>
    <n v="22984"/>
    <n v="0"/>
    <n v="0"/>
    <n v="0"/>
    <n v="0"/>
    <n v="0"/>
    <n v="1"/>
    <n v="0"/>
    <n v="0"/>
    <n v="0"/>
    <n v="0"/>
    <n v="0"/>
    <n v="0"/>
    <n v="0"/>
    <n v="0"/>
    <n v="0"/>
    <n v="0"/>
    <n v="1"/>
  </r>
  <r>
    <x v="0"/>
    <x v="1"/>
    <x v="7"/>
    <x v="26"/>
    <x v="34"/>
    <n v="9"/>
    <n v="9"/>
    <n v="12955"/>
    <n v="222925"/>
    <n v="143917"/>
    <n v="0"/>
    <n v="0"/>
    <n v="366842"/>
    <n v="0"/>
    <n v="100"/>
    <n v="0"/>
    <n v="4"/>
    <n v="0"/>
    <n v="4"/>
    <n v="1"/>
    <n v="0"/>
    <n v="0"/>
    <n v="0"/>
    <n v="0"/>
    <n v="0"/>
    <n v="0"/>
    <n v="0"/>
    <n v="0"/>
    <n v="3"/>
    <n v="4"/>
  </r>
  <r>
    <x v="0"/>
    <x v="1"/>
    <x v="8"/>
    <x v="29"/>
    <x v="35"/>
    <n v="14"/>
    <n v="1"/>
    <n v="1411"/>
    <n v="-280249.56"/>
    <n v="19561"/>
    <n v="30551"/>
    <n v="0"/>
    <n v="-291239.56"/>
    <n v="53"/>
    <n v="0"/>
    <n v="156.18"/>
    <n v="1"/>
    <n v="0"/>
    <n v="0"/>
    <n v="0"/>
    <n v="0"/>
    <n v="0"/>
    <n v="0"/>
    <n v="0"/>
    <n v="0"/>
    <n v="0"/>
    <n v="0"/>
    <n v="0"/>
    <n v="0"/>
    <n v="0"/>
  </r>
  <r>
    <x v="0"/>
    <x v="2"/>
    <x v="1"/>
    <x v="30"/>
    <x v="1"/>
    <n v="1"/>
    <n v="1"/>
    <n v="51257"/>
    <n v="0"/>
    <n v="607764"/>
    <n v="607764"/>
    <n v="0"/>
    <n v="0"/>
    <n v="0"/>
    <n v="100"/>
    <n v="100"/>
    <n v="1"/>
    <n v="0"/>
    <n v="0"/>
    <n v="0"/>
    <n v="0"/>
    <n v="0"/>
    <n v="0"/>
    <n v="0"/>
    <n v="0"/>
    <n v="0"/>
    <n v="0"/>
    <n v="0"/>
    <n v="0"/>
    <n v="0"/>
  </r>
  <r>
    <x v="0"/>
    <x v="2"/>
    <x v="9"/>
    <x v="32"/>
    <x v="1"/>
    <n v="1"/>
    <n v="1"/>
    <n v="0"/>
    <n v="46041"/>
    <n v="14514"/>
    <n v="43332"/>
    <n v="17223"/>
    <n v="0"/>
    <n v="0"/>
    <n v="100"/>
    <n v="298.55"/>
    <n v="0"/>
    <n v="1"/>
    <n v="0"/>
    <n v="0"/>
    <n v="0"/>
    <n v="0"/>
    <n v="0"/>
    <n v="0"/>
    <n v="0"/>
    <n v="0"/>
    <n v="0"/>
    <n v="0"/>
    <n v="0"/>
    <n v="1"/>
  </r>
  <r>
    <x v="0"/>
    <x v="2"/>
    <x v="2"/>
    <x v="2"/>
    <x v="36"/>
    <n v="232"/>
    <n v="229"/>
    <n v="505"/>
    <n v="-318"/>
    <n v="25863.67"/>
    <n v="1090"/>
    <n v="25268.63"/>
    <n v="-812.96"/>
    <n v="63"/>
    <n v="0"/>
    <n v="4.21"/>
    <n v="161"/>
    <n v="68"/>
    <n v="0"/>
    <n v="0"/>
    <n v="0"/>
    <n v="0"/>
    <n v="0"/>
    <n v="0"/>
    <n v="0"/>
    <n v="0"/>
    <n v="0"/>
    <n v="178"/>
    <n v="10"/>
    <n v="98"/>
  </r>
  <r>
    <x v="0"/>
    <x v="2"/>
    <x v="2"/>
    <x v="4"/>
    <x v="37"/>
    <n v="2539"/>
    <n v="2539"/>
    <n v="67238"/>
    <n v="1919"/>
    <n v="588466.66"/>
    <n v="3156"/>
    <n v="586625.42000000004"/>
    <n v="604.24"/>
    <n v="0"/>
    <n v="100"/>
    <n v="0.54"/>
    <n v="2521"/>
    <n v="0"/>
    <n v="0"/>
    <n v="0"/>
    <n v="0"/>
    <n v="0"/>
    <n v="0"/>
    <n v="16"/>
    <n v="2"/>
    <n v="0"/>
    <n v="0"/>
    <n v="56"/>
    <n v="703"/>
    <n v="0"/>
  </r>
  <r>
    <x v="0"/>
    <x v="2"/>
    <x v="2"/>
    <x v="3"/>
    <x v="38"/>
    <n v="379"/>
    <n v="379"/>
    <n v="18725"/>
    <n v="2055"/>
    <n v="141132.17000000001"/>
    <n v="1028"/>
    <n v="140500.39000000001"/>
    <n v="1658.78"/>
    <n v="0"/>
    <n v="100"/>
    <n v="0.73"/>
    <n v="379"/>
    <n v="0"/>
    <n v="0"/>
    <n v="0"/>
    <n v="0"/>
    <n v="0"/>
    <n v="0"/>
    <n v="0"/>
    <n v="0"/>
    <n v="0"/>
    <n v="0"/>
    <n v="0"/>
    <n v="247"/>
    <n v="0"/>
  </r>
  <r>
    <x v="0"/>
    <x v="2"/>
    <x v="3"/>
    <x v="7"/>
    <x v="18"/>
    <n v="8"/>
    <n v="8"/>
    <n v="289"/>
    <n v="13976"/>
    <n v="5199"/>
    <n v="6376"/>
    <n v="0"/>
    <n v="12799"/>
    <n v="0"/>
    <n v="100"/>
    <n v="122.64"/>
    <n v="5"/>
    <n v="3"/>
    <n v="0"/>
    <n v="0"/>
    <n v="0"/>
    <n v="0"/>
    <n v="0"/>
    <n v="0"/>
    <n v="0"/>
    <n v="0"/>
    <n v="0"/>
    <n v="5"/>
    <n v="2"/>
    <n v="5"/>
  </r>
  <r>
    <x v="0"/>
    <x v="2"/>
    <x v="3"/>
    <x v="6"/>
    <x v="39"/>
    <n v="5"/>
    <n v="5"/>
    <n v="235"/>
    <n v="4392"/>
    <n v="1817.4"/>
    <n v="0"/>
    <n v="1624.4"/>
    <n v="4585"/>
    <n v="0"/>
    <n v="100"/>
    <n v="0"/>
    <n v="4"/>
    <n v="1"/>
    <n v="0"/>
    <n v="0"/>
    <n v="0"/>
    <n v="0"/>
    <n v="0"/>
    <n v="0"/>
    <n v="0"/>
    <n v="0"/>
    <n v="0"/>
    <n v="1"/>
    <n v="4"/>
    <n v="1"/>
  </r>
  <r>
    <x v="0"/>
    <x v="2"/>
    <x v="3"/>
    <x v="9"/>
    <x v="40"/>
    <n v="6149"/>
    <n v="6133"/>
    <n v="122629"/>
    <n v="5306866.42"/>
    <n v="1394148.33"/>
    <n v="324562"/>
    <n v="1097451.33"/>
    <n v="5279001.42"/>
    <n v="423"/>
    <n v="0"/>
    <n v="23.28"/>
    <n v="5323"/>
    <n v="652"/>
    <n v="37"/>
    <n v="7"/>
    <n v="1"/>
    <n v="0"/>
    <n v="0"/>
    <n v="88"/>
    <n v="25"/>
    <n v="0"/>
    <n v="0"/>
    <n v="1304"/>
    <n v="2081"/>
    <n v="837"/>
  </r>
  <r>
    <x v="0"/>
    <x v="2"/>
    <x v="4"/>
    <x v="11"/>
    <x v="41"/>
    <n v="198"/>
    <n v="197"/>
    <n v="41191"/>
    <n v="-19072.810000000001"/>
    <n v="474456"/>
    <n v="488998"/>
    <n v="0"/>
    <n v="-33614.81"/>
    <n v="38"/>
    <n v="0"/>
    <n v="103.06"/>
    <n v="174"/>
    <n v="15"/>
    <n v="5"/>
    <n v="0"/>
    <n v="0"/>
    <n v="0"/>
    <n v="0"/>
    <n v="2"/>
    <n v="1"/>
    <n v="0"/>
    <n v="0"/>
    <n v="58"/>
    <n v="38"/>
    <n v="30"/>
  </r>
  <r>
    <x v="0"/>
    <x v="2"/>
    <x v="4"/>
    <x v="12"/>
    <x v="1"/>
    <n v="1"/>
    <n v="1"/>
    <n v="43"/>
    <n v="0"/>
    <n v="1403.12"/>
    <n v="0"/>
    <n v="1403.12"/>
    <n v="0"/>
    <n v="0"/>
    <n v="100"/>
    <n v="0"/>
    <n v="1"/>
    <n v="0"/>
    <n v="0"/>
    <n v="0"/>
    <n v="0"/>
    <n v="0"/>
    <n v="0"/>
    <n v="0"/>
    <n v="0"/>
    <n v="0"/>
    <n v="0"/>
    <n v="0"/>
    <n v="1"/>
    <n v="0"/>
  </r>
  <r>
    <x v="0"/>
    <x v="2"/>
    <x v="5"/>
    <x v="14"/>
    <x v="42"/>
    <n v="2427"/>
    <n v="2427"/>
    <n v="1689270"/>
    <n v="13299363.220000001"/>
    <n v="11875568.1"/>
    <n v="0"/>
    <n v="11875568.1"/>
    <n v="13299363.220000001"/>
    <n v="3"/>
    <n v="100"/>
    <n v="0"/>
    <n v="0"/>
    <n v="0"/>
    <n v="0"/>
    <n v="0"/>
    <n v="0"/>
    <n v="0"/>
    <n v="0"/>
    <n v="0"/>
    <n v="0"/>
    <n v="0"/>
    <n v="2427"/>
    <n v="0"/>
    <n v="0"/>
    <n v="1"/>
  </r>
  <r>
    <x v="0"/>
    <x v="2"/>
    <x v="5"/>
    <x v="34"/>
    <x v="1"/>
    <n v="0"/>
    <n v="0"/>
    <n v="0"/>
    <n v="41661.61"/>
    <n v="0"/>
    <n v="0"/>
    <n v="0"/>
    <n v="41661.61"/>
    <n v="1"/>
    <n v="0"/>
    <n v="0"/>
    <n v="0"/>
    <n v="0"/>
    <n v="0"/>
    <n v="0"/>
    <n v="0"/>
    <n v="0"/>
    <n v="0"/>
    <n v="0"/>
    <n v="0"/>
    <n v="0"/>
    <n v="0"/>
    <n v="0"/>
    <n v="0"/>
    <m/>
  </r>
  <r>
    <x v="0"/>
    <x v="2"/>
    <x v="5"/>
    <x v="15"/>
    <x v="0"/>
    <n v="2"/>
    <n v="2"/>
    <n v="766"/>
    <n v="-26608"/>
    <n v="6883"/>
    <n v="0"/>
    <n v="0"/>
    <n v="-19725"/>
    <n v="0"/>
    <n v="100"/>
    <n v="0"/>
    <n v="2"/>
    <n v="0"/>
    <n v="0"/>
    <n v="0"/>
    <n v="0"/>
    <n v="0"/>
    <n v="0"/>
    <n v="0"/>
    <n v="0"/>
    <n v="0"/>
    <n v="0"/>
    <n v="0"/>
    <n v="2"/>
    <n v="0"/>
  </r>
  <r>
    <x v="0"/>
    <x v="2"/>
    <x v="5"/>
    <x v="13"/>
    <x v="43"/>
    <n v="298"/>
    <n v="298"/>
    <n v="120255"/>
    <n v="-533123.36"/>
    <n v="845392.65"/>
    <n v="0"/>
    <n v="845392.65"/>
    <n v="-533123.36"/>
    <n v="0"/>
    <n v="100"/>
    <n v="0"/>
    <n v="0"/>
    <n v="0"/>
    <n v="0"/>
    <n v="0"/>
    <n v="0"/>
    <n v="0"/>
    <n v="0"/>
    <n v="0"/>
    <n v="0"/>
    <n v="0"/>
    <n v="298"/>
    <n v="0"/>
    <n v="0"/>
    <n v="0"/>
  </r>
  <r>
    <x v="0"/>
    <x v="2"/>
    <x v="6"/>
    <x v="19"/>
    <x v="44"/>
    <n v="59"/>
    <n v="58"/>
    <n v="8672"/>
    <n v="11241.2"/>
    <n v="152017"/>
    <n v="107514"/>
    <n v="0"/>
    <n v="55744.2"/>
    <n v="15"/>
    <n v="0"/>
    <n v="70.72"/>
    <n v="55"/>
    <n v="1"/>
    <n v="2"/>
    <n v="0"/>
    <n v="0"/>
    <n v="0"/>
    <n v="0"/>
    <n v="0"/>
    <n v="0"/>
    <n v="0"/>
    <n v="0"/>
    <n v="6"/>
    <n v="2"/>
    <n v="3"/>
  </r>
  <r>
    <x v="0"/>
    <x v="2"/>
    <x v="6"/>
    <x v="20"/>
    <x v="45"/>
    <n v="12"/>
    <n v="12"/>
    <n v="2164"/>
    <n v="-37104.04"/>
    <n v="22664"/>
    <n v="16300"/>
    <n v="0"/>
    <n v="-30740.04"/>
    <n v="4"/>
    <n v="100"/>
    <n v="71.92"/>
    <n v="12"/>
    <n v="0"/>
    <n v="0"/>
    <n v="0"/>
    <n v="0"/>
    <n v="0"/>
    <n v="0"/>
    <n v="0"/>
    <n v="0"/>
    <n v="0"/>
    <n v="0"/>
    <n v="4"/>
    <n v="4"/>
    <n v="2"/>
  </r>
  <r>
    <x v="0"/>
    <x v="2"/>
    <x v="7"/>
    <x v="24"/>
    <x v="41"/>
    <n v="204"/>
    <n v="204"/>
    <n v="120816"/>
    <n v="44042581.640000001"/>
    <n v="1386095"/>
    <n v="64503"/>
    <n v="0"/>
    <n v="45364173.640000001"/>
    <n v="38"/>
    <n v="100"/>
    <n v="4.6500000000000004"/>
    <n v="91"/>
    <n v="1"/>
    <n v="86"/>
    <n v="0"/>
    <n v="0"/>
    <n v="0"/>
    <n v="0"/>
    <n v="16"/>
    <n v="10"/>
    <n v="0"/>
    <n v="0"/>
    <n v="19"/>
    <n v="18"/>
    <n v="87"/>
  </r>
  <r>
    <x v="0"/>
    <x v="2"/>
    <x v="7"/>
    <x v="23"/>
    <x v="46"/>
    <n v="136"/>
    <n v="136"/>
    <n v="35944"/>
    <n v="53295555.100000001"/>
    <n v="691490"/>
    <n v="-200000"/>
    <n v="0"/>
    <n v="54187045.100000001"/>
    <n v="10"/>
    <n v="100"/>
    <n v="-28.92"/>
    <n v="68"/>
    <n v="0"/>
    <n v="0"/>
    <n v="0"/>
    <n v="0"/>
    <n v="0"/>
    <n v="0"/>
    <n v="8"/>
    <n v="3"/>
    <n v="0"/>
    <n v="57"/>
    <n v="9"/>
    <n v="2"/>
    <n v="0"/>
  </r>
  <r>
    <x v="0"/>
    <x v="2"/>
    <x v="7"/>
    <x v="27"/>
    <x v="1"/>
    <n v="1"/>
    <n v="1"/>
    <n v="294"/>
    <n v="2966"/>
    <n v="2476"/>
    <n v="0"/>
    <n v="0"/>
    <n v="5442"/>
    <n v="0"/>
    <n v="100"/>
    <n v="0"/>
    <n v="1"/>
    <n v="0"/>
    <n v="0"/>
    <n v="0"/>
    <n v="0"/>
    <n v="0"/>
    <n v="0"/>
    <n v="0"/>
    <n v="0"/>
    <n v="0"/>
    <n v="0"/>
    <n v="0"/>
    <n v="1"/>
    <n v="0"/>
  </r>
  <r>
    <x v="0"/>
    <x v="2"/>
    <x v="7"/>
    <x v="28"/>
    <x v="12"/>
    <n v="3"/>
    <n v="1"/>
    <n v="231"/>
    <n v="41028"/>
    <n v="4388"/>
    <n v="12342"/>
    <n v="0"/>
    <n v="33074"/>
    <n v="0"/>
    <n v="0"/>
    <n v="281.27"/>
    <n v="1"/>
    <n v="0"/>
    <n v="0"/>
    <n v="0"/>
    <n v="0"/>
    <n v="0"/>
    <n v="0"/>
    <n v="0"/>
    <n v="0"/>
    <n v="0"/>
    <n v="0"/>
    <n v="0"/>
    <n v="0"/>
    <n v="0"/>
  </r>
  <r>
    <x v="0"/>
    <x v="2"/>
    <x v="7"/>
    <x v="26"/>
    <x v="47"/>
    <n v="7"/>
    <n v="4"/>
    <n v="175"/>
    <n v="45732"/>
    <n v="4335"/>
    <n v="0"/>
    <n v="0"/>
    <n v="50067"/>
    <n v="0"/>
    <n v="0"/>
    <n v="0"/>
    <n v="3"/>
    <n v="1"/>
    <n v="0"/>
    <n v="0"/>
    <n v="0"/>
    <n v="0"/>
    <n v="0"/>
    <n v="0"/>
    <n v="0"/>
    <n v="0"/>
    <n v="0"/>
    <n v="2"/>
    <n v="1"/>
    <n v="1"/>
  </r>
  <r>
    <x v="0"/>
    <x v="2"/>
    <x v="8"/>
    <x v="29"/>
    <x v="48"/>
    <n v="3"/>
    <n v="0"/>
    <n v="0"/>
    <n v="-79004.97"/>
    <n v="0"/>
    <n v="0"/>
    <n v="6993"/>
    <n v="-85997.97"/>
    <n v="32"/>
    <n v="0"/>
    <n v="0"/>
    <n v="0"/>
    <n v="0"/>
    <n v="0"/>
    <n v="0"/>
    <n v="0"/>
    <n v="0"/>
    <n v="0"/>
    <n v="0"/>
    <n v="0"/>
    <n v="0"/>
    <n v="0"/>
    <n v="0"/>
    <n v="0"/>
    <m/>
  </r>
  <r>
    <x v="1"/>
    <x v="3"/>
    <x v="11"/>
    <x v="35"/>
    <x v="0"/>
    <n v="2"/>
    <n v="2"/>
    <n v="13862"/>
    <n v="851193"/>
    <n v="162502"/>
    <n v="741599"/>
    <n v="0"/>
    <n v="272096"/>
    <n v="0"/>
    <n v="100"/>
    <n v="456.36"/>
    <n v="2"/>
    <n v="0"/>
    <n v="0"/>
    <n v="0"/>
    <n v="0"/>
    <n v="0"/>
    <n v="0"/>
    <n v="0"/>
    <n v="0"/>
    <n v="0"/>
    <n v="0"/>
    <n v="0"/>
    <n v="0"/>
    <n v="0"/>
  </r>
  <r>
    <x v="1"/>
    <x v="3"/>
    <x v="12"/>
    <x v="35"/>
    <x v="49"/>
    <n v="12"/>
    <n v="12"/>
    <n v="190852"/>
    <n v="72979"/>
    <n v="2336141"/>
    <n v="2197737"/>
    <n v="73680"/>
    <n v="137703"/>
    <n v="1"/>
    <n v="100"/>
    <n v="94.08"/>
    <n v="12"/>
    <n v="0"/>
    <n v="0"/>
    <n v="0"/>
    <n v="0"/>
    <n v="0"/>
    <n v="0"/>
    <n v="0"/>
    <n v="0"/>
    <n v="0"/>
    <n v="0"/>
    <n v="0"/>
    <n v="0"/>
    <n v="0"/>
  </r>
  <r>
    <x v="1"/>
    <x v="3"/>
    <x v="13"/>
    <x v="35"/>
    <x v="12"/>
    <n v="3"/>
    <n v="3"/>
    <n v="7712"/>
    <n v="47697803"/>
    <n v="1593256"/>
    <n v="4366935"/>
    <n v="91006"/>
    <n v="44833118"/>
    <n v="0"/>
    <n v="100"/>
    <n v="274.08999999999997"/>
    <n v="1"/>
    <n v="1"/>
    <n v="1"/>
    <n v="0"/>
    <n v="0"/>
    <n v="0"/>
    <n v="0"/>
    <n v="0"/>
    <n v="0"/>
    <n v="0"/>
    <n v="0"/>
    <n v="0"/>
    <n v="0"/>
    <n v="2"/>
  </r>
  <r>
    <x v="1"/>
    <x v="3"/>
    <x v="14"/>
    <x v="35"/>
    <x v="1"/>
    <n v="1"/>
    <n v="1"/>
    <n v="740"/>
    <n v="0"/>
    <n v="101712"/>
    <n v="101712"/>
    <n v="0"/>
    <n v="0"/>
    <n v="0"/>
    <n v="100"/>
    <n v="100"/>
    <n v="1"/>
    <n v="0"/>
    <n v="0"/>
    <n v="0"/>
    <n v="0"/>
    <n v="0"/>
    <n v="0"/>
    <n v="0"/>
    <n v="0"/>
    <n v="0"/>
    <n v="0"/>
    <n v="0"/>
    <n v="0"/>
    <n v="0"/>
  </r>
  <r>
    <x v="1"/>
    <x v="3"/>
    <x v="15"/>
    <x v="35"/>
    <x v="50"/>
    <n v="10665"/>
    <n v="10662"/>
    <n v="234591"/>
    <n v="4011"/>
    <n v="2178566.73"/>
    <n v="11220"/>
    <n v="2166083.88"/>
    <n v="5273.85"/>
    <n v="104"/>
    <n v="0"/>
    <n v="0.52"/>
    <n v="9518"/>
    <n v="455"/>
    <n v="413"/>
    <n v="194"/>
    <n v="0"/>
    <n v="0"/>
    <n v="2"/>
    <n v="53"/>
    <n v="27"/>
    <n v="0"/>
    <n v="0"/>
    <n v="1539"/>
    <n v="3181"/>
    <n v="1068"/>
  </r>
  <r>
    <x v="1"/>
    <x v="3"/>
    <x v="16"/>
    <x v="35"/>
    <x v="51"/>
    <n v="21408"/>
    <n v="21380"/>
    <n v="513869"/>
    <n v="11158194.65"/>
    <n v="5421202.8099999996"/>
    <n v="1070431"/>
    <n v="4392031.8099999996"/>
    <n v="11116934.65"/>
    <n v="1086"/>
    <n v="0"/>
    <n v="19.75"/>
    <n v="18784"/>
    <n v="1512"/>
    <n v="488"/>
    <n v="357"/>
    <n v="1"/>
    <n v="0"/>
    <n v="3"/>
    <n v="172"/>
    <n v="63"/>
    <n v="0"/>
    <n v="0"/>
    <n v="3655"/>
    <n v="7037"/>
    <n v="2374"/>
  </r>
  <r>
    <x v="1"/>
    <x v="3"/>
    <x v="17"/>
    <x v="35"/>
    <x v="52"/>
    <n v="1771"/>
    <n v="1767"/>
    <n v="193074"/>
    <n v="21299.78"/>
    <n v="2370344.85"/>
    <n v="2234803"/>
    <n v="4786"/>
    <n v="152055.63"/>
    <n v="205"/>
    <n v="0"/>
    <n v="94.28"/>
    <n v="1630"/>
    <n v="67"/>
    <n v="55"/>
    <n v="3"/>
    <n v="0"/>
    <n v="0"/>
    <n v="0"/>
    <n v="8"/>
    <n v="4"/>
    <n v="0"/>
    <n v="0"/>
    <n v="393"/>
    <n v="312"/>
    <n v="201"/>
  </r>
  <r>
    <x v="1"/>
    <x v="3"/>
    <x v="18"/>
    <x v="35"/>
    <x v="53"/>
    <n v="7697"/>
    <n v="7697"/>
    <n v="5358173"/>
    <n v="42187534.009999998"/>
    <n v="37677851.450000003"/>
    <n v="22876"/>
    <n v="37649973.450000003"/>
    <n v="42192536.009999998"/>
    <n v="11"/>
    <n v="100"/>
    <n v="0.06"/>
    <n v="8"/>
    <n v="0"/>
    <n v="0"/>
    <n v="2"/>
    <n v="0"/>
    <n v="0"/>
    <n v="0"/>
    <n v="0"/>
    <n v="0"/>
    <n v="0"/>
    <n v="7687"/>
    <n v="2"/>
    <n v="2"/>
    <n v="4"/>
  </r>
  <r>
    <x v="1"/>
    <x v="3"/>
    <x v="19"/>
    <x v="35"/>
    <x v="54"/>
    <n v="220"/>
    <n v="217"/>
    <n v="56224"/>
    <n v="17862.43"/>
    <n v="753377"/>
    <n v="546200"/>
    <n v="21320"/>
    <n v="203719.43"/>
    <n v="91"/>
    <n v="0"/>
    <n v="72.5"/>
    <n v="201"/>
    <n v="4"/>
    <n v="8"/>
    <n v="2"/>
    <n v="0"/>
    <n v="0"/>
    <n v="0"/>
    <n v="1"/>
    <n v="1"/>
    <n v="0"/>
    <n v="0"/>
    <n v="38"/>
    <n v="30"/>
    <n v="16"/>
  </r>
  <r>
    <x v="1"/>
    <x v="3"/>
    <x v="20"/>
    <x v="35"/>
    <x v="55"/>
    <n v="900"/>
    <n v="891"/>
    <n v="529387"/>
    <n v="205781513.86000001"/>
    <n v="6226279"/>
    <n v="1451541"/>
    <n v="0"/>
    <n v="210556251.86000001"/>
    <n v="118"/>
    <n v="0"/>
    <n v="23.31"/>
    <n v="548"/>
    <n v="7"/>
    <n v="199"/>
    <n v="1"/>
    <n v="0"/>
    <n v="0"/>
    <n v="0"/>
    <n v="24"/>
    <n v="34"/>
    <n v="0"/>
    <n v="78"/>
    <n v="45"/>
    <n v="97"/>
    <n v="206"/>
  </r>
  <r>
    <x v="1"/>
    <x v="3"/>
    <x v="21"/>
    <x v="35"/>
    <x v="56"/>
    <n v="53"/>
    <n v="21"/>
    <n v="2011"/>
    <n v="-616866.68000000005"/>
    <n v="43230"/>
    <n v="31213"/>
    <n v="3074"/>
    <n v="-607923.68000000005"/>
    <n v="256"/>
    <n v="0"/>
    <n v="72.2"/>
    <n v="12"/>
    <n v="0"/>
    <n v="4"/>
    <n v="4"/>
    <n v="0"/>
    <n v="0"/>
    <n v="0"/>
    <n v="1"/>
    <n v="0"/>
    <n v="0"/>
    <n v="0"/>
    <n v="0"/>
    <n v="4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20" firstHeaderRow="1" firstDataRow="1" firstDataCol="0"/>
  <pivotFields count="6"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26" firstHeaderRow="0" firstDataRow="1" firstDataCol="1"/>
  <pivotFields count="30">
    <pivotField axis="axisRow"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3">
        <item h="1" x="0"/>
        <item h="1" x="11"/>
        <item h="1" x="1"/>
        <item h="1" x="12"/>
        <item h="1" x="9"/>
        <item h="1" x="13"/>
        <item h="1" x="10"/>
        <item h="1" x="14"/>
        <item x="2"/>
        <item x="15"/>
        <item x="3"/>
        <item x="16"/>
        <item x="4"/>
        <item x="17"/>
        <item h="1" x="5"/>
        <item h="1" x="18"/>
        <item x="6"/>
        <item x="19"/>
        <item h="1" x="7"/>
        <item h="1" x="20"/>
        <item h="1" x="8"/>
        <item h="1" x="21"/>
        <item t="default"/>
      </items>
    </pivotField>
    <pivotField showAll="0"/>
    <pivotField dataField="1" showAll="0">
      <items count="58">
        <item x="1"/>
        <item x="0"/>
        <item x="12"/>
        <item x="6"/>
        <item x="39"/>
        <item x="24"/>
        <item x="47"/>
        <item x="18"/>
        <item x="34"/>
        <item x="17"/>
        <item x="49"/>
        <item x="45"/>
        <item x="31"/>
        <item x="19"/>
        <item x="16"/>
        <item x="25"/>
        <item x="48"/>
        <item x="30"/>
        <item x="14"/>
        <item x="35"/>
        <item x="44"/>
        <item x="33"/>
        <item x="13"/>
        <item x="46"/>
        <item x="32"/>
        <item x="15"/>
        <item x="20"/>
        <item x="41"/>
        <item x="36"/>
        <item x="43"/>
        <item x="9"/>
        <item x="56"/>
        <item x="54"/>
        <item x="21"/>
        <item x="38"/>
        <item x="27"/>
        <item x="3"/>
        <item x="10"/>
        <item x="29"/>
        <item x="22"/>
        <item x="8"/>
        <item x="55"/>
        <item x="2"/>
        <item x="28"/>
        <item x="23"/>
        <item x="52"/>
        <item x="11"/>
        <item x="42"/>
        <item x="37"/>
        <item x="4"/>
        <item x="5"/>
        <item x="26"/>
        <item x="40"/>
        <item x="7"/>
        <item x="53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2"/>
  </rowFields>
  <rowItems count="23">
    <i>
      <x/>
    </i>
    <i r="1">
      <x/>
    </i>
    <i r="2">
      <x v="8"/>
    </i>
    <i r="2">
      <x v="10"/>
    </i>
    <i r="2">
      <x v="12"/>
    </i>
    <i r="2">
      <x v="16"/>
    </i>
    <i r="1">
      <x v="1"/>
    </i>
    <i r="2">
      <x v="8"/>
    </i>
    <i r="2">
      <x v="10"/>
    </i>
    <i r="2">
      <x v="12"/>
    </i>
    <i r="2">
      <x v="16"/>
    </i>
    <i r="1">
      <x v="2"/>
    </i>
    <i r="2">
      <x v="8"/>
    </i>
    <i r="2">
      <x v="10"/>
    </i>
    <i r="2">
      <x v="12"/>
    </i>
    <i r="2">
      <x v="16"/>
    </i>
    <i>
      <x v="1"/>
    </i>
    <i r="1">
      <x v="3"/>
    </i>
    <i r="2">
      <x v="9"/>
    </i>
    <i r="2">
      <x v="11"/>
    </i>
    <i r="2">
      <x v="13"/>
    </i>
    <i r="2">
      <x v="17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TOTAL INSTALLATION" fld="4" baseField="0" baseItem="0"/>
    <dataField name="Sum of LIVE INSTALLATION" fld="5" baseField="0" baseItem="0"/>
    <dataField name="Sum of BILLED INSTALLATION" fld="6" baseField="0" baseItem="0"/>
    <dataField name="Sum of UNITS" fld="7" baseField="0" baseItem="0"/>
    <dataField name="Sum of OB" fld="8" baseField="0" baseItem="0"/>
    <dataField name="Sum of DEMAND" fld="9" baseField="0" baseItem="0"/>
    <dataField name="Sum of COLLECTION" fld="10" baseField="0" baseItem="0"/>
    <dataField name="Sum of ADJ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7:AD96" totalsRowShown="0">
  <autoFilter ref="A7:AD96"/>
  <tableColumns count="30">
    <tableColumn id="1" name="SECTION"/>
    <tableColumn id="2" name="SO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N8" sqref="N8"/>
    </sheetView>
  </sheetViews>
  <sheetFormatPr defaultRowHeight="15" x14ac:dyDescent="0.25"/>
  <sheetData>
    <row r="3" spans="1:3" x14ac:dyDescent="0.25">
      <c r="A3" s="8"/>
      <c r="B3" s="9"/>
      <c r="C3" s="10"/>
    </row>
    <row r="4" spans="1:3" x14ac:dyDescent="0.25">
      <c r="A4" s="11"/>
      <c r="B4" s="12"/>
      <c r="C4" s="13"/>
    </row>
    <row r="5" spans="1:3" x14ac:dyDescent="0.25">
      <c r="A5" s="11"/>
      <c r="B5" s="12"/>
      <c r="C5" s="13"/>
    </row>
    <row r="6" spans="1:3" x14ac:dyDescent="0.25">
      <c r="A6" s="11"/>
      <c r="B6" s="12"/>
      <c r="C6" s="13"/>
    </row>
    <row r="7" spans="1:3" x14ac:dyDescent="0.25">
      <c r="A7" s="11"/>
      <c r="B7" s="12"/>
      <c r="C7" s="13"/>
    </row>
    <row r="8" spans="1:3" x14ac:dyDescent="0.25">
      <c r="A8" s="11"/>
      <c r="B8" s="12"/>
      <c r="C8" s="13"/>
    </row>
    <row r="9" spans="1:3" x14ac:dyDescent="0.25">
      <c r="A9" s="11"/>
      <c r="B9" s="12"/>
      <c r="C9" s="13"/>
    </row>
    <row r="10" spans="1:3" x14ac:dyDescent="0.25">
      <c r="A10" s="11"/>
      <c r="B10" s="12"/>
      <c r="C10" s="13"/>
    </row>
    <row r="11" spans="1:3" x14ac:dyDescent="0.25">
      <c r="A11" s="11"/>
      <c r="B11" s="12"/>
      <c r="C11" s="13"/>
    </row>
    <row r="12" spans="1:3" x14ac:dyDescent="0.25">
      <c r="A12" s="11"/>
      <c r="B12" s="12"/>
      <c r="C12" s="13"/>
    </row>
    <row r="13" spans="1:3" x14ac:dyDescent="0.25">
      <c r="A13" s="11"/>
      <c r="B13" s="12"/>
      <c r="C13" s="13"/>
    </row>
    <row r="14" spans="1:3" x14ac:dyDescent="0.25">
      <c r="A14" s="11"/>
      <c r="B14" s="12"/>
      <c r="C14" s="13"/>
    </row>
    <row r="15" spans="1:3" x14ac:dyDescent="0.25">
      <c r="A15" s="11"/>
      <c r="B15" s="12"/>
      <c r="C15" s="13"/>
    </row>
    <row r="16" spans="1:3" x14ac:dyDescent="0.25">
      <c r="A16" s="11"/>
      <c r="B16" s="12"/>
      <c r="C16" s="13"/>
    </row>
    <row r="17" spans="1:3" x14ac:dyDescent="0.25">
      <c r="A17" s="11"/>
      <c r="B17" s="12"/>
      <c r="C17" s="13"/>
    </row>
    <row r="18" spans="1:3" x14ac:dyDescent="0.25">
      <c r="A18" s="11"/>
      <c r="B18" s="12"/>
      <c r="C18" s="13"/>
    </row>
    <row r="19" spans="1:3" x14ac:dyDescent="0.25">
      <c r="A19" s="11"/>
      <c r="B19" s="12"/>
      <c r="C19" s="13"/>
    </row>
    <row r="20" spans="1:3" x14ac:dyDescent="0.25">
      <c r="A20" s="14"/>
      <c r="B20" s="15"/>
      <c r="C2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workbookViewId="0">
      <selection sqref="A1:XFD1048576"/>
    </sheetView>
  </sheetViews>
  <sheetFormatPr defaultRowHeight="15" x14ac:dyDescent="0.25"/>
  <cols>
    <col min="1" max="1" width="28" bestFit="1" customWidth="1"/>
    <col min="2" max="2" width="26.85546875" bestFit="1" customWidth="1"/>
    <col min="3" max="3" width="24.85546875" bestFit="1" customWidth="1"/>
    <col min="4" max="4" width="27" bestFit="1" customWidth="1"/>
    <col min="5" max="5" width="13.140625" bestFit="1" customWidth="1"/>
    <col min="6" max="6" width="12" bestFit="1" customWidth="1"/>
    <col min="7" max="7" width="15.85546875" bestFit="1" customWidth="1"/>
    <col min="8" max="8" width="18.7109375" bestFit="1" customWidth="1"/>
    <col min="9" max="9" width="12" bestFit="1" customWidth="1"/>
  </cols>
  <sheetData>
    <row r="3" spans="1:9" x14ac:dyDescent="0.25">
      <c r="A3" s="17" t="s">
        <v>98</v>
      </c>
      <c r="B3" t="s">
        <v>101</v>
      </c>
      <c r="C3" t="s">
        <v>102</v>
      </c>
      <c r="D3" t="s">
        <v>103</v>
      </c>
      <c r="E3" t="s">
        <v>104</v>
      </c>
      <c r="F3" t="s">
        <v>105</v>
      </c>
      <c r="G3" t="s">
        <v>106</v>
      </c>
      <c r="H3" t="s">
        <v>107</v>
      </c>
      <c r="I3" t="s">
        <v>108</v>
      </c>
    </row>
    <row r="4" spans="1:9" x14ac:dyDescent="0.25">
      <c r="A4" s="18" t="s">
        <v>37</v>
      </c>
      <c r="B4">
        <v>35766</v>
      </c>
      <c r="C4">
        <v>34064</v>
      </c>
      <c r="D4">
        <v>34026</v>
      </c>
      <c r="E4">
        <v>997758</v>
      </c>
      <c r="F4">
        <v>11201367.859999999</v>
      </c>
      <c r="G4">
        <v>10723491.390000001</v>
      </c>
      <c r="H4">
        <v>3862654</v>
      </c>
      <c r="I4">
        <v>6584221.6900000004</v>
      </c>
    </row>
    <row r="5" spans="1:9" x14ac:dyDescent="0.25">
      <c r="A5" s="19" t="s">
        <v>38</v>
      </c>
      <c r="B5">
        <v>16330</v>
      </c>
      <c r="C5">
        <v>15685</v>
      </c>
      <c r="D5">
        <v>15676</v>
      </c>
      <c r="E5">
        <v>491994</v>
      </c>
      <c r="F5">
        <v>2020880.13</v>
      </c>
      <c r="G5">
        <v>5271592.49</v>
      </c>
      <c r="H5">
        <v>1943657</v>
      </c>
      <c r="I5">
        <v>3087336.3200000003</v>
      </c>
    </row>
    <row r="6" spans="1:9" x14ac:dyDescent="0.25">
      <c r="A6" s="20" t="s">
        <v>43</v>
      </c>
      <c r="B6">
        <v>4760</v>
      </c>
      <c r="C6">
        <v>4721</v>
      </c>
      <c r="D6">
        <v>4721</v>
      </c>
      <c r="E6">
        <v>94689</v>
      </c>
      <c r="F6">
        <v>-4498</v>
      </c>
      <c r="G6">
        <v>897984.86999999988</v>
      </c>
      <c r="H6">
        <v>2694</v>
      </c>
      <c r="I6">
        <v>892494.55</v>
      </c>
    </row>
    <row r="7" spans="1:9" x14ac:dyDescent="0.25">
      <c r="A7" s="20" t="s">
        <v>47</v>
      </c>
      <c r="B7">
        <v>10094</v>
      </c>
      <c r="C7">
        <v>9665</v>
      </c>
      <c r="D7">
        <v>9661</v>
      </c>
      <c r="E7">
        <v>261915</v>
      </c>
      <c r="F7">
        <v>2096369.79</v>
      </c>
      <c r="G7">
        <v>2633995.8899999997</v>
      </c>
      <c r="H7">
        <v>444924</v>
      </c>
      <c r="I7">
        <v>2183538.89</v>
      </c>
    </row>
    <row r="8" spans="1:9" x14ac:dyDescent="0.25">
      <c r="A8" s="20" t="s">
        <v>53</v>
      </c>
      <c r="B8">
        <v>1321</v>
      </c>
      <c r="C8">
        <v>1199</v>
      </c>
      <c r="D8">
        <v>1196</v>
      </c>
      <c r="E8">
        <v>100912</v>
      </c>
      <c r="F8">
        <v>-138451.04999999999</v>
      </c>
      <c r="G8">
        <v>1306260.73</v>
      </c>
      <c r="H8">
        <v>1197743</v>
      </c>
      <c r="I8">
        <v>3382.88</v>
      </c>
    </row>
    <row r="9" spans="1:9" x14ac:dyDescent="0.25">
      <c r="A9" s="20" t="s">
        <v>62</v>
      </c>
      <c r="B9">
        <v>155</v>
      </c>
      <c r="C9">
        <v>100</v>
      </c>
      <c r="D9">
        <v>98</v>
      </c>
      <c r="E9">
        <v>34478</v>
      </c>
      <c r="F9">
        <v>67459.39</v>
      </c>
      <c r="G9">
        <v>433351</v>
      </c>
      <c r="H9">
        <v>298296</v>
      </c>
      <c r="I9">
        <v>7920</v>
      </c>
    </row>
    <row r="10" spans="1:9" x14ac:dyDescent="0.25">
      <c r="A10" s="19" t="s">
        <v>78</v>
      </c>
      <c r="B10">
        <v>9205</v>
      </c>
      <c r="C10">
        <v>8797</v>
      </c>
      <c r="D10">
        <v>8789</v>
      </c>
      <c r="E10">
        <v>244073</v>
      </c>
      <c r="F10">
        <v>3896532.96</v>
      </c>
      <c r="G10">
        <v>2644731.5499999998</v>
      </c>
      <c r="H10">
        <v>969973</v>
      </c>
      <c r="I10">
        <v>1644012.08</v>
      </c>
    </row>
    <row r="11" spans="1:9" x14ac:dyDescent="0.25">
      <c r="A11" s="20" t="s">
        <v>43</v>
      </c>
      <c r="B11">
        <v>2796</v>
      </c>
      <c r="C11">
        <v>2794</v>
      </c>
      <c r="D11">
        <v>2794</v>
      </c>
      <c r="E11">
        <v>53434</v>
      </c>
      <c r="F11">
        <v>4853</v>
      </c>
      <c r="G11">
        <v>525119.36</v>
      </c>
      <c r="H11">
        <v>3252</v>
      </c>
      <c r="I11">
        <v>521194.89</v>
      </c>
    </row>
    <row r="12" spans="1:9" x14ac:dyDescent="0.25">
      <c r="A12" s="20" t="s">
        <v>47</v>
      </c>
      <c r="B12">
        <v>5907</v>
      </c>
      <c r="C12">
        <v>5581</v>
      </c>
      <c r="D12">
        <v>5573</v>
      </c>
      <c r="E12">
        <v>128801</v>
      </c>
      <c r="F12">
        <v>3736590.44</v>
      </c>
      <c r="G12">
        <v>1386042.19</v>
      </c>
      <c r="H12">
        <v>294569</v>
      </c>
      <c r="I12">
        <v>1109417.19</v>
      </c>
    </row>
    <row r="13" spans="1:9" x14ac:dyDescent="0.25">
      <c r="A13" s="20" t="s">
        <v>53</v>
      </c>
      <c r="B13">
        <v>430</v>
      </c>
      <c r="C13">
        <v>373</v>
      </c>
      <c r="D13">
        <v>373</v>
      </c>
      <c r="E13">
        <v>50928</v>
      </c>
      <c r="F13">
        <v>178823.64</v>
      </c>
      <c r="G13">
        <v>588225</v>
      </c>
      <c r="H13">
        <v>548062</v>
      </c>
      <c r="I13">
        <v>0</v>
      </c>
    </row>
    <row r="14" spans="1:9" x14ac:dyDescent="0.25">
      <c r="A14" s="20" t="s">
        <v>62</v>
      </c>
      <c r="B14">
        <v>72</v>
      </c>
      <c r="C14">
        <v>49</v>
      </c>
      <c r="D14">
        <v>49</v>
      </c>
      <c r="E14">
        <v>10910</v>
      </c>
      <c r="F14">
        <v>-23734.119999999995</v>
      </c>
      <c r="G14">
        <v>145345</v>
      </c>
      <c r="H14">
        <v>124090</v>
      </c>
      <c r="I14">
        <v>13400</v>
      </c>
    </row>
    <row r="15" spans="1:9" x14ac:dyDescent="0.25">
      <c r="A15" s="19" t="s">
        <v>85</v>
      </c>
      <c r="B15">
        <v>10231</v>
      </c>
      <c r="C15">
        <v>9582</v>
      </c>
      <c r="D15">
        <v>9561</v>
      </c>
      <c r="E15">
        <v>261691</v>
      </c>
      <c r="F15">
        <v>5283954.7700000005</v>
      </c>
      <c r="G15">
        <v>2807167.35</v>
      </c>
      <c r="H15">
        <v>949024</v>
      </c>
      <c r="I15">
        <v>1852873.29</v>
      </c>
    </row>
    <row r="16" spans="1:9" x14ac:dyDescent="0.25">
      <c r="A16" s="20" t="s">
        <v>43</v>
      </c>
      <c r="B16">
        <v>3213</v>
      </c>
      <c r="C16">
        <v>3150</v>
      </c>
      <c r="D16">
        <v>3147</v>
      </c>
      <c r="E16">
        <v>86468</v>
      </c>
      <c r="F16">
        <v>3656</v>
      </c>
      <c r="G16">
        <v>755462.50000000012</v>
      </c>
      <c r="H16">
        <v>5274</v>
      </c>
      <c r="I16">
        <v>752394.44000000006</v>
      </c>
    </row>
    <row r="17" spans="1:9" x14ac:dyDescent="0.25">
      <c r="A17" s="20" t="s">
        <v>47</v>
      </c>
      <c r="B17">
        <v>6679</v>
      </c>
      <c r="C17">
        <v>6162</v>
      </c>
      <c r="D17">
        <v>6146</v>
      </c>
      <c r="E17">
        <v>123153</v>
      </c>
      <c r="F17">
        <v>5325234.42</v>
      </c>
      <c r="G17">
        <v>1401164.73</v>
      </c>
      <c r="H17">
        <v>330938</v>
      </c>
      <c r="I17">
        <v>1099075.73</v>
      </c>
    </row>
    <row r="18" spans="1:9" x14ac:dyDescent="0.25">
      <c r="A18" s="20" t="s">
        <v>53</v>
      </c>
      <c r="B18">
        <v>244</v>
      </c>
      <c r="C18">
        <v>199</v>
      </c>
      <c r="D18">
        <v>198</v>
      </c>
      <c r="E18">
        <v>41234</v>
      </c>
      <c r="F18">
        <v>-19072.810000000001</v>
      </c>
      <c r="G18">
        <v>475859.12</v>
      </c>
      <c r="H18">
        <v>488998</v>
      </c>
      <c r="I18">
        <v>1403.12</v>
      </c>
    </row>
    <row r="19" spans="1:9" x14ac:dyDescent="0.25">
      <c r="A19" s="20" t="s">
        <v>62</v>
      </c>
      <c r="B19">
        <v>95</v>
      </c>
      <c r="C19">
        <v>71</v>
      </c>
      <c r="D19">
        <v>70</v>
      </c>
      <c r="E19">
        <v>10836</v>
      </c>
      <c r="F19">
        <v>-25862.84</v>
      </c>
      <c r="G19">
        <v>174681</v>
      </c>
      <c r="H19">
        <v>123814</v>
      </c>
      <c r="I19">
        <v>0</v>
      </c>
    </row>
    <row r="20" spans="1:9" x14ac:dyDescent="0.25">
      <c r="A20" s="18" t="s">
        <v>99</v>
      </c>
      <c r="B20">
        <v>35766</v>
      </c>
      <c r="C20">
        <v>34064</v>
      </c>
      <c r="D20">
        <v>34026</v>
      </c>
      <c r="E20">
        <v>997758</v>
      </c>
      <c r="F20">
        <v>11201367.859999999</v>
      </c>
      <c r="G20">
        <v>10723491.389999999</v>
      </c>
      <c r="H20">
        <v>3862654</v>
      </c>
      <c r="I20">
        <v>6584221.6899999995</v>
      </c>
    </row>
    <row r="21" spans="1:9" x14ac:dyDescent="0.25">
      <c r="A21" s="19" t="s">
        <v>99</v>
      </c>
      <c r="B21">
        <v>35766</v>
      </c>
      <c r="C21">
        <v>34064</v>
      </c>
      <c r="D21">
        <v>34026</v>
      </c>
      <c r="E21">
        <v>997758</v>
      </c>
      <c r="F21">
        <v>11201367.859999999</v>
      </c>
      <c r="G21">
        <v>10723491.389999999</v>
      </c>
      <c r="H21">
        <v>3862654</v>
      </c>
      <c r="I21">
        <v>6584221.6899999995</v>
      </c>
    </row>
    <row r="22" spans="1:9" x14ac:dyDescent="0.25">
      <c r="A22" s="20" t="s">
        <v>91</v>
      </c>
      <c r="B22">
        <v>10769</v>
      </c>
      <c r="C22">
        <v>10665</v>
      </c>
      <c r="D22">
        <v>10662</v>
      </c>
      <c r="E22">
        <v>234591</v>
      </c>
      <c r="F22">
        <v>4011</v>
      </c>
      <c r="G22">
        <v>2178566.73</v>
      </c>
      <c r="H22">
        <v>11220</v>
      </c>
      <c r="I22">
        <v>2166083.88</v>
      </c>
    </row>
    <row r="23" spans="1:9" x14ac:dyDescent="0.25">
      <c r="A23" s="20" t="s">
        <v>92</v>
      </c>
      <c r="B23">
        <v>22680</v>
      </c>
      <c r="C23">
        <v>21408</v>
      </c>
      <c r="D23">
        <v>21380</v>
      </c>
      <c r="E23">
        <v>513869</v>
      </c>
      <c r="F23">
        <v>11158194.65</v>
      </c>
      <c r="G23">
        <v>5421202.8099999996</v>
      </c>
      <c r="H23">
        <v>1070431</v>
      </c>
      <c r="I23">
        <v>4392031.8099999996</v>
      </c>
    </row>
    <row r="24" spans="1:9" x14ac:dyDescent="0.25">
      <c r="A24" s="20" t="s">
        <v>93</v>
      </c>
      <c r="B24">
        <v>1995</v>
      </c>
      <c r="C24">
        <v>1771</v>
      </c>
      <c r="D24">
        <v>1767</v>
      </c>
      <c r="E24">
        <v>193074</v>
      </c>
      <c r="F24">
        <v>21299.78</v>
      </c>
      <c r="G24">
        <v>2370344.85</v>
      </c>
      <c r="H24">
        <v>2234803</v>
      </c>
      <c r="I24">
        <v>4786</v>
      </c>
    </row>
    <row r="25" spans="1:9" x14ac:dyDescent="0.25">
      <c r="A25" s="20" t="s">
        <v>95</v>
      </c>
      <c r="B25">
        <v>322</v>
      </c>
      <c r="C25">
        <v>220</v>
      </c>
      <c r="D25">
        <v>217</v>
      </c>
      <c r="E25">
        <v>56224</v>
      </c>
      <c r="F25">
        <v>17862.43</v>
      </c>
      <c r="G25">
        <v>753377</v>
      </c>
      <c r="H25">
        <v>546200</v>
      </c>
      <c r="I25">
        <v>21320</v>
      </c>
    </row>
    <row r="26" spans="1:9" x14ac:dyDescent="0.25">
      <c r="A26" s="18" t="s">
        <v>100</v>
      </c>
      <c r="B26">
        <v>71532</v>
      </c>
      <c r="C26">
        <v>68128</v>
      </c>
      <c r="D26">
        <v>68052</v>
      </c>
      <c r="E26">
        <v>1995516</v>
      </c>
      <c r="F26">
        <v>22402735.719999999</v>
      </c>
      <c r="G26">
        <v>21446982.780000001</v>
      </c>
      <c r="H26">
        <v>7725308</v>
      </c>
      <c r="I26">
        <v>13168443.379999999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96"/>
  <sheetViews>
    <sheetView topLeftCell="A8" workbookViewId="0">
      <selection activeCell="A7" sqref="A7:XFD7"/>
    </sheetView>
  </sheetViews>
  <sheetFormatPr defaultRowHeight="15" x14ac:dyDescent="0.25"/>
  <cols>
    <col min="1" max="1" width="12" customWidth="1"/>
    <col min="2" max="2" width="24.5703125" customWidth="1"/>
    <col min="3" max="3" width="10.42578125" customWidth="1"/>
    <col min="4" max="4" width="73.140625" customWidth="1"/>
    <col min="5" max="5" width="22.85546875" customWidth="1"/>
    <col min="6" max="6" width="21" customWidth="1"/>
    <col min="7" max="7" width="23.140625" customWidth="1"/>
    <col min="8" max="8" width="9.7109375" customWidth="1"/>
    <col min="9" max="10" width="15.140625" customWidth="1"/>
    <col min="11" max="11" width="15.28515625" customWidth="1"/>
    <col min="12" max="13" width="15.140625" customWidth="1"/>
    <col min="14" max="14" width="22.7109375" customWidth="1"/>
    <col min="15" max="15" width="14.5703125" customWidth="1"/>
    <col min="16" max="17" width="12.28515625" customWidth="1"/>
    <col min="18" max="18" width="8.28515625" customWidth="1"/>
    <col min="19" max="19" width="16.140625" customWidth="1"/>
    <col min="20" max="20" width="6.7109375" customWidth="1"/>
    <col min="21" max="21" width="12.7109375" customWidth="1"/>
    <col min="22" max="22" width="10" customWidth="1"/>
    <col min="23" max="23" width="10.28515625" customWidth="1"/>
    <col min="24" max="25" width="8.85546875" customWidth="1"/>
    <col min="26" max="26" width="13.7109375" customWidth="1"/>
    <col min="27" max="27" width="7" customWidth="1"/>
    <col min="28" max="28" width="28.42578125" customWidth="1"/>
    <col min="29" max="29" width="29.5703125" customWidth="1"/>
    <col min="30" max="30" width="22.85546875" customWidth="1"/>
  </cols>
  <sheetData>
    <row r="1" spans="1:132" x14ac:dyDescent="0.25">
      <c r="A1" s="3" t="s">
        <v>0</v>
      </c>
      <c r="B1" s="2" t="s">
        <v>1</v>
      </c>
      <c r="C1" s="2" t="s">
        <v>1</v>
      </c>
      <c r="D1" s="3" t="s">
        <v>2</v>
      </c>
      <c r="E1" s="2" t="s">
        <v>3</v>
      </c>
      <c r="F1" s="2" t="s">
        <v>3</v>
      </c>
    </row>
    <row r="2" spans="1:132" ht="18.75" x14ac:dyDescent="0.3">
      <c r="A2" s="1" t="s">
        <v>4</v>
      </c>
      <c r="B2" s="1" t="s">
        <v>4</v>
      </c>
      <c r="C2" s="1" t="s">
        <v>4</v>
      </c>
      <c r="D2" s="1" t="s">
        <v>4</v>
      </c>
      <c r="E2" s="1" t="s">
        <v>4</v>
      </c>
      <c r="F2" s="1" t="s">
        <v>4</v>
      </c>
      <c r="G2" s="1" t="s">
        <v>4</v>
      </c>
      <c r="H2" s="1" t="s">
        <v>4</v>
      </c>
      <c r="I2" s="1" t="s">
        <v>4</v>
      </c>
      <c r="J2" s="1" t="s">
        <v>4</v>
      </c>
      <c r="K2" s="1" t="s">
        <v>4</v>
      </c>
      <c r="L2" s="1" t="s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132" ht="18.75" x14ac:dyDescent="0.3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132" ht="18.75" x14ac:dyDescent="0.3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EA4" s="3" t="s">
        <v>0</v>
      </c>
      <c r="EB4" s="2" t="s">
        <v>1</v>
      </c>
    </row>
    <row r="5" spans="1:1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EA5" s="3" t="s">
        <v>2</v>
      </c>
      <c r="EB5" s="2" t="s">
        <v>3</v>
      </c>
    </row>
    <row r="7" spans="1:132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21</v>
      </c>
      <c r="P7" t="s">
        <v>22</v>
      </c>
      <c r="Q7" t="s">
        <v>23</v>
      </c>
      <c r="R7" t="s">
        <v>24</v>
      </c>
      <c r="S7" t="s">
        <v>25</v>
      </c>
      <c r="T7" t="s">
        <v>26</v>
      </c>
      <c r="U7" t="s">
        <v>27</v>
      </c>
      <c r="V7" t="s">
        <v>28</v>
      </c>
      <c r="W7" t="s">
        <v>29</v>
      </c>
      <c r="X7" t="s">
        <v>30</v>
      </c>
      <c r="Y7" t="s">
        <v>31</v>
      </c>
      <c r="Z7" t="s">
        <v>32</v>
      </c>
      <c r="AA7" t="s">
        <v>33</v>
      </c>
      <c r="AB7" t="s">
        <v>34</v>
      </c>
      <c r="AC7" t="s">
        <v>35</v>
      </c>
      <c r="AD7" t="s">
        <v>36</v>
      </c>
    </row>
    <row r="8" spans="1:132" x14ac:dyDescent="0.25">
      <c r="A8" t="s">
        <v>37</v>
      </c>
      <c r="B8" t="s">
        <v>38</v>
      </c>
      <c r="C8" t="s">
        <v>39</v>
      </c>
      <c r="D8" t="s">
        <v>40</v>
      </c>
      <c r="E8">
        <v>2</v>
      </c>
      <c r="F8">
        <v>2</v>
      </c>
      <c r="G8">
        <v>2</v>
      </c>
      <c r="H8">
        <v>13862</v>
      </c>
      <c r="I8">
        <v>851193</v>
      </c>
      <c r="J8">
        <v>162502</v>
      </c>
      <c r="K8">
        <v>741599</v>
      </c>
      <c r="L8">
        <v>0</v>
      </c>
      <c r="M8">
        <v>272096</v>
      </c>
      <c r="N8">
        <v>0</v>
      </c>
      <c r="O8">
        <v>100</v>
      </c>
      <c r="P8">
        <v>456.36</v>
      </c>
      <c r="Q8">
        <v>2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132" x14ac:dyDescent="0.25">
      <c r="A9" t="s">
        <v>37</v>
      </c>
      <c r="B9" t="s">
        <v>38</v>
      </c>
      <c r="C9" t="s">
        <v>41</v>
      </c>
      <c r="D9" t="s">
        <v>42</v>
      </c>
      <c r="E9">
        <v>1</v>
      </c>
      <c r="F9">
        <v>1</v>
      </c>
      <c r="G9">
        <v>1</v>
      </c>
      <c r="H9">
        <v>24293</v>
      </c>
      <c r="I9">
        <v>12445</v>
      </c>
      <c r="J9">
        <v>234063</v>
      </c>
      <c r="K9">
        <v>234063</v>
      </c>
      <c r="L9">
        <v>12445</v>
      </c>
      <c r="M9">
        <v>0</v>
      </c>
      <c r="N9">
        <v>0</v>
      </c>
      <c r="O9">
        <v>100</v>
      </c>
      <c r="P9">
        <v>100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132" x14ac:dyDescent="0.25">
      <c r="A10" t="s">
        <v>37</v>
      </c>
      <c r="B10" t="s">
        <v>38</v>
      </c>
      <c r="C10" t="s">
        <v>43</v>
      </c>
      <c r="D10" t="s">
        <v>44</v>
      </c>
      <c r="E10">
        <v>1237</v>
      </c>
      <c r="F10">
        <v>1198</v>
      </c>
      <c r="G10">
        <v>1198</v>
      </c>
      <c r="H10">
        <v>2551</v>
      </c>
      <c r="I10">
        <v>8368</v>
      </c>
      <c r="J10">
        <v>121418.23</v>
      </c>
      <c r="K10">
        <v>294</v>
      </c>
      <c r="L10">
        <v>120535.58</v>
      </c>
      <c r="M10">
        <v>8956.65</v>
      </c>
      <c r="N10">
        <v>39</v>
      </c>
      <c r="O10">
        <v>100</v>
      </c>
      <c r="P10">
        <v>0.24</v>
      </c>
      <c r="Q10">
        <v>749</v>
      </c>
      <c r="R10">
        <v>112</v>
      </c>
      <c r="S10">
        <v>297</v>
      </c>
      <c r="T10">
        <v>38</v>
      </c>
      <c r="U10">
        <v>0</v>
      </c>
      <c r="V10">
        <v>0</v>
      </c>
      <c r="W10">
        <v>0</v>
      </c>
      <c r="X10">
        <v>1</v>
      </c>
      <c r="Y10">
        <v>1</v>
      </c>
      <c r="Z10">
        <v>0</v>
      </c>
      <c r="AA10">
        <v>0</v>
      </c>
      <c r="AB10">
        <v>511</v>
      </c>
      <c r="AC10">
        <v>87</v>
      </c>
      <c r="AD10">
        <v>538</v>
      </c>
    </row>
    <row r="11" spans="1:132" x14ac:dyDescent="0.25">
      <c r="A11" t="s">
        <v>37</v>
      </c>
      <c r="B11" t="s">
        <v>38</v>
      </c>
      <c r="C11" t="s">
        <v>43</v>
      </c>
      <c r="D11" t="s">
        <v>45</v>
      </c>
      <c r="E11">
        <v>499</v>
      </c>
      <c r="F11">
        <v>499</v>
      </c>
      <c r="G11">
        <v>499</v>
      </c>
      <c r="H11">
        <v>26530</v>
      </c>
      <c r="I11">
        <v>798</v>
      </c>
      <c r="J11">
        <v>196292.94</v>
      </c>
      <c r="K11">
        <v>943</v>
      </c>
      <c r="L11">
        <v>192705.39</v>
      </c>
      <c r="M11">
        <v>3442.55</v>
      </c>
      <c r="N11">
        <v>0</v>
      </c>
      <c r="O11">
        <v>100</v>
      </c>
      <c r="P11">
        <v>0.48</v>
      </c>
      <c r="Q11">
        <v>495</v>
      </c>
      <c r="R11">
        <v>0</v>
      </c>
      <c r="S11">
        <v>0</v>
      </c>
      <c r="T11">
        <v>3</v>
      </c>
      <c r="U11">
        <v>0</v>
      </c>
      <c r="V11">
        <v>0</v>
      </c>
      <c r="W11">
        <v>0</v>
      </c>
      <c r="X11">
        <v>0</v>
      </c>
      <c r="Y11">
        <v>1</v>
      </c>
      <c r="Z11">
        <v>0</v>
      </c>
      <c r="AA11">
        <v>0</v>
      </c>
      <c r="AB11">
        <v>4</v>
      </c>
      <c r="AC11">
        <v>329</v>
      </c>
      <c r="AD11">
        <v>0</v>
      </c>
    </row>
    <row r="12" spans="1:132" x14ac:dyDescent="0.25">
      <c r="A12" t="s">
        <v>37</v>
      </c>
      <c r="B12" t="s">
        <v>38</v>
      </c>
      <c r="C12" t="s">
        <v>43</v>
      </c>
      <c r="D12" t="s">
        <v>46</v>
      </c>
      <c r="E12">
        <v>3024</v>
      </c>
      <c r="F12">
        <v>3024</v>
      </c>
      <c r="G12">
        <v>3024</v>
      </c>
      <c r="H12">
        <v>65608</v>
      </c>
      <c r="I12">
        <v>-13664</v>
      </c>
      <c r="J12">
        <v>580273.69999999995</v>
      </c>
      <c r="K12">
        <v>1457</v>
      </c>
      <c r="L12">
        <v>579253.57999999996</v>
      </c>
      <c r="M12">
        <v>-14100.88</v>
      </c>
      <c r="N12">
        <v>0</v>
      </c>
      <c r="O12">
        <v>100</v>
      </c>
      <c r="P12">
        <v>0.25</v>
      </c>
      <c r="Q12">
        <v>2852</v>
      </c>
      <c r="R12">
        <v>1</v>
      </c>
      <c r="S12">
        <v>0</v>
      </c>
      <c r="T12">
        <v>150</v>
      </c>
      <c r="U12">
        <v>0</v>
      </c>
      <c r="V12">
        <v>0</v>
      </c>
      <c r="W12">
        <v>1</v>
      </c>
      <c r="X12">
        <v>12</v>
      </c>
      <c r="Y12">
        <v>8</v>
      </c>
      <c r="Z12">
        <v>0</v>
      </c>
      <c r="AA12">
        <v>0</v>
      </c>
      <c r="AB12">
        <v>134</v>
      </c>
      <c r="AC12">
        <v>952</v>
      </c>
      <c r="AD12">
        <v>0</v>
      </c>
    </row>
    <row r="13" spans="1:132" x14ac:dyDescent="0.25">
      <c r="A13" t="s">
        <v>37</v>
      </c>
      <c r="B13" t="s">
        <v>38</v>
      </c>
      <c r="C13" t="s">
        <v>47</v>
      </c>
      <c r="D13" t="s">
        <v>48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</row>
    <row r="14" spans="1:132" x14ac:dyDescent="0.25">
      <c r="A14" t="s">
        <v>37</v>
      </c>
      <c r="B14" t="s">
        <v>38</v>
      </c>
      <c r="C14" t="s">
        <v>47</v>
      </c>
      <c r="D14" t="s">
        <v>49</v>
      </c>
      <c r="E14">
        <v>3273</v>
      </c>
      <c r="F14">
        <v>3128</v>
      </c>
      <c r="G14">
        <v>3128</v>
      </c>
      <c r="H14">
        <v>128035</v>
      </c>
      <c r="I14">
        <v>97243.61</v>
      </c>
      <c r="J14">
        <v>1170074.1599999999</v>
      </c>
      <c r="K14">
        <v>222219</v>
      </c>
      <c r="L14">
        <v>951082.16</v>
      </c>
      <c r="M14">
        <v>94016.61</v>
      </c>
      <c r="N14">
        <v>141</v>
      </c>
      <c r="O14">
        <v>100</v>
      </c>
      <c r="P14">
        <v>18.989999999999998</v>
      </c>
      <c r="Q14">
        <v>3020</v>
      </c>
      <c r="R14">
        <v>90</v>
      </c>
      <c r="S14">
        <v>6</v>
      </c>
      <c r="T14">
        <v>2</v>
      </c>
      <c r="U14">
        <v>0</v>
      </c>
      <c r="V14">
        <v>0</v>
      </c>
      <c r="W14">
        <v>2</v>
      </c>
      <c r="X14">
        <v>6</v>
      </c>
      <c r="Y14">
        <v>2</v>
      </c>
      <c r="Z14">
        <v>0</v>
      </c>
      <c r="AA14">
        <v>0</v>
      </c>
      <c r="AB14">
        <v>369</v>
      </c>
      <c r="AC14">
        <v>1118</v>
      </c>
      <c r="AD14">
        <v>96</v>
      </c>
    </row>
    <row r="15" spans="1:132" x14ac:dyDescent="0.25">
      <c r="A15" t="s">
        <v>37</v>
      </c>
      <c r="B15" t="s">
        <v>38</v>
      </c>
      <c r="C15" t="s">
        <v>47</v>
      </c>
      <c r="D15" t="s">
        <v>50</v>
      </c>
      <c r="E15">
        <v>4</v>
      </c>
      <c r="F15">
        <v>2</v>
      </c>
      <c r="G15">
        <v>2</v>
      </c>
      <c r="H15">
        <v>70</v>
      </c>
      <c r="I15">
        <v>-0.64</v>
      </c>
      <c r="J15">
        <v>1658</v>
      </c>
      <c r="K15">
        <v>1118</v>
      </c>
      <c r="L15">
        <v>0</v>
      </c>
      <c r="M15">
        <v>539.36</v>
      </c>
      <c r="N15">
        <v>2</v>
      </c>
      <c r="O15">
        <v>100</v>
      </c>
      <c r="P15">
        <v>67.430000000000007</v>
      </c>
      <c r="Q15">
        <v>1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</row>
    <row r="16" spans="1:132" x14ac:dyDescent="0.25">
      <c r="A16" t="s">
        <v>37</v>
      </c>
      <c r="B16" t="s">
        <v>38</v>
      </c>
      <c r="C16" t="s">
        <v>47</v>
      </c>
      <c r="D16" t="s">
        <v>51</v>
      </c>
      <c r="E16">
        <v>4</v>
      </c>
      <c r="F16">
        <v>3</v>
      </c>
      <c r="G16">
        <v>3</v>
      </c>
      <c r="H16">
        <v>1294</v>
      </c>
      <c r="I16">
        <v>-4.1500000000000004</v>
      </c>
      <c r="J16">
        <v>14223</v>
      </c>
      <c r="K16">
        <v>14219</v>
      </c>
      <c r="L16">
        <v>0</v>
      </c>
      <c r="M16">
        <v>-0.15</v>
      </c>
      <c r="N16">
        <v>1</v>
      </c>
      <c r="O16">
        <v>100</v>
      </c>
      <c r="P16">
        <v>99.97</v>
      </c>
      <c r="Q16">
        <v>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 t="s">
        <v>37</v>
      </c>
      <c r="B17" t="s">
        <v>38</v>
      </c>
      <c r="C17" t="s">
        <v>47</v>
      </c>
      <c r="D17" t="s">
        <v>52</v>
      </c>
      <c r="E17">
        <v>6812</v>
      </c>
      <c r="F17">
        <v>6532</v>
      </c>
      <c r="G17">
        <v>6528</v>
      </c>
      <c r="H17">
        <v>132516</v>
      </c>
      <c r="I17">
        <v>1999130.97</v>
      </c>
      <c r="J17">
        <v>1448040.73</v>
      </c>
      <c r="K17">
        <v>207368</v>
      </c>
      <c r="L17">
        <v>1232456.73</v>
      </c>
      <c r="M17">
        <v>2007346.97</v>
      </c>
      <c r="N17">
        <v>274</v>
      </c>
      <c r="O17">
        <v>0</v>
      </c>
      <c r="P17">
        <v>14.32</v>
      </c>
      <c r="Q17">
        <v>5610</v>
      </c>
      <c r="R17">
        <v>318</v>
      </c>
      <c r="S17">
        <v>270</v>
      </c>
      <c r="T17">
        <v>286</v>
      </c>
      <c r="U17">
        <v>0</v>
      </c>
      <c r="V17">
        <v>0</v>
      </c>
      <c r="W17">
        <v>1</v>
      </c>
      <c r="X17">
        <v>25</v>
      </c>
      <c r="Y17">
        <v>18</v>
      </c>
      <c r="Z17">
        <v>0</v>
      </c>
      <c r="AA17">
        <v>0</v>
      </c>
      <c r="AB17">
        <v>1025</v>
      </c>
      <c r="AC17">
        <v>1945</v>
      </c>
      <c r="AD17">
        <v>742</v>
      </c>
    </row>
    <row r="18" spans="1:30" x14ac:dyDescent="0.25">
      <c r="A18" t="s">
        <v>37</v>
      </c>
      <c r="B18" t="s">
        <v>38</v>
      </c>
      <c r="C18" t="s">
        <v>53</v>
      </c>
      <c r="D18" t="s">
        <v>54</v>
      </c>
      <c r="E18">
        <v>1017</v>
      </c>
      <c r="F18">
        <v>943</v>
      </c>
      <c r="G18">
        <v>943</v>
      </c>
      <c r="H18">
        <v>65586</v>
      </c>
      <c r="I18">
        <v>-173175.35</v>
      </c>
      <c r="J18">
        <v>899030.85</v>
      </c>
      <c r="K18">
        <v>828512</v>
      </c>
      <c r="L18">
        <v>1672</v>
      </c>
      <c r="M18">
        <v>-104328.5</v>
      </c>
      <c r="N18">
        <v>74</v>
      </c>
      <c r="O18">
        <v>100</v>
      </c>
      <c r="P18">
        <v>92.16</v>
      </c>
      <c r="Q18">
        <v>908</v>
      </c>
      <c r="R18">
        <v>28</v>
      </c>
      <c r="S18">
        <v>4</v>
      </c>
      <c r="T18">
        <v>0</v>
      </c>
      <c r="U18">
        <v>0</v>
      </c>
      <c r="V18">
        <v>0</v>
      </c>
      <c r="W18">
        <v>0</v>
      </c>
      <c r="X18">
        <v>3</v>
      </c>
      <c r="Y18">
        <v>0</v>
      </c>
      <c r="Z18">
        <v>0</v>
      </c>
      <c r="AA18">
        <v>0</v>
      </c>
      <c r="AB18">
        <v>161</v>
      </c>
      <c r="AC18">
        <v>178</v>
      </c>
      <c r="AD18">
        <v>32</v>
      </c>
    </row>
    <row r="19" spans="1:30" x14ac:dyDescent="0.25">
      <c r="A19" t="s">
        <v>37</v>
      </c>
      <c r="B19" t="s">
        <v>38</v>
      </c>
      <c r="C19" t="s">
        <v>53</v>
      </c>
      <c r="D19" t="s">
        <v>55</v>
      </c>
      <c r="E19">
        <v>302</v>
      </c>
      <c r="F19">
        <v>254</v>
      </c>
      <c r="G19">
        <v>251</v>
      </c>
      <c r="H19">
        <v>35081</v>
      </c>
      <c r="I19">
        <v>35710.300000000003</v>
      </c>
      <c r="J19">
        <v>403233</v>
      </c>
      <c r="K19">
        <v>369231</v>
      </c>
      <c r="L19">
        <v>-1300</v>
      </c>
      <c r="M19">
        <v>71012.3</v>
      </c>
      <c r="N19">
        <v>42</v>
      </c>
      <c r="O19">
        <v>0</v>
      </c>
      <c r="P19">
        <v>91.57</v>
      </c>
      <c r="Q19">
        <v>215</v>
      </c>
      <c r="R19">
        <v>10</v>
      </c>
      <c r="S19">
        <v>22</v>
      </c>
      <c r="T19">
        <v>2</v>
      </c>
      <c r="U19">
        <v>0</v>
      </c>
      <c r="V19">
        <v>0</v>
      </c>
      <c r="W19">
        <v>0</v>
      </c>
      <c r="X19">
        <v>2</v>
      </c>
      <c r="Y19">
        <v>0</v>
      </c>
      <c r="Z19">
        <v>0</v>
      </c>
      <c r="AA19">
        <v>0</v>
      </c>
      <c r="AB19">
        <v>63</v>
      </c>
      <c r="AC19">
        <v>36</v>
      </c>
      <c r="AD19">
        <v>52</v>
      </c>
    </row>
    <row r="20" spans="1:30" x14ac:dyDescent="0.25">
      <c r="A20" t="s">
        <v>37</v>
      </c>
      <c r="B20" t="s">
        <v>38</v>
      </c>
      <c r="C20" t="s">
        <v>53</v>
      </c>
      <c r="D20" t="s">
        <v>56</v>
      </c>
      <c r="E20">
        <v>2</v>
      </c>
      <c r="F20">
        <v>2</v>
      </c>
      <c r="G20">
        <v>2</v>
      </c>
      <c r="H20">
        <v>245</v>
      </c>
      <c r="I20">
        <v>-986</v>
      </c>
      <c r="J20">
        <v>3996.88</v>
      </c>
      <c r="K20">
        <v>0</v>
      </c>
      <c r="L20">
        <v>3010.88</v>
      </c>
      <c r="M20">
        <v>0</v>
      </c>
      <c r="N20">
        <v>0</v>
      </c>
      <c r="O20">
        <v>100</v>
      </c>
      <c r="P20">
        <v>0</v>
      </c>
      <c r="Q20">
        <v>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 t="s">
        <v>37</v>
      </c>
      <c r="B21" t="s">
        <v>38</v>
      </c>
      <c r="C21" t="s">
        <v>57</v>
      </c>
      <c r="D21" t="s">
        <v>58</v>
      </c>
      <c r="E21">
        <v>635</v>
      </c>
      <c r="F21">
        <v>634</v>
      </c>
      <c r="G21">
        <v>634</v>
      </c>
      <c r="H21">
        <v>269860</v>
      </c>
      <c r="I21">
        <v>3583597.95</v>
      </c>
      <c r="J21">
        <v>1897115.8</v>
      </c>
      <c r="K21">
        <v>0</v>
      </c>
      <c r="L21">
        <v>1897115.8</v>
      </c>
      <c r="M21">
        <v>3583597.95</v>
      </c>
      <c r="N21">
        <v>1</v>
      </c>
      <c r="O21">
        <v>100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634</v>
      </c>
      <c r="AB21">
        <v>0</v>
      </c>
      <c r="AC21">
        <v>0</v>
      </c>
      <c r="AD21">
        <v>0</v>
      </c>
    </row>
    <row r="22" spans="1:30" x14ac:dyDescent="0.25">
      <c r="A22" t="s">
        <v>37</v>
      </c>
      <c r="B22" t="s">
        <v>38</v>
      </c>
      <c r="C22" t="s">
        <v>57</v>
      </c>
      <c r="D22" t="s">
        <v>59</v>
      </c>
      <c r="E22">
        <v>2323</v>
      </c>
      <c r="F22">
        <v>2322</v>
      </c>
      <c r="G22">
        <v>2322</v>
      </c>
      <c r="H22">
        <v>1947430</v>
      </c>
      <c r="I22">
        <v>9757219.6600000001</v>
      </c>
      <c r="J22">
        <v>13690432.9</v>
      </c>
      <c r="K22">
        <v>0</v>
      </c>
      <c r="L22">
        <v>13690432.9</v>
      </c>
      <c r="M22">
        <v>9757219.6600000001</v>
      </c>
      <c r="N22">
        <v>1</v>
      </c>
      <c r="O22">
        <v>100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2322</v>
      </c>
      <c r="AB22">
        <v>0</v>
      </c>
      <c r="AC22">
        <v>0</v>
      </c>
      <c r="AD22">
        <v>2</v>
      </c>
    </row>
    <row r="23" spans="1:30" x14ac:dyDescent="0.25">
      <c r="A23" t="s">
        <v>37</v>
      </c>
      <c r="B23" t="s">
        <v>38</v>
      </c>
      <c r="C23" t="s">
        <v>57</v>
      </c>
      <c r="D23" t="s">
        <v>60</v>
      </c>
      <c r="E23">
        <v>2</v>
      </c>
      <c r="F23">
        <v>0</v>
      </c>
      <c r="G23">
        <v>0</v>
      </c>
      <c r="H23">
        <v>0</v>
      </c>
      <c r="I23">
        <v>203777.03</v>
      </c>
      <c r="J23">
        <v>0</v>
      </c>
      <c r="K23">
        <v>0</v>
      </c>
      <c r="L23">
        <v>0</v>
      </c>
      <c r="M23">
        <v>203777.03</v>
      </c>
      <c r="N23">
        <v>2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</row>
    <row r="24" spans="1:30" x14ac:dyDescent="0.25">
      <c r="A24" t="s">
        <v>37</v>
      </c>
      <c r="B24" t="s">
        <v>38</v>
      </c>
      <c r="C24" t="s">
        <v>57</v>
      </c>
      <c r="D24" t="s">
        <v>61</v>
      </c>
      <c r="E24">
        <v>2</v>
      </c>
      <c r="F24">
        <v>2</v>
      </c>
      <c r="G24">
        <v>2</v>
      </c>
      <c r="H24">
        <v>86</v>
      </c>
      <c r="I24">
        <v>102995</v>
      </c>
      <c r="J24">
        <v>1676</v>
      </c>
      <c r="K24">
        <v>443</v>
      </c>
      <c r="L24">
        <v>0</v>
      </c>
      <c r="M24">
        <v>104228</v>
      </c>
      <c r="N24">
        <v>0</v>
      </c>
      <c r="O24">
        <v>100</v>
      </c>
      <c r="P24">
        <v>26.43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0</v>
      </c>
      <c r="AD24">
        <v>0</v>
      </c>
    </row>
    <row r="25" spans="1:30" x14ac:dyDescent="0.25">
      <c r="A25" t="s">
        <v>37</v>
      </c>
      <c r="B25" t="s">
        <v>38</v>
      </c>
      <c r="C25" t="s">
        <v>62</v>
      </c>
      <c r="D25" t="s">
        <v>63</v>
      </c>
      <c r="E25">
        <v>1</v>
      </c>
      <c r="F25">
        <v>1</v>
      </c>
      <c r="G25">
        <v>1</v>
      </c>
      <c r="H25">
        <v>0</v>
      </c>
      <c r="I25">
        <v>-587</v>
      </c>
      <c r="J25">
        <v>10220</v>
      </c>
      <c r="K25">
        <v>0</v>
      </c>
      <c r="L25">
        <v>0</v>
      </c>
      <c r="M25">
        <v>9633</v>
      </c>
      <c r="N25">
        <v>0</v>
      </c>
      <c r="O25">
        <v>100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</row>
    <row r="26" spans="1:30" x14ac:dyDescent="0.25">
      <c r="A26" t="s">
        <v>37</v>
      </c>
      <c r="B26" t="s">
        <v>38</v>
      </c>
      <c r="C26" t="s">
        <v>62</v>
      </c>
      <c r="D26" t="s">
        <v>64</v>
      </c>
      <c r="E26">
        <v>3</v>
      </c>
      <c r="F26">
        <v>3</v>
      </c>
      <c r="G26">
        <v>3</v>
      </c>
      <c r="H26">
        <v>2040</v>
      </c>
      <c r="I26">
        <v>-2362</v>
      </c>
      <c r="J26">
        <v>41563</v>
      </c>
      <c r="K26">
        <v>30816</v>
      </c>
      <c r="L26">
        <v>0</v>
      </c>
      <c r="M26">
        <v>8385</v>
      </c>
      <c r="N26">
        <v>0</v>
      </c>
      <c r="O26">
        <v>100</v>
      </c>
      <c r="P26">
        <v>74.14</v>
      </c>
      <c r="Q26">
        <v>3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 t="s">
        <v>37</v>
      </c>
      <c r="B27" t="s">
        <v>38</v>
      </c>
      <c r="C27" t="s">
        <v>62</v>
      </c>
      <c r="D27" t="s">
        <v>65</v>
      </c>
      <c r="E27">
        <v>99</v>
      </c>
      <c r="F27">
        <v>65</v>
      </c>
      <c r="G27">
        <v>63</v>
      </c>
      <c r="H27">
        <v>26821</v>
      </c>
      <c r="I27">
        <v>63813.31</v>
      </c>
      <c r="J27">
        <v>317449</v>
      </c>
      <c r="K27">
        <v>219454</v>
      </c>
      <c r="L27">
        <v>7920</v>
      </c>
      <c r="M27">
        <v>153888.31</v>
      </c>
      <c r="N27">
        <v>30</v>
      </c>
      <c r="O27">
        <v>0</v>
      </c>
      <c r="P27">
        <v>69.13</v>
      </c>
      <c r="Q27">
        <v>60</v>
      </c>
      <c r="R27">
        <v>1</v>
      </c>
      <c r="S27">
        <v>1</v>
      </c>
      <c r="T27">
        <v>0</v>
      </c>
      <c r="U27">
        <v>0</v>
      </c>
      <c r="V27">
        <v>0</v>
      </c>
      <c r="W27">
        <v>0</v>
      </c>
      <c r="X27">
        <v>1</v>
      </c>
      <c r="Y27">
        <v>0</v>
      </c>
      <c r="Z27">
        <v>0</v>
      </c>
      <c r="AA27">
        <v>0</v>
      </c>
      <c r="AB27">
        <v>12</v>
      </c>
      <c r="AC27">
        <v>11</v>
      </c>
      <c r="AD27">
        <v>3</v>
      </c>
    </row>
    <row r="28" spans="1:30" x14ac:dyDescent="0.25">
      <c r="A28" t="s">
        <v>37</v>
      </c>
      <c r="B28" t="s">
        <v>38</v>
      </c>
      <c r="C28" t="s">
        <v>62</v>
      </c>
      <c r="D28" t="s">
        <v>66</v>
      </c>
      <c r="E28">
        <v>49</v>
      </c>
      <c r="F28">
        <v>28</v>
      </c>
      <c r="G28">
        <v>28</v>
      </c>
      <c r="H28">
        <v>5356</v>
      </c>
      <c r="I28">
        <v>-849.92</v>
      </c>
      <c r="J28">
        <v>52509</v>
      </c>
      <c r="K28">
        <v>45855</v>
      </c>
      <c r="L28">
        <v>0</v>
      </c>
      <c r="M28">
        <v>5804.08</v>
      </c>
      <c r="N28">
        <v>21</v>
      </c>
      <c r="O28">
        <v>100</v>
      </c>
      <c r="P28">
        <v>87.33</v>
      </c>
      <c r="Q28">
        <v>25</v>
      </c>
      <c r="R28">
        <v>0</v>
      </c>
      <c r="S28">
        <v>3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3</v>
      </c>
      <c r="AC28">
        <v>4</v>
      </c>
      <c r="AD28">
        <v>3</v>
      </c>
    </row>
    <row r="29" spans="1:30" x14ac:dyDescent="0.25">
      <c r="A29" t="s">
        <v>37</v>
      </c>
      <c r="B29" t="s">
        <v>38</v>
      </c>
      <c r="C29" t="s">
        <v>62</v>
      </c>
      <c r="D29" t="s">
        <v>67</v>
      </c>
      <c r="E29">
        <v>1</v>
      </c>
      <c r="F29">
        <v>1</v>
      </c>
      <c r="G29">
        <v>1</v>
      </c>
      <c r="H29">
        <v>0</v>
      </c>
      <c r="I29">
        <v>7443</v>
      </c>
      <c r="J29">
        <v>6329</v>
      </c>
      <c r="K29">
        <v>0</v>
      </c>
      <c r="L29">
        <v>0</v>
      </c>
      <c r="M29">
        <v>13772</v>
      </c>
      <c r="N29">
        <v>0</v>
      </c>
      <c r="O29">
        <v>100</v>
      </c>
      <c r="P29">
        <v>0</v>
      </c>
      <c r="Q29">
        <v>0</v>
      </c>
      <c r="R29">
        <v>1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</v>
      </c>
      <c r="AC29">
        <v>0</v>
      </c>
      <c r="AD29">
        <v>1</v>
      </c>
    </row>
    <row r="30" spans="1:30" x14ac:dyDescent="0.25">
      <c r="A30" t="s">
        <v>37</v>
      </c>
      <c r="B30" t="s">
        <v>38</v>
      </c>
      <c r="C30" t="s">
        <v>62</v>
      </c>
      <c r="D30" t="s">
        <v>68</v>
      </c>
      <c r="E30">
        <v>2</v>
      </c>
      <c r="F30">
        <v>2</v>
      </c>
      <c r="G30">
        <v>2</v>
      </c>
      <c r="H30">
        <v>261</v>
      </c>
      <c r="I30">
        <v>2</v>
      </c>
      <c r="J30">
        <v>5281</v>
      </c>
      <c r="K30">
        <v>2171</v>
      </c>
      <c r="L30">
        <v>0</v>
      </c>
      <c r="M30">
        <v>3112</v>
      </c>
      <c r="N30">
        <v>0</v>
      </c>
      <c r="O30">
        <v>100</v>
      </c>
      <c r="P30">
        <v>41.11</v>
      </c>
      <c r="Q30">
        <v>2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 t="s">
        <v>37</v>
      </c>
      <c r="B31" t="s">
        <v>38</v>
      </c>
      <c r="C31" t="s">
        <v>69</v>
      </c>
      <c r="D31" t="s">
        <v>70</v>
      </c>
      <c r="E31">
        <v>99</v>
      </c>
      <c r="F31">
        <v>87</v>
      </c>
      <c r="G31">
        <v>87</v>
      </c>
      <c r="H31">
        <v>28673</v>
      </c>
      <c r="I31">
        <v>24093318.280000001</v>
      </c>
      <c r="J31">
        <v>446014</v>
      </c>
      <c r="K31">
        <v>0</v>
      </c>
      <c r="L31">
        <v>0</v>
      </c>
      <c r="M31">
        <v>24539332.280000001</v>
      </c>
      <c r="N31">
        <v>6</v>
      </c>
      <c r="O31">
        <v>100</v>
      </c>
      <c r="P31">
        <v>0</v>
      </c>
      <c r="Q31">
        <v>61</v>
      </c>
      <c r="R31">
        <v>0</v>
      </c>
      <c r="S31">
        <v>6</v>
      </c>
      <c r="T31">
        <v>0</v>
      </c>
      <c r="U31">
        <v>0</v>
      </c>
      <c r="V31">
        <v>0</v>
      </c>
      <c r="W31">
        <v>0</v>
      </c>
      <c r="X31">
        <v>0</v>
      </c>
      <c r="Y31">
        <v>12</v>
      </c>
      <c r="Z31">
        <v>0</v>
      </c>
      <c r="AA31">
        <v>8</v>
      </c>
      <c r="AB31">
        <v>1</v>
      </c>
      <c r="AC31">
        <v>5</v>
      </c>
      <c r="AD31">
        <v>6</v>
      </c>
    </row>
    <row r="32" spans="1:30" x14ac:dyDescent="0.25">
      <c r="A32" t="s">
        <v>37</v>
      </c>
      <c r="B32" t="s">
        <v>38</v>
      </c>
      <c r="C32" t="s">
        <v>69</v>
      </c>
      <c r="D32" t="s">
        <v>71</v>
      </c>
      <c r="E32">
        <v>194</v>
      </c>
      <c r="F32">
        <v>154</v>
      </c>
      <c r="G32">
        <v>154</v>
      </c>
      <c r="H32">
        <v>181206</v>
      </c>
      <c r="I32">
        <v>34452825.329999998</v>
      </c>
      <c r="J32">
        <v>1796951</v>
      </c>
      <c r="K32">
        <v>496777</v>
      </c>
      <c r="L32">
        <v>0</v>
      </c>
      <c r="M32">
        <v>35752999.329999998</v>
      </c>
      <c r="N32">
        <v>40</v>
      </c>
      <c r="O32">
        <v>100</v>
      </c>
      <c r="P32">
        <v>27.65</v>
      </c>
      <c r="Q32">
        <v>99</v>
      </c>
      <c r="R32">
        <v>0</v>
      </c>
      <c r="S32">
        <v>52</v>
      </c>
      <c r="T32">
        <v>0</v>
      </c>
      <c r="U32">
        <v>0</v>
      </c>
      <c r="V32">
        <v>0</v>
      </c>
      <c r="W32">
        <v>0</v>
      </c>
      <c r="X32">
        <v>0</v>
      </c>
      <c r="Y32">
        <v>3</v>
      </c>
      <c r="Z32">
        <v>0</v>
      </c>
      <c r="AA32">
        <v>0</v>
      </c>
      <c r="AB32">
        <v>3</v>
      </c>
      <c r="AC32">
        <v>21</v>
      </c>
      <c r="AD32">
        <v>52</v>
      </c>
    </row>
    <row r="33" spans="1:30" x14ac:dyDescent="0.25">
      <c r="A33" t="s">
        <v>37</v>
      </c>
      <c r="B33" t="s">
        <v>38</v>
      </c>
      <c r="C33" t="s">
        <v>69</v>
      </c>
      <c r="D33" t="s">
        <v>72</v>
      </c>
      <c r="E33">
        <v>27</v>
      </c>
      <c r="F33">
        <v>27</v>
      </c>
      <c r="G33">
        <v>27</v>
      </c>
      <c r="H33">
        <v>9168</v>
      </c>
      <c r="I33">
        <v>34590</v>
      </c>
      <c r="J33">
        <v>83908</v>
      </c>
      <c r="K33">
        <v>159026</v>
      </c>
      <c r="L33">
        <v>0</v>
      </c>
      <c r="M33">
        <v>-40528</v>
      </c>
      <c r="N33">
        <v>0</v>
      </c>
      <c r="O33">
        <v>100</v>
      </c>
      <c r="P33">
        <v>189.52</v>
      </c>
      <c r="Q33">
        <v>27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5</v>
      </c>
      <c r="AD33">
        <v>0</v>
      </c>
    </row>
    <row r="34" spans="1:30" x14ac:dyDescent="0.25">
      <c r="A34" t="s">
        <v>37</v>
      </c>
      <c r="B34" t="s">
        <v>38</v>
      </c>
      <c r="C34" t="s">
        <v>69</v>
      </c>
      <c r="D34" t="s">
        <v>73</v>
      </c>
      <c r="E34">
        <v>12</v>
      </c>
      <c r="F34">
        <v>12</v>
      </c>
      <c r="G34">
        <v>12</v>
      </c>
      <c r="H34">
        <v>2020</v>
      </c>
      <c r="I34">
        <v>-27859</v>
      </c>
      <c r="J34">
        <v>25151</v>
      </c>
      <c r="K34">
        <v>33309</v>
      </c>
      <c r="L34">
        <v>0</v>
      </c>
      <c r="M34">
        <v>-36017</v>
      </c>
      <c r="N34">
        <v>0</v>
      </c>
      <c r="O34">
        <v>100</v>
      </c>
      <c r="P34">
        <v>132.44</v>
      </c>
      <c r="Q34">
        <v>7</v>
      </c>
      <c r="R34">
        <v>3</v>
      </c>
      <c r="S34">
        <v>1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5</v>
      </c>
      <c r="AC34">
        <v>1</v>
      </c>
      <c r="AD34">
        <v>4</v>
      </c>
    </row>
    <row r="35" spans="1:30" x14ac:dyDescent="0.25">
      <c r="A35" t="s">
        <v>37</v>
      </c>
      <c r="B35" t="s">
        <v>38</v>
      </c>
      <c r="C35" t="s">
        <v>69</v>
      </c>
      <c r="D35" t="s">
        <v>74</v>
      </c>
      <c r="E35">
        <v>8</v>
      </c>
      <c r="F35">
        <v>8</v>
      </c>
      <c r="G35">
        <v>8</v>
      </c>
      <c r="H35">
        <v>461</v>
      </c>
      <c r="I35">
        <v>3497071</v>
      </c>
      <c r="J35">
        <v>34057</v>
      </c>
      <c r="K35">
        <v>1966</v>
      </c>
      <c r="L35">
        <v>0</v>
      </c>
      <c r="M35">
        <v>3529162</v>
      </c>
      <c r="N35">
        <v>0</v>
      </c>
      <c r="O35">
        <v>100</v>
      </c>
      <c r="P35">
        <v>5.77</v>
      </c>
      <c r="Q35">
        <v>3</v>
      </c>
      <c r="R35">
        <v>2</v>
      </c>
      <c r="S35">
        <v>3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2</v>
      </c>
      <c r="AC35">
        <v>0</v>
      </c>
      <c r="AD35">
        <v>5</v>
      </c>
    </row>
    <row r="36" spans="1:30" x14ac:dyDescent="0.25">
      <c r="A36" t="s">
        <v>37</v>
      </c>
      <c r="B36" t="s">
        <v>38</v>
      </c>
      <c r="C36" t="s">
        <v>69</v>
      </c>
      <c r="D36" t="s">
        <v>75</v>
      </c>
      <c r="E36">
        <v>23</v>
      </c>
      <c r="F36">
        <v>21</v>
      </c>
      <c r="G36">
        <v>20</v>
      </c>
      <c r="H36">
        <v>59053</v>
      </c>
      <c r="I36">
        <v>438348.28</v>
      </c>
      <c r="J36">
        <v>433269</v>
      </c>
      <c r="K36">
        <v>880438</v>
      </c>
      <c r="L36">
        <v>0</v>
      </c>
      <c r="M36">
        <v>-8820.7199999999993</v>
      </c>
      <c r="N36">
        <v>2</v>
      </c>
      <c r="O36">
        <v>0</v>
      </c>
      <c r="P36">
        <v>203.21</v>
      </c>
      <c r="Q36">
        <v>13</v>
      </c>
      <c r="R36">
        <v>0</v>
      </c>
      <c r="S36">
        <v>7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7</v>
      </c>
    </row>
    <row r="37" spans="1:30" x14ac:dyDescent="0.25">
      <c r="A37" t="s">
        <v>37</v>
      </c>
      <c r="B37" t="s">
        <v>38</v>
      </c>
      <c r="C37" t="s">
        <v>76</v>
      </c>
      <c r="D37" t="s">
        <v>77</v>
      </c>
      <c r="E37">
        <v>209</v>
      </c>
      <c r="F37">
        <v>36</v>
      </c>
      <c r="G37">
        <v>20</v>
      </c>
      <c r="H37">
        <v>600</v>
      </c>
      <c r="I37">
        <v>-257612.15</v>
      </c>
      <c r="J37">
        <v>23669</v>
      </c>
      <c r="K37">
        <v>662</v>
      </c>
      <c r="L37">
        <v>-3919</v>
      </c>
      <c r="M37">
        <v>-230686.15</v>
      </c>
      <c r="N37">
        <v>171</v>
      </c>
      <c r="O37">
        <v>0</v>
      </c>
      <c r="P37">
        <v>2.8</v>
      </c>
      <c r="Q37">
        <v>11</v>
      </c>
      <c r="R37">
        <v>0</v>
      </c>
      <c r="S37">
        <v>4</v>
      </c>
      <c r="T37">
        <v>4</v>
      </c>
      <c r="U37">
        <v>0</v>
      </c>
      <c r="V37">
        <v>0</v>
      </c>
      <c r="W37">
        <v>0</v>
      </c>
      <c r="X37">
        <v>1</v>
      </c>
      <c r="Y37">
        <v>0</v>
      </c>
      <c r="Z37">
        <v>0</v>
      </c>
      <c r="AA37">
        <v>0</v>
      </c>
      <c r="AB37">
        <v>0</v>
      </c>
      <c r="AC37">
        <v>4</v>
      </c>
      <c r="AD37">
        <v>7</v>
      </c>
    </row>
    <row r="38" spans="1:30" x14ac:dyDescent="0.25">
      <c r="A38" t="s">
        <v>37</v>
      </c>
      <c r="B38" t="s">
        <v>78</v>
      </c>
      <c r="C38" t="s">
        <v>41</v>
      </c>
      <c r="D38" t="s">
        <v>79</v>
      </c>
      <c r="E38">
        <v>8</v>
      </c>
      <c r="F38">
        <v>7</v>
      </c>
      <c r="G38">
        <v>7</v>
      </c>
      <c r="H38">
        <v>106737</v>
      </c>
      <c r="I38">
        <v>54507</v>
      </c>
      <c r="J38">
        <v>1343090</v>
      </c>
      <c r="K38">
        <v>1257081</v>
      </c>
      <c r="L38">
        <v>55208</v>
      </c>
      <c r="M38">
        <v>85308</v>
      </c>
      <c r="N38">
        <v>1</v>
      </c>
      <c r="O38">
        <v>100</v>
      </c>
      <c r="P38">
        <v>93.6</v>
      </c>
      <c r="Q38">
        <v>7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37</v>
      </c>
      <c r="B39" t="s">
        <v>78</v>
      </c>
      <c r="C39" t="s">
        <v>41</v>
      </c>
      <c r="D39" t="s">
        <v>42</v>
      </c>
      <c r="E39">
        <v>1</v>
      </c>
      <c r="F39">
        <v>1</v>
      </c>
      <c r="G39">
        <v>1</v>
      </c>
      <c r="H39">
        <v>2743</v>
      </c>
      <c r="I39">
        <v>0</v>
      </c>
      <c r="J39">
        <v>35781</v>
      </c>
      <c r="K39">
        <v>35781</v>
      </c>
      <c r="L39">
        <v>0</v>
      </c>
      <c r="M39">
        <v>0</v>
      </c>
      <c r="N39">
        <v>0</v>
      </c>
      <c r="O39">
        <v>100</v>
      </c>
      <c r="P39">
        <v>100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 t="s">
        <v>37</v>
      </c>
      <c r="B40" t="s">
        <v>78</v>
      </c>
      <c r="C40" t="s">
        <v>41</v>
      </c>
      <c r="D40" t="s">
        <v>80</v>
      </c>
      <c r="E40">
        <v>2</v>
      </c>
      <c r="F40">
        <v>2</v>
      </c>
      <c r="G40">
        <v>2</v>
      </c>
      <c r="H40">
        <v>5822</v>
      </c>
      <c r="I40">
        <v>6027</v>
      </c>
      <c r="J40">
        <v>115443</v>
      </c>
      <c r="K40">
        <v>63048</v>
      </c>
      <c r="L40">
        <v>6027</v>
      </c>
      <c r="M40">
        <v>52395</v>
      </c>
      <c r="N40">
        <v>0</v>
      </c>
      <c r="O40">
        <v>100</v>
      </c>
      <c r="P40">
        <v>54.61</v>
      </c>
      <c r="Q40">
        <v>2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 t="s">
        <v>37</v>
      </c>
      <c r="B41" t="s">
        <v>78</v>
      </c>
      <c r="C41" t="s">
        <v>81</v>
      </c>
      <c r="D41" t="s">
        <v>82</v>
      </c>
      <c r="E41">
        <v>2</v>
      </c>
      <c r="F41">
        <v>2</v>
      </c>
      <c r="G41">
        <v>2</v>
      </c>
      <c r="H41">
        <v>7712</v>
      </c>
      <c r="I41">
        <v>47651762</v>
      </c>
      <c r="J41">
        <v>1578742</v>
      </c>
      <c r="K41">
        <v>4323603</v>
      </c>
      <c r="L41">
        <v>73783</v>
      </c>
      <c r="M41">
        <v>44833118</v>
      </c>
      <c r="N41">
        <v>0</v>
      </c>
      <c r="O41">
        <v>100</v>
      </c>
      <c r="P41">
        <v>273.86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</row>
    <row r="42" spans="1:30" x14ac:dyDescent="0.25">
      <c r="A42" t="s">
        <v>37</v>
      </c>
      <c r="B42" t="s">
        <v>78</v>
      </c>
      <c r="C42" t="s">
        <v>83</v>
      </c>
      <c r="D42" t="s">
        <v>84</v>
      </c>
      <c r="E42">
        <v>1</v>
      </c>
      <c r="F42">
        <v>1</v>
      </c>
      <c r="G42">
        <v>1</v>
      </c>
      <c r="H42">
        <v>740</v>
      </c>
      <c r="I42">
        <v>0</v>
      </c>
      <c r="J42">
        <v>101712</v>
      </c>
      <c r="K42">
        <v>101712</v>
      </c>
      <c r="L42">
        <v>0</v>
      </c>
      <c r="M42">
        <v>0</v>
      </c>
      <c r="N42">
        <v>0</v>
      </c>
      <c r="O42">
        <v>100</v>
      </c>
      <c r="P42">
        <v>100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 t="s">
        <v>37</v>
      </c>
      <c r="B43" t="s">
        <v>78</v>
      </c>
      <c r="C43" t="s">
        <v>43</v>
      </c>
      <c r="D43" t="s">
        <v>45</v>
      </c>
      <c r="E43">
        <v>353</v>
      </c>
      <c r="F43">
        <v>353</v>
      </c>
      <c r="G43">
        <v>353</v>
      </c>
      <c r="H43">
        <v>18926</v>
      </c>
      <c r="I43">
        <v>1270</v>
      </c>
      <c r="J43">
        <v>140627.5</v>
      </c>
      <c r="K43">
        <v>1767</v>
      </c>
      <c r="L43">
        <v>137542.09</v>
      </c>
      <c r="M43">
        <v>2588.41</v>
      </c>
      <c r="N43">
        <v>0</v>
      </c>
      <c r="O43">
        <v>100</v>
      </c>
      <c r="P43">
        <v>1.26</v>
      </c>
      <c r="Q43">
        <v>351</v>
      </c>
      <c r="R43">
        <v>0</v>
      </c>
      <c r="S43">
        <v>0</v>
      </c>
      <c r="T43">
        <v>1</v>
      </c>
      <c r="U43">
        <v>0</v>
      </c>
      <c r="V43">
        <v>0</v>
      </c>
      <c r="W43">
        <v>0</v>
      </c>
      <c r="X43">
        <v>1</v>
      </c>
      <c r="Y43">
        <v>0</v>
      </c>
      <c r="Z43">
        <v>0</v>
      </c>
      <c r="AA43">
        <v>0</v>
      </c>
      <c r="AB43">
        <v>1</v>
      </c>
      <c r="AC43">
        <v>248</v>
      </c>
      <c r="AD43">
        <v>0</v>
      </c>
    </row>
    <row r="44" spans="1:30" x14ac:dyDescent="0.25">
      <c r="A44" t="s">
        <v>37</v>
      </c>
      <c r="B44" t="s">
        <v>78</v>
      </c>
      <c r="C44" t="s">
        <v>43</v>
      </c>
      <c r="D44" t="s">
        <v>44</v>
      </c>
      <c r="E44">
        <v>945</v>
      </c>
      <c r="F44">
        <v>943</v>
      </c>
      <c r="G44">
        <v>943</v>
      </c>
      <c r="H44">
        <v>1739</v>
      </c>
      <c r="I44">
        <v>2786</v>
      </c>
      <c r="J44">
        <v>95817.11</v>
      </c>
      <c r="K44">
        <v>396</v>
      </c>
      <c r="L44">
        <v>95230.62</v>
      </c>
      <c r="M44">
        <v>2976.49</v>
      </c>
      <c r="N44">
        <v>2</v>
      </c>
      <c r="O44">
        <v>100</v>
      </c>
      <c r="P44">
        <v>0.41</v>
      </c>
      <c r="Q44">
        <v>539</v>
      </c>
      <c r="R44">
        <v>274</v>
      </c>
      <c r="S44">
        <v>116</v>
      </c>
      <c r="T44">
        <v>0</v>
      </c>
      <c r="U44">
        <v>0</v>
      </c>
      <c r="V44">
        <v>0</v>
      </c>
      <c r="W44">
        <v>0</v>
      </c>
      <c r="X44">
        <v>11</v>
      </c>
      <c r="Y44">
        <v>3</v>
      </c>
      <c r="Z44">
        <v>0</v>
      </c>
      <c r="AA44">
        <v>0</v>
      </c>
      <c r="AB44">
        <v>572</v>
      </c>
      <c r="AC44">
        <v>33</v>
      </c>
      <c r="AD44">
        <v>432</v>
      </c>
    </row>
    <row r="45" spans="1:30" x14ac:dyDescent="0.25">
      <c r="A45" t="s">
        <v>37</v>
      </c>
      <c r="B45" t="s">
        <v>78</v>
      </c>
      <c r="C45" t="s">
        <v>43</v>
      </c>
      <c r="D45" t="s">
        <v>46</v>
      </c>
      <c r="E45">
        <v>1498</v>
      </c>
      <c r="F45">
        <v>1498</v>
      </c>
      <c r="G45">
        <v>1498</v>
      </c>
      <c r="H45">
        <v>32769</v>
      </c>
      <c r="I45">
        <v>797</v>
      </c>
      <c r="J45">
        <v>288674.75</v>
      </c>
      <c r="K45">
        <v>1089</v>
      </c>
      <c r="L45">
        <v>288422.18</v>
      </c>
      <c r="M45">
        <v>-39.43</v>
      </c>
      <c r="N45">
        <v>0</v>
      </c>
      <c r="O45">
        <v>100</v>
      </c>
      <c r="P45">
        <v>0.38</v>
      </c>
      <c r="Q45">
        <v>1471</v>
      </c>
      <c r="R45">
        <v>0</v>
      </c>
      <c r="S45">
        <v>0</v>
      </c>
      <c r="T45">
        <v>2</v>
      </c>
      <c r="U45">
        <v>0</v>
      </c>
      <c r="V45">
        <v>0</v>
      </c>
      <c r="W45">
        <v>1</v>
      </c>
      <c r="X45">
        <v>12</v>
      </c>
      <c r="Y45">
        <v>12</v>
      </c>
      <c r="Z45">
        <v>0</v>
      </c>
      <c r="AA45">
        <v>0</v>
      </c>
      <c r="AB45">
        <v>83</v>
      </c>
      <c r="AC45">
        <v>572</v>
      </c>
      <c r="AD45">
        <v>0</v>
      </c>
    </row>
    <row r="46" spans="1:30" x14ac:dyDescent="0.25">
      <c r="A46" t="s">
        <v>37</v>
      </c>
      <c r="B46" t="s">
        <v>78</v>
      </c>
      <c r="C46" t="s">
        <v>47</v>
      </c>
      <c r="D46" t="s">
        <v>50</v>
      </c>
      <c r="E46">
        <v>6</v>
      </c>
      <c r="F46">
        <v>4</v>
      </c>
      <c r="G46">
        <v>4</v>
      </c>
      <c r="H46">
        <v>4</v>
      </c>
      <c r="I46">
        <v>86117.56</v>
      </c>
      <c r="J46">
        <v>1055</v>
      </c>
      <c r="K46">
        <v>330</v>
      </c>
      <c r="L46">
        <v>0</v>
      </c>
      <c r="M46">
        <v>86842.559999999998</v>
      </c>
      <c r="N46">
        <v>1</v>
      </c>
      <c r="O46">
        <v>100</v>
      </c>
      <c r="P46">
        <v>31.28</v>
      </c>
      <c r="Q46">
        <v>1</v>
      </c>
      <c r="R46">
        <v>2</v>
      </c>
      <c r="S46">
        <v>1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2</v>
      </c>
      <c r="AC46">
        <v>0</v>
      </c>
      <c r="AD46">
        <v>3</v>
      </c>
    </row>
    <row r="47" spans="1:30" x14ac:dyDescent="0.25">
      <c r="A47" t="s">
        <v>37</v>
      </c>
      <c r="B47" t="s">
        <v>78</v>
      </c>
      <c r="C47" t="s">
        <v>47</v>
      </c>
      <c r="D47" t="s">
        <v>49</v>
      </c>
      <c r="E47">
        <v>31</v>
      </c>
      <c r="F47">
        <v>31</v>
      </c>
      <c r="G47">
        <v>31</v>
      </c>
      <c r="H47">
        <v>794</v>
      </c>
      <c r="I47">
        <v>13263</v>
      </c>
      <c r="J47">
        <v>7818.17</v>
      </c>
      <c r="K47">
        <v>344</v>
      </c>
      <c r="L47">
        <v>7261.17</v>
      </c>
      <c r="M47">
        <v>13476</v>
      </c>
      <c r="N47">
        <v>0</v>
      </c>
      <c r="O47">
        <v>100</v>
      </c>
      <c r="P47">
        <v>4.4000000000000004</v>
      </c>
      <c r="Q47">
        <v>29</v>
      </c>
      <c r="R47">
        <v>1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3</v>
      </c>
      <c r="AC47">
        <v>14</v>
      </c>
      <c r="AD47">
        <v>2</v>
      </c>
    </row>
    <row r="48" spans="1:30" x14ac:dyDescent="0.25">
      <c r="A48" t="s">
        <v>37</v>
      </c>
      <c r="B48" t="s">
        <v>78</v>
      </c>
      <c r="C48" t="s">
        <v>47</v>
      </c>
      <c r="D48" t="s">
        <v>52</v>
      </c>
      <c r="E48">
        <v>5870</v>
      </c>
      <c r="F48">
        <v>5546</v>
      </c>
      <c r="G48">
        <v>5538</v>
      </c>
      <c r="H48">
        <v>128003</v>
      </c>
      <c r="I48">
        <v>3637209.88</v>
      </c>
      <c r="J48">
        <v>1377169.02</v>
      </c>
      <c r="K48">
        <v>293895</v>
      </c>
      <c r="L48">
        <v>1102156.02</v>
      </c>
      <c r="M48">
        <v>3618327.88</v>
      </c>
      <c r="N48">
        <v>243</v>
      </c>
      <c r="O48">
        <v>0</v>
      </c>
      <c r="P48">
        <v>21.34</v>
      </c>
      <c r="Q48">
        <v>4788</v>
      </c>
      <c r="R48">
        <v>445</v>
      </c>
      <c r="S48">
        <v>172</v>
      </c>
      <c r="T48">
        <v>62</v>
      </c>
      <c r="U48">
        <v>0</v>
      </c>
      <c r="V48">
        <v>0</v>
      </c>
      <c r="W48">
        <v>0</v>
      </c>
      <c r="X48">
        <v>53</v>
      </c>
      <c r="Y48">
        <v>18</v>
      </c>
      <c r="Z48">
        <v>0</v>
      </c>
      <c r="AA48">
        <v>0</v>
      </c>
      <c r="AB48">
        <v>946</v>
      </c>
      <c r="AC48">
        <v>1873</v>
      </c>
      <c r="AD48">
        <v>687</v>
      </c>
    </row>
    <row r="49" spans="1:30" x14ac:dyDescent="0.25">
      <c r="A49" t="s">
        <v>37</v>
      </c>
      <c r="B49" t="s">
        <v>78</v>
      </c>
      <c r="C49" t="s">
        <v>53</v>
      </c>
      <c r="D49" t="s">
        <v>55</v>
      </c>
      <c r="E49">
        <v>430</v>
      </c>
      <c r="F49">
        <v>373</v>
      </c>
      <c r="G49">
        <v>373</v>
      </c>
      <c r="H49">
        <v>50928</v>
      </c>
      <c r="I49">
        <v>178823.64</v>
      </c>
      <c r="J49">
        <v>588225</v>
      </c>
      <c r="K49">
        <v>548062</v>
      </c>
      <c r="L49">
        <v>0</v>
      </c>
      <c r="M49">
        <v>218986.64</v>
      </c>
      <c r="N49">
        <v>51</v>
      </c>
      <c r="O49">
        <v>100</v>
      </c>
      <c r="P49">
        <v>93.17</v>
      </c>
      <c r="Q49">
        <v>330</v>
      </c>
      <c r="R49">
        <v>14</v>
      </c>
      <c r="S49">
        <v>24</v>
      </c>
      <c r="T49">
        <v>1</v>
      </c>
      <c r="U49">
        <v>0</v>
      </c>
      <c r="V49">
        <v>0</v>
      </c>
      <c r="W49">
        <v>0</v>
      </c>
      <c r="X49">
        <v>1</v>
      </c>
      <c r="Y49">
        <v>3</v>
      </c>
      <c r="Z49">
        <v>0</v>
      </c>
      <c r="AA49">
        <v>0</v>
      </c>
      <c r="AB49">
        <v>111</v>
      </c>
      <c r="AC49">
        <v>59</v>
      </c>
      <c r="AD49">
        <v>87</v>
      </c>
    </row>
    <row r="50" spans="1:30" x14ac:dyDescent="0.25">
      <c r="A50" t="s">
        <v>37</v>
      </c>
      <c r="B50" t="s">
        <v>78</v>
      </c>
      <c r="C50" t="s">
        <v>57</v>
      </c>
      <c r="D50" t="s">
        <v>59</v>
      </c>
      <c r="E50">
        <v>1291</v>
      </c>
      <c r="F50">
        <v>1289</v>
      </c>
      <c r="G50">
        <v>1289</v>
      </c>
      <c r="H50">
        <v>1028195</v>
      </c>
      <c r="I50">
        <v>8540806.2799999993</v>
      </c>
      <c r="J50">
        <v>7228210.8499999996</v>
      </c>
      <c r="K50">
        <v>0</v>
      </c>
      <c r="L50">
        <v>7228210.8499999996</v>
      </c>
      <c r="M50">
        <v>8540806.2799999993</v>
      </c>
      <c r="N50">
        <v>2</v>
      </c>
      <c r="O50">
        <v>100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1289</v>
      </c>
      <c r="AB50">
        <v>0</v>
      </c>
      <c r="AC50">
        <v>0</v>
      </c>
      <c r="AD50">
        <v>0</v>
      </c>
    </row>
    <row r="51" spans="1:30" x14ac:dyDescent="0.25">
      <c r="A51" t="s">
        <v>37</v>
      </c>
      <c r="B51" t="s">
        <v>78</v>
      </c>
      <c r="C51" t="s">
        <v>57</v>
      </c>
      <c r="D51" t="s">
        <v>58</v>
      </c>
      <c r="E51">
        <v>717</v>
      </c>
      <c r="F51">
        <v>717</v>
      </c>
      <c r="G51">
        <v>717</v>
      </c>
      <c r="H51">
        <v>300605</v>
      </c>
      <c r="I51">
        <v>7152908.0599999996</v>
      </c>
      <c r="J51">
        <v>2113253.15</v>
      </c>
      <c r="K51">
        <v>0</v>
      </c>
      <c r="L51">
        <v>2113253.15</v>
      </c>
      <c r="M51">
        <v>7152908.0599999996</v>
      </c>
      <c r="N51">
        <v>0</v>
      </c>
      <c r="O51">
        <v>100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717</v>
      </c>
      <c r="AB51">
        <v>0</v>
      </c>
      <c r="AC51">
        <v>0</v>
      </c>
      <c r="AD51">
        <v>0</v>
      </c>
    </row>
    <row r="52" spans="1:30" x14ac:dyDescent="0.25">
      <c r="A52" t="s">
        <v>37</v>
      </c>
      <c r="B52" t="s">
        <v>78</v>
      </c>
      <c r="C52" t="s">
        <v>57</v>
      </c>
      <c r="D52" t="s">
        <v>60</v>
      </c>
      <c r="E52">
        <v>4</v>
      </c>
      <c r="F52">
        <v>2</v>
      </c>
      <c r="G52">
        <v>2</v>
      </c>
      <c r="H52">
        <v>1131</v>
      </c>
      <c r="I52">
        <v>14219.56</v>
      </c>
      <c r="J52">
        <v>13667</v>
      </c>
      <c r="K52">
        <v>21305</v>
      </c>
      <c r="L52">
        <v>0</v>
      </c>
      <c r="M52">
        <v>6581.56</v>
      </c>
      <c r="N52">
        <v>1</v>
      </c>
      <c r="O52">
        <v>100</v>
      </c>
      <c r="P52">
        <v>155.88999999999999</v>
      </c>
      <c r="Q52">
        <v>2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 t="s">
        <v>37</v>
      </c>
      <c r="B53" t="s">
        <v>78</v>
      </c>
      <c r="C53" t="s">
        <v>57</v>
      </c>
      <c r="D53" t="s">
        <v>61</v>
      </c>
      <c r="E53">
        <v>4</v>
      </c>
      <c r="F53">
        <v>4</v>
      </c>
      <c r="G53">
        <v>4</v>
      </c>
      <c r="H53">
        <v>575</v>
      </c>
      <c r="I53">
        <v>50717</v>
      </c>
      <c r="J53">
        <v>5652</v>
      </c>
      <c r="K53">
        <v>1128</v>
      </c>
      <c r="L53">
        <v>0</v>
      </c>
      <c r="M53">
        <v>55241</v>
      </c>
      <c r="N53">
        <v>0</v>
      </c>
      <c r="O53">
        <v>100</v>
      </c>
      <c r="P53">
        <v>19.96</v>
      </c>
      <c r="Q53">
        <v>2</v>
      </c>
      <c r="R53">
        <v>0</v>
      </c>
      <c r="S53">
        <v>0</v>
      </c>
      <c r="T53">
        <v>2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</v>
      </c>
      <c r="AC53">
        <v>0</v>
      </c>
      <c r="AD53">
        <v>1</v>
      </c>
    </row>
    <row r="54" spans="1:30" x14ac:dyDescent="0.25">
      <c r="A54" t="s">
        <v>37</v>
      </c>
      <c r="B54" t="s">
        <v>78</v>
      </c>
      <c r="C54" t="s">
        <v>62</v>
      </c>
      <c r="D54" t="s">
        <v>63</v>
      </c>
      <c r="E54">
        <v>1</v>
      </c>
      <c r="F54">
        <v>0</v>
      </c>
      <c r="G54">
        <v>0</v>
      </c>
      <c r="H54">
        <v>0</v>
      </c>
      <c r="I54">
        <v>-36.6</v>
      </c>
      <c r="J54">
        <v>0</v>
      </c>
      <c r="K54">
        <v>0</v>
      </c>
      <c r="L54">
        <v>0</v>
      </c>
      <c r="M54">
        <v>-36.6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</row>
    <row r="55" spans="1:30" x14ac:dyDescent="0.25">
      <c r="A55" t="s">
        <v>37</v>
      </c>
      <c r="B55" t="s">
        <v>78</v>
      </c>
      <c r="C55" t="s">
        <v>62</v>
      </c>
      <c r="D55" t="s">
        <v>64</v>
      </c>
      <c r="E55">
        <v>1</v>
      </c>
      <c r="F55">
        <v>0</v>
      </c>
      <c r="G55">
        <v>0</v>
      </c>
      <c r="H55">
        <v>0</v>
      </c>
      <c r="I55">
        <v>-4923.63</v>
      </c>
      <c r="J55">
        <v>0</v>
      </c>
      <c r="K55">
        <v>0</v>
      </c>
      <c r="L55">
        <v>0</v>
      </c>
      <c r="M55">
        <v>-4923.63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</row>
    <row r="56" spans="1:30" x14ac:dyDescent="0.25">
      <c r="A56" t="s">
        <v>37</v>
      </c>
      <c r="B56" t="s">
        <v>78</v>
      </c>
      <c r="C56" t="s">
        <v>62</v>
      </c>
      <c r="D56" t="s">
        <v>65</v>
      </c>
      <c r="E56">
        <v>48</v>
      </c>
      <c r="F56">
        <v>34</v>
      </c>
      <c r="G56">
        <v>34</v>
      </c>
      <c r="H56">
        <v>10340</v>
      </c>
      <c r="I56">
        <v>-42732.84</v>
      </c>
      <c r="J56">
        <v>130295</v>
      </c>
      <c r="K56">
        <v>98632</v>
      </c>
      <c r="L56">
        <v>13400</v>
      </c>
      <c r="M56">
        <v>-24469.84</v>
      </c>
      <c r="N56">
        <v>13</v>
      </c>
      <c r="O56">
        <v>100</v>
      </c>
      <c r="P56">
        <v>75.7</v>
      </c>
      <c r="Q56">
        <v>30</v>
      </c>
      <c r="R56">
        <v>0</v>
      </c>
      <c r="S56">
        <v>1</v>
      </c>
      <c r="T56">
        <v>2</v>
      </c>
      <c r="U56">
        <v>0</v>
      </c>
      <c r="V56">
        <v>0</v>
      </c>
      <c r="W56">
        <v>0</v>
      </c>
      <c r="X56">
        <v>0</v>
      </c>
      <c r="Y56">
        <v>1</v>
      </c>
      <c r="Z56">
        <v>0</v>
      </c>
      <c r="AA56">
        <v>0</v>
      </c>
      <c r="AB56">
        <v>4</v>
      </c>
      <c r="AC56">
        <v>5</v>
      </c>
      <c r="AD56">
        <v>1</v>
      </c>
    </row>
    <row r="57" spans="1:30" x14ac:dyDescent="0.25">
      <c r="A57" t="s">
        <v>37</v>
      </c>
      <c r="B57" t="s">
        <v>78</v>
      </c>
      <c r="C57" t="s">
        <v>62</v>
      </c>
      <c r="D57" t="s">
        <v>66</v>
      </c>
      <c r="E57">
        <v>22</v>
      </c>
      <c r="F57">
        <v>15</v>
      </c>
      <c r="G57">
        <v>15</v>
      </c>
      <c r="H57">
        <v>570</v>
      </c>
      <c r="I57">
        <v>23958.95</v>
      </c>
      <c r="J57">
        <v>15050</v>
      </c>
      <c r="K57">
        <v>25458</v>
      </c>
      <c r="L57">
        <v>0</v>
      </c>
      <c r="M57">
        <v>13550.95</v>
      </c>
      <c r="N57">
        <v>6</v>
      </c>
      <c r="O57">
        <v>100</v>
      </c>
      <c r="P57">
        <v>169.16</v>
      </c>
      <c r="Q57">
        <v>14</v>
      </c>
      <c r="R57">
        <v>1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8</v>
      </c>
      <c r="AC57">
        <v>4</v>
      </c>
      <c r="AD57">
        <v>2</v>
      </c>
    </row>
    <row r="58" spans="1:30" x14ac:dyDescent="0.25">
      <c r="A58" t="s">
        <v>37</v>
      </c>
      <c r="B58" t="s">
        <v>78</v>
      </c>
      <c r="C58" t="s">
        <v>69</v>
      </c>
      <c r="D58" t="s">
        <v>71</v>
      </c>
      <c r="E58">
        <v>162</v>
      </c>
      <c r="F58">
        <v>146</v>
      </c>
      <c r="G58">
        <v>145</v>
      </c>
      <c r="H58">
        <v>56420</v>
      </c>
      <c r="I58">
        <v>28190645.969999999</v>
      </c>
      <c r="J58">
        <v>837046</v>
      </c>
      <c r="K58">
        <v>3180</v>
      </c>
      <c r="L58">
        <v>0</v>
      </c>
      <c r="M58">
        <v>29024511.969999999</v>
      </c>
      <c r="N58">
        <v>16</v>
      </c>
      <c r="O58">
        <v>0</v>
      </c>
      <c r="P58">
        <v>0.38</v>
      </c>
      <c r="Q58">
        <v>100</v>
      </c>
      <c r="R58">
        <v>0</v>
      </c>
      <c r="S58">
        <v>39</v>
      </c>
      <c r="T58">
        <v>0</v>
      </c>
      <c r="U58">
        <v>0</v>
      </c>
      <c r="V58">
        <v>0</v>
      </c>
      <c r="W58">
        <v>0</v>
      </c>
      <c r="X58">
        <v>0</v>
      </c>
      <c r="Y58">
        <v>5</v>
      </c>
      <c r="Z58">
        <v>0</v>
      </c>
      <c r="AA58">
        <v>1</v>
      </c>
      <c r="AB58">
        <v>4</v>
      </c>
      <c r="AC58">
        <v>22</v>
      </c>
      <c r="AD58">
        <v>39</v>
      </c>
    </row>
    <row r="59" spans="1:30" x14ac:dyDescent="0.25">
      <c r="A59" t="s">
        <v>37</v>
      </c>
      <c r="B59" t="s">
        <v>78</v>
      </c>
      <c r="C59" t="s">
        <v>69</v>
      </c>
      <c r="D59" t="s">
        <v>74</v>
      </c>
      <c r="E59">
        <v>1</v>
      </c>
      <c r="F59">
        <v>1</v>
      </c>
      <c r="G59">
        <v>1</v>
      </c>
      <c r="H59">
        <v>48</v>
      </c>
      <c r="I59">
        <v>10784</v>
      </c>
      <c r="J59">
        <v>1556</v>
      </c>
      <c r="K59">
        <v>0</v>
      </c>
      <c r="L59">
        <v>0</v>
      </c>
      <c r="M59">
        <v>12340</v>
      </c>
      <c r="N59">
        <v>0</v>
      </c>
      <c r="O59">
        <v>100</v>
      </c>
      <c r="P59">
        <v>0</v>
      </c>
      <c r="Q59">
        <v>1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 t="s">
        <v>37</v>
      </c>
      <c r="B60" t="s">
        <v>78</v>
      </c>
      <c r="C60" t="s">
        <v>69</v>
      </c>
      <c r="D60" t="s">
        <v>70</v>
      </c>
      <c r="E60">
        <v>87</v>
      </c>
      <c r="F60">
        <v>81</v>
      </c>
      <c r="G60">
        <v>81</v>
      </c>
      <c r="H60">
        <v>21923</v>
      </c>
      <c r="I60">
        <v>17418451.260000002</v>
      </c>
      <c r="J60">
        <v>335193</v>
      </c>
      <c r="K60">
        <v>0</v>
      </c>
      <c r="L60">
        <v>0</v>
      </c>
      <c r="M60">
        <v>17753644.260000002</v>
      </c>
      <c r="N60">
        <v>6</v>
      </c>
      <c r="O60">
        <v>100</v>
      </c>
      <c r="P60">
        <v>0</v>
      </c>
      <c r="Q60">
        <v>69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12</v>
      </c>
      <c r="AB60">
        <v>0</v>
      </c>
      <c r="AC60">
        <v>18</v>
      </c>
      <c r="AD60">
        <v>0</v>
      </c>
    </row>
    <row r="61" spans="1:30" x14ac:dyDescent="0.25">
      <c r="A61" t="s">
        <v>37</v>
      </c>
      <c r="B61" t="s">
        <v>78</v>
      </c>
      <c r="C61" t="s">
        <v>69</v>
      </c>
      <c r="D61" t="s">
        <v>75</v>
      </c>
      <c r="E61">
        <v>3</v>
      </c>
      <c r="F61">
        <v>3</v>
      </c>
      <c r="G61">
        <v>1</v>
      </c>
      <c r="H61">
        <v>0</v>
      </c>
      <c r="I61">
        <v>22551</v>
      </c>
      <c r="J61">
        <v>433</v>
      </c>
      <c r="K61">
        <v>0</v>
      </c>
      <c r="L61">
        <v>0</v>
      </c>
      <c r="M61">
        <v>22984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</row>
    <row r="62" spans="1:30" x14ac:dyDescent="0.25">
      <c r="A62" t="s">
        <v>37</v>
      </c>
      <c r="B62" t="s">
        <v>78</v>
      </c>
      <c r="C62" t="s">
        <v>69</v>
      </c>
      <c r="D62" t="s">
        <v>73</v>
      </c>
      <c r="E62">
        <v>10</v>
      </c>
      <c r="F62">
        <v>9</v>
      </c>
      <c r="G62">
        <v>9</v>
      </c>
      <c r="H62">
        <v>12955</v>
      </c>
      <c r="I62">
        <v>222925</v>
      </c>
      <c r="J62">
        <v>143917</v>
      </c>
      <c r="K62">
        <v>0</v>
      </c>
      <c r="L62">
        <v>0</v>
      </c>
      <c r="M62">
        <v>366842</v>
      </c>
      <c r="N62">
        <v>0</v>
      </c>
      <c r="O62">
        <v>100</v>
      </c>
      <c r="P62">
        <v>0</v>
      </c>
      <c r="Q62">
        <v>4</v>
      </c>
      <c r="R62">
        <v>0</v>
      </c>
      <c r="S62">
        <v>4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3</v>
      </c>
      <c r="AD62">
        <v>4</v>
      </c>
    </row>
    <row r="63" spans="1:30" x14ac:dyDescent="0.25">
      <c r="A63" t="s">
        <v>37</v>
      </c>
      <c r="B63" t="s">
        <v>78</v>
      </c>
      <c r="C63" t="s">
        <v>76</v>
      </c>
      <c r="D63" t="s">
        <v>77</v>
      </c>
      <c r="E63">
        <v>67</v>
      </c>
      <c r="F63">
        <v>14</v>
      </c>
      <c r="G63">
        <v>1</v>
      </c>
      <c r="H63">
        <v>1411</v>
      </c>
      <c r="I63">
        <v>-280249.56</v>
      </c>
      <c r="J63">
        <v>19561</v>
      </c>
      <c r="K63">
        <v>30551</v>
      </c>
      <c r="L63">
        <v>0</v>
      </c>
      <c r="M63">
        <v>-291239.56</v>
      </c>
      <c r="N63">
        <v>53</v>
      </c>
      <c r="O63">
        <v>0</v>
      </c>
      <c r="P63">
        <v>156.18</v>
      </c>
      <c r="Q63">
        <v>1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 t="s">
        <v>37</v>
      </c>
      <c r="B64" t="s">
        <v>85</v>
      </c>
      <c r="C64" t="s">
        <v>41</v>
      </c>
      <c r="D64" t="s">
        <v>79</v>
      </c>
      <c r="E64">
        <v>1</v>
      </c>
      <c r="F64">
        <v>1</v>
      </c>
      <c r="G64">
        <v>1</v>
      </c>
      <c r="H64">
        <v>51257</v>
      </c>
      <c r="I64">
        <v>0</v>
      </c>
      <c r="J64">
        <v>607764</v>
      </c>
      <c r="K64">
        <v>607764</v>
      </c>
      <c r="L64">
        <v>0</v>
      </c>
      <c r="M64">
        <v>0</v>
      </c>
      <c r="N64">
        <v>0</v>
      </c>
      <c r="O64">
        <v>100</v>
      </c>
      <c r="P64">
        <v>100</v>
      </c>
      <c r="Q64">
        <v>1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 t="s">
        <v>37</v>
      </c>
      <c r="B65" t="s">
        <v>85</v>
      </c>
      <c r="C65" t="s">
        <v>81</v>
      </c>
      <c r="D65" t="s">
        <v>82</v>
      </c>
      <c r="E65">
        <v>1</v>
      </c>
      <c r="F65">
        <v>1</v>
      </c>
      <c r="G65">
        <v>1</v>
      </c>
      <c r="H65">
        <v>0</v>
      </c>
      <c r="I65">
        <v>46041</v>
      </c>
      <c r="J65">
        <v>14514</v>
      </c>
      <c r="K65">
        <v>43332</v>
      </c>
      <c r="L65">
        <v>17223</v>
      </c>
      <c r="M65">
        <v>0</v>
      </c>
      <c r="N65">
        <v>0</v>
      </c>
      <c r="O65">
        <v>100</v>
      </c>
      <c r="P65">
        <v>298.55</v>
      </c>
      <c r="Q65">
        <v>0</v>
      </c>
      <c r="R65">
        <v>1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1</v>
      </c>
    </row>
    <row r="66" spans="1:30" x14ac:dyDescent="0.25">
      <c r="A66" t="s">
        <v>37</v>
      </c>
      <c r="B66" t="s">
        <v>85</v>
      </c>
      <c r="C66" t="s">
        <v>43</v>
      </c>
      <c r="D66" t="s">
        <v>44</v>
      </c>
      <c r="E66">
        <v>295</v>
      </c>
      <c r="F66">
        <v>232</v>
      </c>
      <c r="G66">
        <v>229</v>
      </c>
      <c r="H66">
        <v>505</v>
      </c>
      <c r="I66">
        <v>-318</v>
      </c>
      <c r="J66">
        <v>25863.67</v>
      </c>
      <c r="K66">
        <v>1090</v>
      </c>
      <c r="L66">
        <v>25268.63</v>
      </c>
      <c r="M66">
        <v>-812.96</v>
      </c>
      <c r="N66">
        <v>63</v>
      </c>
      <c r="O66">
        <v>0</v>
      </c>
      <c r="P66">
        <v>4.21</v>
      </c>
      <c r="Q66">
        <v>161</v>
      </c>
      <c r="R66">
        <v>68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178</v>
      </c>
      <c r="AC66">
        <v>10</v>
      </c>
      <c r="AD66">
        <v>98</v>
      </c>
    </row>
    <row r="67" spans="1:30" x14ac:dyDescent="0.25">
      <c r="A67" t="s">
        <v>37</v>
      </c>
      <c r="B67" t="s">
        <v>85</v>
      </c>
      <c r="C67" t="s">
        <v>43</v>
      </c>
      <c r="D67" t="s">
        <v>46</v>
      </c>
      <c r="E67">
        <v>2539</v>
      </c>
      <c r="F67">
        <v>2539</v>
      </c>
      <c r="G67">
        <v>2539</v>
      </c>
      <c r="H67">
        <v>67238</v>
      </c>
      <c r="I67">
        <v>1919</v>
      </c>
      <c r="J67">
        <v>588466.66</v>
      </c>
      <c r="K67">
        <v>3156</v>
      </c>
      <c r="L67">
        <v>586625.42000000004</v>
      </c>
      <c r="M67">
        <v>604.24</v>
      </c>
      <c r="N67">
        <v>0</v>
      </c>
      <c r="O67">
        <v>100</v>
      </c>
      <c r="P67">
        <v>0.54</v>
      </c>
      <c r="Q67">
        <v>2521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16</v>
      </c>
      <c r="Y67">
        <v>2</v>
      </c>
      <c r="Z67">
        <v>0</v>
      </c>
      <c r="AA67">
        <v>0</v>
      </c>
      <c r="AB67">
        <v>56</v>
      </c>
      <c r="AC67">
        <v>703</v>
      </c>
      <c r="AD67">
        <v>0</v>
      </c>
    </row>
    <row r="68" spans="1:30" x14ac:dyDescent="0.25">
      <c r="A68" t="s">
        <v>37</v>
      </c>
      <c r="B68" t="s">
        <v>85</v>
      </c>
      <c r="C68" t="s">
        <v>43</v>
      </c>
      <c r="D68" t="s">
        <v>45</v>
      </c>
      <c r="E68">
        <v>379</v>
      </c>
      <c r="F68">
        <v>379</v>
      </c>
      <c r="G68">
        <v>379</v>
      </c>
      <c r="H68">
        <v>18725</v>
      </c>
      <c r="I68">
        <v>2055</v>
      </c>
      <c r="J68">
        <v>141132.17000000001</v>
      </c>
      <c r="K68">
        <v>1028</v>
      </c>
      <c r="L68">
        <v>140500.39000000001</v>
      </c>
      <c r="M68">
        <v>1658.78</v>
      </c>
      <c r="N68">
        <v>0</v>
      </c>
      <c r="O68">
        <v>100</v>
      </c>
      <c r="P68">
        <v>0.73</v>
      </c>
      <c r="Q68">
        <v>379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247</v>
      </c>
      <c r="AD68">
        <v>0</v>
      </c>
    </row>
    <row r="69" spans="1:30" x14ac:dyDescent="0.25">
      <c r="A69" t="s">
        <v>37</v>
      </c>
      <c r="B69" t="s">
        <v>85</v>
      </c>
      <c r="C69" t="s">
        <v>47</v>
      </c>
      <c r="D69" t="s">
        <v>50</v>
      </c>
      <c r="E69">
        <v>8</v>
      </c>
      <c r="F69">
        <v>8</v>
      </c>
      <c r="G69">
        <v>8</v>
      </c>
      <c r="H69">
        <v>289</v>
      </c>
      <c r="I69">
        <v>13976</v>
      </c>
      <c r="J69">
        <v>5199</v>
      </c>
      <c r="K69">
        <v>6376</v>
      </c>
      <c r="L69">
        <v>0</v>
      </c>
      <c r="M69">
        <v>12799</v>
      </c>
      <c r="N69">
        <v>0</v>
      </c>
      <c r="O69">
        <v>100</v>
      </c>
      <c r="P69">
        <v>122.64</v>
      </c>
      <c r="Q69">
        <v>5</v>
      </c>
      <c r="R69">
        <v>3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5</v>
      </c>
      <c r="AC69">
        <v>2</v>
      </c>
      <c r="AD69">
        <v>5</v>
      </c>
    </row>
    <row r="70" spans="1:30" x14ac:dyDescent="0.25">
      <c r="A70" t="s">
        <v>37</v>
      </c>
      <c r="B70" t="s">
        <v>85</v>
      </c>
      <c r="C70" t="s">
        <v>47</v>
      </c>
      <c r="D70" t="s">
        <v>49</v>
      </c>
      <c r="E70">
        <v>5</v>
      </c>
      <c r="F70">
        <v>5</v>
      </c>
      <c r="G70">
        <v>5</v>
      </c>
      <c r="H70">
        <v>235</v>
      </c>
      <c r="I70">
        <v>4392</v>
      </c>
      <c r="J70">
        <v>1817.4</v>
      </c>
      <c r="K70">
        <v>0</v>
      </c>
      <c r="L70">
        <v>1624.4</v>
      </c>
      <c r="M70">
        <v>4585</v>
      </c>
      <c r="N70">
        <v>0</v>
      </c>
      <c r="O70">
        <v>100</v>
      </c>
      <c r="P70">
        <v>0</v>
      </c>
      <c r="Q70">
        <v>4</v>
      </c>
      <c r="R70">
        <v>1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1</v>
      </c>
      <c r="AC70">
        <v>4</v>
      </c>
      <c r="AD70">
        <v>1</v>
      </c>
    </row>
    <row r="71" spans="1:30" x14ac:dyDescent="0.25">
      <c r="A71" t="s">
        <v>37</v>
      </c>
      <c r="B71" t="s">
        <v>85</v>
      </c>
      <c r="C71" t="s">
        <v>47</v>
      </c>
      <c r="D71" t="s">
        <v>52</v>
      </c>
      <c r="E71">
        <v>6666</v>
      </c>
      <c r="F71">
        <v>6149</v>
      </c>
      <c r="G71">
        <v>6133</v>
      </c>
      <c r="H71">
        <v>122629</v>
      </c>
      <c r="I71">
        <v>5306866.42</v>
      </c>
      <c r="J71">
        <v>1394148.33</v>
      </c>
      <c r="K71">
        <v>324562</v>
      </c>
      <c r="L71">
        <v>1097451.33</v>
      </c>
      <c r="M71">
        <v>5279001.42</v>
      </c>
      <c r="N71">
        <v>423</v>
      </c>
      <c r="O71">
        <v>0</v>
      </c>
      <c r="P71">
        <v>23.28</v>
      </c>
      <c r="Q71">
        <v>5323</v>
      </c>
      <c r="R71">
        <v>652</v>
      </c>
      <c r="S71">
        <v>37</v>
      </c>
      <c r="T71">
        <v>7</v>
      </c>
      <c r="U71">
        <v>1</v>
      </c>
      <c r="V71">
        <v>0</v>
      </c>
      <c r="W71">
        <v>0</v>
      </c>
      <c r="X71">
        <v>88</v>
      </c>
      <c r="Y71">
        <v>25</v>
      </c>
      <c r="Z71">
        <v>0</v>
      </c>
      <c r="AA71">
        <v>0</v>
      </c>
      <c r="AB71">
        <v>1304</v>
      </c>
      <c r="AC71">
        <v>2081</v>
      </c>
      <c r="AD71">
        <v>837</v>
      </c>
    </row>
    <row r="72" spans="1:30" x14ac:dyDescent="0.25">
      <c r="A72" t="s">
        <v>37</v>
      </c>
      <c r="B72" t="s">
        <v>85</v>
      </c>
      <c r="C72" t="s">
        <v>53</v>
      </c>
      <c r="D72" t="s">
        <v>55</v>
      </c>
      <c r="E72">
        <v>243</v>
      </c>
      <c r="F72">
        <v>198</v>
      </c>
      <c r="G72">
        <v>197</v>
      </c>
      <c r="H72">
        <v>41191</v>
      </c>
      <c r="I72">
        <v>-19072.810000000001</v>
      </c>
      <c r="J72">
        <v>474456</v>
      </c>
      <c r="K72">
        <v>488998</v>
      </c>
      <c r="L72">
        <v>0</v>
      </c>
      <c r="M72">
        <v>-33614.81</v>
      </c>
      <c r="N72">
        <v>38</v>
      </c>
      <c r="O72">
        <v>0</v>
      </c>
      <c r="P72">
        <v>103.06</v>
      </c>
      <c r="Q72">
        <v>174</v>
      </c>
      <c r="R72">
        <v>15</v>
      </c>
      <c r="S72">
        <v>5</v>
      </c>
      <c r="T72">
        <v>0</v>
      </c>
      <c r="U72">
        <v>0</v>
      </c>
      <c r="V72">
        <v>0</v>
      </c>
      <c r="W72">
        <v>0</v>
      </c>
      <c r="X72">
        <v>2</v>
      </c>
      <c r="Y72">
        <v>1</v>
      </c>
      <c r="Z72">
        <v>0</v>
      </c>
      <c r="AA72">
        <v>0</v>
      </c>
      <c r="AB72">
        <v>58</v>
      </c>
      <c r="AC72">
        <v>38</v>
      </c>
      <c r="AD72">
        <v>30</v>
      </c>
    </row>
    <row r="73" spans="1:30" x14ac:dyDescent="0.25">
      <c r="A73" t="s">
        <v>37</v>
      </c>
      <c r="B73" t="s">
        <v>85</v>
      </c>
      <c r="C73" t="s">
        <v>53</v>
      </c>
      <c r="D73" t="s">
        <v>56</v>
      </c>
      <c r="E73">
        <v>1</v>
      </c>
      <c r="F73">
        <v>1</v>
      </c>
      <c r="G73">
        <v>1</v>
      </c>
      <c r="H73">
        <v>43</v>
      </c>
      <c r="I73">
        <v>0</v>
      </c>
      <c r="J73">
        <v>1403.12</v>
      </c>
      <c r="K73">
        <v>0</v>
      </c>
      <c r="L73">
        <v>1403.12</v>
      </c>
      <c r="M73">
        <v>0</v>
      </c>
      <c r="N73">
        <v>0</v>
      </c>
      <c r="O73">
        <v>100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1</v>
      </c>
      <c r="AD73">
        <v>0</v>
      </c>
    </row>
    <row r="74" spans="1:30" x14ac:dyDescent="0.25">
      <c r="A74" t="s">
        <v>37</v>
      </c>
      <c r="B74" t="s">
        <v>85</v>
      </c>
      <c r="C74" t="s">
        <v>57</v>
      </c>
      <c r="D74" t="s">
        <v>59</v>
      </c>
      <c r="E74">
        <v>2430</v>
      </c>
      <c r="F74">
        <v>2427</v>
      </c>
      <c r="G74">
        <v>2427</v>
      </c>
      <c r="H74">
        <v>1689270</v>
      </c>
      <c r="I74">
        <v>13299363.220000001</v>
      </c>
      <c r="J74">
        <v>11875568.1</v>
      </c>
      <c r="K74">
        <v>0</v>
      </c>
      <c r="L74">
        <v>11875568.1</v>
      </c>
      <c r="M74">
        <v>13299363.220000001</v>
      </c>
      <c r="N74">
        <v>3</v>
      </c>
      <c r="O74">
        <v>100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2427</v>
      </c>
      <c r="AB74">
        <v>0</v>
      </c>
      <c r="AC74">
        <v>0</v>
      </c>
      <c r="AD74">
        <v>1</v>
      </c>
    </row>
    <row r="75" spans="1:30" x14ac:dyDescent="0.25">
      <c r="A75" t="s">
        <v>37</v>
      </c>
      <c r="B75" t="s">
        <v>85</v>
      </c>
      <c r="C75" t="s">
        <v>57</v>
      </c>
      <c r="D75" t="s">
        <v>86</v>
      </c>
      <c r="E75">
        <v>1</v>
      </c>
      <c r="F75">
        <v>0</v>
      </c>
      <c r="G75">
        <v>0</v>
      </c>
      <c r="H75">
        <v>0</v>
      </c>
      <c r="I75">
        <v>41661.61</v>
      </c>
      <c r="J75">
        <v>0</v>
      </c>
      <c r="K75">
        <v>0</v>
      </c>
      <c r="L75">
        <v>0</v>
      </c>
      <c r="M75">
        <v>41661.61</v>
      </c>
      <c r="N75">
        <v>1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</row>
    <row r="76" spans="1:30" x14ac:dyDescent="0.25">
      <c r="A76" t="s">
        <v>37</v>
      </c>
      <c r="B76" t="s">
        <v>85</v>
      </c>
      <c r="C76" t="s">
        <v>57</v>
      </c>
      <c r="D76" t="s">
        <v>60</v>
      </c>
      <c r="E76">
        <v>2</v>
      </c>
      <c r="F76">
        <v>2</v>
      </c>
      <c r="G76">
        <v>2</v>
      </c>
      <c r="H76">
        <v>766</v>
      </c>
      <c r="I76">
        <v>-26608</v>
      </c>
      <c r="J76">
        <v>6883</v>
      </c>
      <c r="K76">
        <v>0</v>
      </c>
      <c r="L76">
        <v>0</v>
      </c>
      <c r="M76">
        <v>-19725</v>
      </c>
      <c r="N76">
        <v>0</v>
      </c>
      <c r="O76">
        <v>100</v>
      </c>
      <c r="P76">
        <v>0</v>
      </c>
      <c r="Q76">
        <v>2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2</v>
      </c>
      <c r="AD76">
        <v>0</v>
      </c>
    </row>
    <row r="77" spans="1:30" x14ac:dyDescent="0.25">
      <c r="A77" t="s">
        <v>37</v>
      </c>
      <c r="B77" t="s">
        <v>85</v>
      </c>
      <c r="C77" t="s">
        <v>57</v>
      </c>
      <c r="D77" t="s">
        <v>58</v>
      </c>
      <c r="E77">
        <v>298</v>
      </c>
      <c r="F77">
        <v>298</v>
      </c>
      <c r="G77">
        <v>298</v>
      </c>
      <c r="H77">
        <v>120255</v>
      </c>
      <c r="I77">
        <v>-533123.36</v>
      </c>
      <c r="J77">
        <v>845392.65</v>
      </c>
      <c r="K77">
        <v>0</v>
      </c>
      <c r="L77">
        <v>845392.65</v>
      </c>
      <c r="M77">
        <v>-533123.36</v>
      </c>
      <c r="N77">
        <v>0</v>
      </c>
      <c r="O77">
        <v>100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298</v>
      </c>
      <c r="AB77">
        <v>0</v>
      </c>
      <c r="AC77">
        <v>0</v>
      </c>
      <c r="AD77">
        <v>0</v>
      </c>
    </row>
    <row r="78" spans="1:30" x14ac:dyDescent="0.25">
      <c r="A78" t="s">
        <v>37</v>
      </c>
      <c r="B78" t="s">
        <v>85</v>
      </c>
      <c r="C78" t="s">
        <v>62</v>
      </c>
      <c r="D78" t="s">
        <v>65</v>
      </c>
      <c r="E78">
        <v>78</v>
      </c>
      <c r="F78">
        <v>59</v>
      </c>
      <c r="G78">
        <v>58</v>
      </c>
      <c r="H78">
        <v>8672</v>
      </c>
      <c r="I78">
        <v>11241.2</v>
      </c>
      <c r="J78">
        <v>152017</v>
      </c>
      <c r="K78">
        <v>107514</v>
      </c>
      <c r="L78">
        <v>0</v>
      </c>
      <c r="M78">
        <v>55744.2</v>
      </c>
      <c r="N78">
        <v>15</v>
      </c>
      <c r="O78">
        <v>0</v>
      </c>
      <c r="P78">
        <v>70.72</v>
      </c>
      <c r="Q78">
        <v>55</v>
      </c>
      <c r="R78">
        <v>1</v>
      </c>
      <c r="S78">
        <v>2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6</v>
      </c>
      <c r="AC78">
        <v>2</v>
      </c>
      <c r="AD78">
        <v>3</v>
      </c>
    </row>
    <row r="79" spans="1:30" x14ac:dyDescent="0.25">
      <c r="A79" t="s">
        <v>37</v>
      </c>
      <c r="B79" t="s">
        <v>85</v>
      </c>
      <c r="C79" t="s">
        <v>62</v>
      </c>
      <c r="D79" t="s">
        <v>66</v>
      </c>
      <c r="E79">
        <v>17</v>
      </c>
      <c r="F79">
        <v>12</v>
      </c>
      <c r="G79">
        <v>12</v>
      </c>
      <c r="H79">
        <v>2164</v>
      </c>
      <c r="I79">
        <v>-37104.04</v>
      </c>
      <c r="J79">
        <v>22664</v>
      </c>
      <c r="K79">
        <v>16300</v>
      </c>
      <c r="L79">
        <v>0</v>
      </c>
      <c r="M79">
        <v>-30740.04</v>
      </c>
      <c r="N79">
        <v>4</v>
      </c>
      <c r="O79">
        <v>100</v>
      </c>
      <c r="P79">
        <v>71.92</v>
      </c>
      <c r="Q79">
        <v>12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4</v>
      </c>
      <c r="AC79">
        <v>4</v>
      </c>
      <c r="AD79">
        <v>2</v>
      </c>
    </row>
    <row r="80" spans="1:30" x14ac:dyDescent="0.25">
      <c r="A80" t="s">
        <v>37</v>
      </c>
      <c r="B80" t="s">
        <v>85</v>
      </c>
      <c r="C80" t="s">
        <v>69</v>
      </c>
      <c r="D80" t="s">
        <v>71</v>
      </c>
      <c r="E80">
        <v>243</v>
      </c>
      <c r="F80">
        <v>204</v>
      </c>
      <c r="G80">
        <v>204</v>
      </c>
      <c r="H80">
        <v>120816</v>
      </c>
      <c r="I80">
        <v>44042581.640000001</v>
      </c>
      <c r="J80">
        <v>1386095</v>
      </c>
      <c r="K80">
        <v>64503</v>
      </c>
      <c r="L80">
        <v>0</v>
      </c>
      <c r="M80">
        <v>45364173.640000001</v>
      </c>
      <c r="N80">
        <v>38</v>
      </c>
      <c r="O80">
        <v>100</v>
      </c>
      <c r="P80">
        <v>4.6500000000000004</v>
      </c>
      <c r="Q80">
        <v>91</v>
      </c>
      <c r="R80">
        <v>1</v>
      </c>
      <c r="S80">
        <v>86</v>
      </c>
      <c r="T80">
        <v>0</v>
      </c>
      <c r="U80">
        <v>0</v>
      </c>
      <c r="V80">
        <v>0</v>
      </c>
      <c r="W80">
        <v>0</v>
      </c>
      <c r="X80">
        <v>16</v>
      </c>
      <c r="Y80">
        <v>10</v>
      </c>
      <c r="Z80">
        <v>0</v>
      </c>
      <c r="AA80">
        <v>0</v>
      </c>
      <c r="AB80">
        <v>19</v>
      </c>
      <c r="AC80">
        <v>18</v>
      </c>
      <c r="AD80">
        <v>87</v>
      </c>
    </row>
    <row r="81" spans="1:30" x14ac:dyDescent="0.25">
      <c r="A81" t="s">
        <v>37</v>
      </c>
      <c r="B81" t="s">
        <v>85</v>
      </c>
      <c r="C81" t="s">
        <v>69</v>
      </c>
      <c r="D81" t="s">
        <v>70</v>
      </c>
      <c r="E81">
        <v>146</v>
      </c>
      <c r="F81">
        <v>136</v>
      </c>
      <c r="G81">
        <v>136</v>
      </c>
      <c r="H81">
        <v>35944</v>
      </c>
      <c r="I81">
        <v>53295555.100000001</v>
      </c>
      <c r="J81">
        <v>691490</v>
      </c>
      <c r="K81">
        <v>-200000</v>
      </c>
      <c r="L81">
        <v>0</v>
      </c>
      <c r="M81">
        <v>54187045.100000001</v>
      </c>
      <c r="N81">
        <v>10</v>
      </c>
      <c r="O81">
        <v>100</v>
      </c>
      <c r="P81">
        <v>-28.92</v>
      </c>
      <c r="Q81">
        <v>68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</v>
      </c>
      <c r="Y81">
        <v>3</v>
      </c>
      <c r="Z81">
        <v>0</v>
      </c>
      <c r="AA81">
        <v>57</v>
      </c>
      <c r="AB81">
        <v>9</v>
      </c>
      <c r="AC81">
        <v>2</v>
      </c>
      <c r="AD81">
        <v>0</v>
      </c>
    </row>
    <row r="82" spans="1:30" x14ac:dyDescent="0.25">
      <c r="A82" t="s">
        <v>37</v>
      </c>
      <c r="B82" t="s">
        <v>85</v>
      </c>
      <c r="C82" t="s">
        <v>69</v>
      </c>
      <c r="D82" t="s">
        <v>74</v>
      </c>
      <c r="E82">
        <v>1</v>
      </c>
      <c r="F82">
        <v>1</v>
      </c>
      <c r="G82">
        <v>1</v>
      </c>
      <c r="H82">
        <v>294</v>
      </c>
      <c r="I82">
        <v>2966</v>
      </c>
      <c r="J82">
        <v>2476</v>
      </c>
      <c r="K82">
        <v>0</v>
      </c>
      <c r="L82">
        <v>0</v>
      </c>
      <c r="M82">
        <v>5442</v>
      </c>
      <c r="N82">
        <v>0</v>
      </c>
      <c r="O82">
        <v>100</v>
      </c>
      <c r="P82">
        <v>0</v>
      </c>
      <c r="Q82">
        <v>1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</row>
    <row r="83" spans="1:30" x14ac:dyDescent="0.25">
      <c r="A83" t="s">
        <v>37</v>
      </c>
      <c r="B83" t="s">
        <v>85</v>
      </c>
      <c r="C83" t="s">
        <v>69</v>
      </c>
      <c r="D83" t="s">
        <v>75</v>
      </c>
      <c r="E83">
        <v>3</v>
      </c>
      <c r="F83">
        <v>3</v>
      </c>
      <c r="G83">
        <v>1</v>
      </c>
      <c r="H83">
        <v>231</v>
      </c>
      <c r="I83">
        <v>41028</v>
      </c>
      <c r="J83">
        <v>4388</v>
      </c>
      <c r="K83">
        <v>12342</v>
      </c>
      <c r="L83">
        <v>0</v>
      </c>
      <c r="M83">
        <v>33074</v>
      </c>
      <c r="N83">
        <v>0</v>
      </c>
      <c r="O83">
        <v>0</v>
      </c>
      <c r="P83">
        <v>281.27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 t="s">
        <v>37</v>
      </c>
      <c r="B84" t="s">
        <v>85</v>
      </c>
      <c r="C84" t="s">
        <v>69</v>
      </c>
      <c r="D84" t="s">
        <v>73</v>
      </c>
      <c r="E84">
        <v>7</v>
      </c>
      <c r="F84">
        <v>7</v>
      </c>
      <c r="G84">
        <v>4</v>
      </c>
      <c r="H84">
        <v>175</v>
      </c>
      <c r="I84">
        <v>45732</v>
      </c>
      <c r="J84">
        <v>4335</v>
      </c>
      <c r="K84">
        <v>0</v>
      </c>
      <c r="L84">
        <v>0</v>
      </c>
      <c r="M84">
        <v>50067</v>
      </c>
      <c r="N84">
        <v>0</v>
      </c>
      <c r="O84">
        <v>0</v>
      </c>
      <c r="P84">
        <v>0</v>
      </c>
      <c r="Q84">
        <v>3</v>
      </c>
      <c r="R84">
        <v>1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2</v>
      </c>
      <c r="AC84">
        <v>1</v>
      </c>
      <c r="AD84">
        <v>1</v>
      </c>
    </row>
    <row r="85" spans="1:30" x14ac:dyDescent="0.25">
      <c r="A85" t="s">
        <v>37</v>
      </c>
      <c r="B85" t="s">
        <v>85</v>
      </c>
      <c r="C85" t="s">
        <v>76</v>
      </c>
      <c r="D85" t="s">
        <v>77</v>
      </c>
      <c r="E85">
        <v>37</v>
      </c>
      <c r="F85">
        <v>3</v>
      </c>
      <c r="G85">
        <v>0</v>
      </c>
      <c r="H85">
        <v>0</v>
      </c>
      <c r="I85">
        <v>-79004.97</v>
      </c>
      <c r="J85">
        <v>0</v>
      </c>
      <c r="K85">
        <v>0</v>
      </c>
      <c r="L85">
        <v>6993</v>
      </c>
      <c r="M85">
        <v>-85997.97</v>
      </c>
      <c r="N85">
        <v>32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</row>
    <row r="86" spans="1:30" x14ac:dyDescent="0.25">
      <c r="A86" s="6"/>
      <c r="B86" s="6"/>
      <c r="C86" s="6" t="s">
        <v>87</v>
      </c>
      <c r="D86" s="7"/>
      <c r="E86" s="7">
        <v>2</v>
      </c>
      <c r="F86" s="7">
        <v>2</v>
      </c>
      <c r="G86" s="7">
        <v>2</v>
      </c>
      <c r="H86" s="7">
        <v>13862</v>
      </c>
      <c r="I86" s="7">
        <v>851193</v>
      </c>
      <c r="J86" s="7">
        <v>162502</v>
      </c>
      <c r="K86" s="7">
        <v>741599</v>
      </c>
      <c r="L86" s="7">
        <v>0</v>
      </c>
      <c r="M86" s="7">
        <v>272096</v>
      </c>
      <c r="N86" s="7">
        <v>0</v>
      </c>
      <c r="O86" s="7">
        <v>100</v>
      </c>
      <c r="P86" s="7">
        <v>456.36</v>
      </c>
      <c r="Q86" s="7">
        <v>2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</row>
    <row r="87" spans="1:30" x14ac:dyDescent="0.25">
      <c r="A87" s="6"/>
      <c r="B87" s="6"/>
      <c r="C87" s="6" t="s">
        <v>88</v>
      </c>
      <c r="D87" s="7"/>
      <c r="E87" s="7">
        <v>13</v>
      </c>
      <c r="F87" s="7">
        <v>12</v>
      </c>
      <c r="G87" s="7">
        <v>12</v>
      </c>
      <c r="H87" s="7">
        <v>190852</v>
      </c>
      <c r="I87" s="7">
        <v>72979</v>
      </c>
      <c r="J87" s="7">
        <v>2336141</v>
      </c>
      <c r="K87" s="7">
        <v>2197737</v>
      </c>
      <c r="L87" s="7">
        <v>73680</v>
      </c>
      <c r="M87" s="7">
        <v>137703</v>
      </c>
      <c r="N87" s="7">
        <v>1</v>
      </c>
      <c r="O87" s="7">
        <v>100</v>
      </c>
      <c r="P87" s="7">
        <v>94.08</v>
      </c>
      <c r="Q87" s="7">
        <v>12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</row>
    <row r="88" spans="1:30" x14ac:dyDescent="0.25">
      <c r="A88" s="6"/>
      <c r="B88" s="6"/>
      <c r="C88" s="6" t="s">
        <v>89</v>
      </c>
      <c r="D88" s="7"/>
      <c r="E88" s="7">
        <v>3</v>
      </c>
      <c r="F88" s="7">
        <v>3</v>
      </c>
      <c r="G88" s="7">
        <v>3</v>
      </c>
      <c r="H88" s="7">
        <v>7712</v>
      </c>
      <c r="I88" s="7">
        <v>47697803</v>
      </c>
      <c r="J88" s="7">
        <v>1593256</v>
      </c>
      <c r="K88" s="7">
        <v>4366935</v>
      </c>
      <c r="L88" s="7">
        <v>91006</v>
      </c>
      <c r="M88" s="7">
        <v>44833118</v>
      </c>
      <c r="N88" s="7">
        <v>0</v>
      </c>
      <c r="O88" s="7">
        <v>100</v>
      </c>
      <c r="P88" s="7">
        <v>274.08999999999997</v>
      </c>
      <c r="Q88" s="7">
        <v>1</v>
      </c>
      <c r="R88" s="7">
        <v>1</v>
      </c>
      <c r="S88" s="7">
        <v>1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2</v>
      </c>
    </row>
    <row r="89" spans="1:30" x14ac:dyDescent="0.25">
      <c r="A89" s="6"/>
      <c r="B89" s="6"/>
      <c r="C89" s="6" t="s">
        <v>90</v>
      </c>
      <c r="D89" s="7"/>
      <c r="E89" s="7">
        <v>1</v>
      </c>
      <c r="F89" s="7">
        <v>1</v>
      </c>
      <c r="G89" s="7">
        <v>1</v>
      </c>
      <c r="H89" s="7">
        <v>740</v>
      </c>
      <c r="I89" s="7">
        <v>0</v>
      </c>
      <c r="J89" s="7">
        <v>101712</v>
      </c>
      <c r="K89" s="7">
        <v>101712</v>
      </c>
      <c r="L89" s="7">
        <v>0</v>
      </c>
      <c r="M89" s="7">
        <v>0</v>
      </c>
      <c r="N89" s="7">
        <v>0</v>
      </c>
      <c r="O89" s="7">
        <v>100</v>
      </c>
      <c r="P89" s="7">
        <v>100</v>
      </c>
      <c r="Q89" s="7">
        <v>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</row>
    <row r="90" spans="1:30" x14ac:dyDescent="0.25">
      <c r="A90" s="6"/>
      <c r="B90" s="6"/>
      <c r="C90" s="6" t="s">
        <v>91</v>
      </c>
      <c r="D90" s="7"/>
      <c r="E90" s="7">
        <v>10769</v>
      </c>
      <c r="F90" s="7">
        <v>10665</v>
      </c>
      <c r="G90" s="7">
        <v>10662</v>
      </c>
      <c r="H90" s="7">
        <v>234591</v>
      </c>
      <c r="I90" s="7">
        <v>4011</v>
      </c>
      <c r="J90" s="7">
        <v>2178566.73</v>
      </c>
      <c r="K90" s="7">
        <v>11220</v>
      </c>
      <c r="L90" s="7">
        <v>2166083.88</v>
      </c>
      <c r="M90" s="7">
        <v>5273.85</v>
      </c>
      <c r="N90" s="7">
        <v>104</v>
      </c>
      <c r="O90" s="7">
        <v>0</v>
      </c>
      <c r="P90" s="7">
        <v>0.52</v>
      </c>
      <c r="Q90" s="7">
        <v>9518</v>
      </c>
      <c r="R90" s="7">
        <v>455</v>
      </c>
      <c r="S90" s="7">
        <v>413</v>
      </c>
      <c r="T90" s="7">
        <v>194</v>
      </c>
      <c r="U90" s="7">
        <v>0</v>
      </c>
      <c r="V90" s="7">
        <v>0</v>
      </c>
      <c r="W90" s="7">
        <v>2</v>
      </c>
      <c r="X90" s="7">
        <v>53</v>
      </c>
      <c r="Y90" s="7">
        <v>27</v>
      </c>
      <c r="Z90" s="7">
        <v>0</v>
      </c>
      <c r="AA90" s="7">
        <v>0</v>
      </c>
      <c r="AB90" s="7">
        <v>1539</v>
      </c>
      <c r="AC90" s="7">
        <v>3181</v>
      </c>
      <c r="AD90" s="7">
        <v>1068</v>
      </c>
    </row>
    <row r="91" spans="1:30" x14ac:dyDescent="0.25">
      <c r="A91" s="6"/>
      <c r="B91" s="6"/>
      <c r="C91" s="6" t="s">
        <v>92</v>
      </c>
      <c r="D91" s="7"/>
      <c r="E91" s="7">
        <v>22680</v>
      </c>
      <c r="F91" s="7">
        <v>21408</v>
      </c>
      <c r="G91" s="7">
        <v>21380</v>
      </c>
      <c r="H91" s="7">
        <v>513869</v>
      </c>
      <c r="I91" s="7">
        <v>11158194.65</v>
      </c>
      <c r="J91" s="7">
        <v>5421202.8099999996</v>
      </c>
      <c r="K91" s="7">
        <v>1070431</v>
      </c>
      <c r="L91" s="7">
        <v>4392031.8099999996</v>
      </c>
      <c r="M91" s="7">
        <v>11116934.65</v>
      </c>
      <c r="N91" s="7">
        <v>1086</v>
      </c>
      <c r="O91" s="7">
        <v>0</v>
      </c>
      <c r="P91" s="7">
        <v>19.75</v>
      </c>
      <c r="Q91" s="7">
        <v>18784</v>
      </c>
      <c r="R91" s="7">
        <v>1512</v>
      </c>
      <c r="S91" s="7">
        <v>488</v>
      </c>
      <c r="T91" s="7">
        <v>357</v>
      </c>
      <c r="U91" s="7">
        <v>1</v>
      </c>
      <c r="V91" s="7">
        <v>0</v>
      </c>
      <c r="W91" s="7">
        <v>3</v>
      </c>
      <c r="X91" s="7">
        <v>172</v>
      </c>
      <c r="Y91" s="7">
        <v>63</v>
      </c>
      <c r="Z91" s="7">
        <v>0</v>
      </c>
      <c r="AA91" s="7">
        <v>0</v>
      </c>
      <c r="AB91" s="7">
        <v>3655</v>
      </c>
      <c r="AC91" s="7">
        <v>7037</v>
      </c>
      <c r="AD91" s="7">
        <v>2374</v>
      </c>
    </row>
    <row r="92" spans="1:30" x14ac:dyDescent="0.25">
      <c r="A92" s="6"/>
      <c r="B92" s="6"/>
      <c r="C92" s="6" t="s">
        <v>93</v>
      </c>
      <c r="D92" s="7"/>
      <c r="E92" s="7">
        <v>1995</v>
      </c>
      <c r="F92" s="7">
        <v>1771</v>
      </c>
      <c r="G92" s="7">
        <v>1767</v>
      </c>
      <c r="H92" s="7">
        <v>193074</v>
      </c>
      <c r="I92" s="7">
        <v>21299.78</v>
      </c>
      <c r="J92" s="7">
        <v>2370344.85</v>
      </c>
      <c r="K92" s="7">
        <v>2234803</v>
      </c>
      <c r="L92" s="7">
        <v>4786</v>
      </c>
      <c r="M92" s="7">
        <v>152055.63</v>
      </c>
      <c r="N92" s="7">
        <v>205</v>
      </c>
      <c r="O92" s="7">
        <v>0</v>
      </c>
      <c r="P92" s="7">
        <v>94.28</v>
      </c>
      <c r="Q92" s="7">
        <v>1630</v>
      </c>
      <c r="R92" s="7">
        <v>67</v>
      </c>
      <c r="S92" s="7">
        <v>55</v>
      </c>
      <c r="T92" s="7">
        <v>3</v>
      </c>
      <c r="U92" s="7">
        <v>0</v>
      </c>
      <c r="V92" s="7">
        <v>0</v>
      </c>
      <c r="W92" s="7">
        <v>0</v>
      </c>
      <c r="X92" s="7">
        <v>8</v>
      </c>
      <c r="Y92" s="7">
        <v>4</v>
      </c>
      <c r="Z92" s="7">
        <v>0</v>
      </c>
      <c r="AA92" s="7">
        <v>0</v>
      </c>
      <c r="AB92" s="7">
        <v>393</v>
      </c>
      <c r="AC92" s="7">
        <v>312</v>
      </c>
      <c r="AD92" s="7">
        <v>201</v>
      </c>
    </row>
    <row r="93" spans="1:30" x14ac:dyDescent="0.25">
      <c r="A93" s="6"/>
      <c r="B93" s="6"/>
      <c r="C93" s="6" t="s">
        <v>94</v>
      </c>
      <c r="D93" s="7"/>
      <c r="E93" s="7">
        <v>7709</v>
      </c>
      <c r="F93" s="7">
        <v>7697</v>
      </c>
      <c r="G93" s="7">
        <v>7697</v>
      </c>
      <c r="H93" s="7">
        <v>5358173</v>
      </c>
      <c r="I93" s="7">
        <v>42187534.009999998</v>
      </c>
      <c r="J93" s="7">
        <v>37677851.450000003</v>
      </c>
      <c r="K93" s="7">
        <v>22876</v>
      </c>
      <c r="L93" s="7">
        <v>37649973.450000003</v>
      </c>
      <c r="M93" s="7">
        <v>42192536.009999998</v>
      </c>
      <c r="N93" s="7">
        <v>11</v>
      </c>
      <c r="O93" s="7">
        <v>100</v>
      </c>
      <c r="P93" s="7">
        <v>0.06</v>
      </c>
      <c r="Q93" s="7">
        <v>8</v>
      </c>
      <c r="R93" s="7">
        <v>0</v>
      </c>
      <c r="S93" s="7">
        <v>0</v>
      </c>
      <c r="T93" s="7">
        <v>2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7687</v>
      </c>
      <c r="AB93" s="7">
        <v>2</v>
      </c>
      <c r="AC93" s="7">
        <v>2</v>
      </c>
      <c r="AD93" s="7">
        <v>4</v>
      </c>
    </row>
    <row r="94" spans="1:30" x14ac:dyDescent="0.25">
      <c r="A94" s="6"/>
      <c r="B94" s="6"/>
      <c r="C94" s="6" t="s">
        <v>95</v>
      </c>
      <c r="D94" s="7"/>
      <c r="E94" s="7">
        <v>322</v>
      </c>
      <c r="F94" s="7">
        <v>220</v>
      </c>
      <c r="G94" s="7">
        <v>217</v>
      </c>
      <c r="H94" s="7">
        <v>56224</v>
      </c>
      <c r="I94" s="7">
        <v>17862.43</v>
      </c>
      <c r="J94" s="7">
        <v>753377</v>
      </c>
      <c r="K94" s="7">
        <v>546200</v>
      </c>
      <c r="L94" s="7">
        <v>21320</v>
      </c>
      <c r="M94" s="7">
        <v>203719.43</v>
      </c>
      <c r="N94" s="7">
        <v>91</v>
      </c>
      <c r="O94" s="7">
        <v>0</v>
      </c>
      <c r="P94" s="7">
        <v>72.5</v>
      </c>
      <c r="Q94" s="7">
        <v>201</v>
      </c>
      <c r="R94" s="7">
        <v>4</v>
      </c>
      <c r="S94" s="7">
        <v>8</v>
      </c>
      <c r="T94" s="7">
        <v>2</v>
      </c>
      <c r="U94" s="7">
        <v>0</v>
      </c>
      <c r="V94" s="7">
        <v>0</v>
      </c>
      <c r="W94" s="7">
        <v>0</v>
      </c>
      <c r="X94" s="7">
        <v>1</v>
      </c>
      <c r="Y94" s="7">
        <v>1</v>
      </c>
      <c r="Z94" s="7">
        <v>0</v>
      </c>
      <c r="AA94" s="7">
        <v>0</v>
      </c>
      <c r="AB94" s="7">
        <v>38</v>
      </c>
      <c r="AC94" s="7">
        <v>30</v>
      </c>
      <c r="AD94" s="7">
        <v>16</v>
      </c>
    </row>
    <row r="95" spans="1:30" x14ac:dyDescent="0.25">
      <c r="A95" s="6"/>
      <c r="B95" s="6"/>
      <c r="C95" s="6" t="s">
        <v>96</v>
      </c>
      <c r="D95" s="7"/>
      <c r="E95" s="7">
        <v>1026</v>
      </c>
      <c r="F95" s="7">
        <v>900</v>
      </c>
      <c r="G95" s="7">
        <v>891</v>
      </c>
      <c r="H95" s="7">
        <v>529387</v>
      </c>
      <c r="I95" s="7">
        <v>205781513.86000001</v>
      </c>
      <c r="J95" s="7">
        <v>6226279</v>
      </c>
      <c r="K95" s="7">
        <v>1451541</v>
      </c>
      <c r="L95" s="7">
        <v>0</v>
      </c>
      <c r="M95" s="7">
        <v>210556251.86000001</v>
      </c>
      <c r="N95" s="7">
        <v>118</v>
      </c>
      <c r="O95" s="7">
        <v>0</v>
      </c>
      <c r="P95" s="7">
        <v>23.31</v>
      </c>
      <c r="Q95" s="7">
        <v>548</v>
      </c>
      <c r="R95" s="7">
        <v>7</v>
      </c>
      <c r="S95" s="7">
        <v>199</v>
      </c>
      <c r="T95" s="7">
        <v>1</v>
      </c>
      <c r="U95" s="7">
        <v>0</v>
      </c>
      <c r="V95" s="7">
        <v>0</v>
      </c>
      <c r="W95" s="7">
        <v>0</v>
      </c>
      <c r="X95" s="7">
        <v>24</v>
      </c>
      <c r="Y95" s="7">
        <v>34</v>
      </c>
      <c r="Z95" s="7">
        <v>0</v>
      </c>
      <c r="AA95" s="7">
        <v>78</v>
      </c>
      <c r="AB95" s="7">
        <v>45</v>
      </c>
      <c r="AC95" s="7">
        <v>97</v>
      </c>
      <c r="AD95" s="7">
        <v>206</v>
      </c>
    </row>
    <row r="96" spans="1:30" x14ac:dyDescent="0.25">
      <c r="A96" s="6"/>
      <c r="B96" s="6"/>
      <c r="C96" s="6" t="s">
        <v>97</v>
      </c>
      <c r="D96" s="7"/>
      <c r="E96" s="7">
        <v>313</v>
      </c>
      <c r="F96" s="7">
        <v>53</v>
      </c>
      <c r="G96" s="7">
        <v>21</v>
      </c>
      <c r="H96" s="7">
        <v>2011</v>
      </c>
      <c r="I96" s="7">
        <v>-616866.68000000005</v>
      </c>
      <c r="J96" s="7">
        <v>43230</v>
      </c>
      <c r="K96" s="7">
        <v>31213</v>
      </c>
      <c r="L96" s="7">
        <v>3074</v>
      </c>
      <c r="M96" s="7">
        <v>-607923.68000000005</v>
      </c>
      <c r="N96" s="7">
        <v>256</v>
      </c>
      <c r="O96" s="7">
        <v>0</v>
      </c>
      <c r="P96" s="7">
        <v>72.2</v>
      </c>
      <c r="Q96" s="7">
        <v>12</v>
      </c>
      <c r="R96" s="7">
        <v>0</v>
      </c>
      <c r="S96" s="7">
        <v>4</v>
      </c>
      <c r="T96" s="7">
        <v>4</v>
      </c>
      <c r="U96" s="7">
        <v>0</v>
      </c>
      <c r="V96" s="7">
        <v>0</v>
      </c>
      <c r="W96" s="7">
        <v>0</v>
      </c>
      <c r="X96" s="7">
        <v>1</v>
      </c>
      <c r="Y96" s="7">
        <v>0</v>
      </c>
      <c r="Z96" s="7">
        <v>0</v>
      </c>
      <c r="AA96" s="7">
        <v>0</v>
      </c>
      <c r="AB96" s="7">
        <v>0</v>
      </c>
      <c r="AC96" s="7">
        <v>4</v>
      </c>
      <c r="AD96" s="7">
        <v>7</v>
      </c>
    </row>
  </sheetData>
  <mergeCells count="11">
    <mergeCell ref="A3:L3"/>
    <mergeCell ref="A4:L4"/>
    <mergeCell ref="EA4"/>
    <mergeCell ref="EB4"/>
    <mergeCell ref="EA5"/>
    <mergeCell ref="EB5"/>
    <mergeCell ref="A1"/>
    <mergeCell ref="B1:C1"/>
    <mergeCell ref="D1"/>
    <mergeCell ref="E1:F1"/>
    <mergeCell ref="A2:L2"/>
  </mergeCells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G30" sqref="G30:G34"/>
    </sheetView>
  </sheetViews>
  <sheetFormatPr defaultColWidth="11" defaultRowHeight="15" x14ac:dyDescent="0.25"/>
  <cols>
    <col min="1" max="1" width="11" style="22"/>
    <col min="2" max="7" width="11" style="23"/>
    <col min="8" max="8" width="12.42578125" style="23" customWidth="1"/>
    <col min="9" max="14" width="11" style="23"/>
    <col min="15" max="16384" width="11" style="22"/>
  </cols>
  <sheetData>
    <row r="1" spans="1:14" x14ac:dyDescent="0.25">
      <c r="A1" s="21" t="s">
        <v>116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1" t="s">
        <v>117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x14ac:dyDescent="0.25">
      <c r="A4" s="21" t="s">
        <v>115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A5" s="24" t="s">
        <v>110</v>
      </c>
      <c r="B5" s="25" t="s">
        <v>121</v>
      </c>
      <c r="C5" s="25" t="s">
        <v>122</v>
      </c>
      <c r="D5" s="25" t="s">
        <v>126</v>
      </c>
      <c r="E5" s="25" t="s">
        <v>109</v>
      </c>
      <c r="F5" s="25" t="s">
        <v>15</v>
      </c>
      <c r="G5" s="25" t="s">
        <v>16</v>
      </c>
      <c r="H5" s="25" t="s">
        <v>17</v>
      </c>
      <c r="I5" s="25" t="s">
        <v>18</v>
      </c>
      <c r="J5" s="25" t="s">
        <v>111</v>
      </c>
      <c r="K5" s="25" t="s">
        <v>112</v>
      </c>
      <c r="L5" s="25" t="s">
        <v>19</v>
      </c>
      <c r="M5" s="25" t="s">
        <v>113</v>
      </c>
      <c r="N5" s="25" t="s">
        <v>114</v>
      </c>
    </row>
    <row r="6" spans="1:14" x14ac:dyDescent="0.25">
      <c r="A6" s="24" t="s">
        <v>43</v>
      </c>
      <c r="B6" s="25">
        <v>4760</v>
      </c>
      <c r="C6" s="25">
        <v>4721</v>
      </c>
      <c r="D6" s="25">
        <v>4721</v>
      </c>
      <c r="E6" s="25">
        <v>94689</v>
      </c>
      <c r="F6" s="26">
        <v>-4498</v>
      </c>
      <c r="G6" s="26">
        <v>897984.86999999988</v>
      </c>
      <c r="H6" s="25">
        <v>2694</v>
      </c>
      <c r="I6" s="26">
        <v>892494.55</v>
      </c>
      <c r="J6" s="26">
        <f t="shared" ref="J6:J33" si="0">H6+I6</f>
        <v>895188.55</v>
      </c>
      <c r="K6" s="26">
        <f t="shared" ref="K6:K33" si="1">J6/G6*100</f>
        <v>99.68860054401587</v>
      </c>
      <c r="L6" s="26">
        <f t="shared" ref="L6:L33" si="2">F6+G6-J6</f>
        <v>-1701.6800000001676</v>
      </c>
      <c r="M6" s="26">
        <f t="shared" ref="M6:M33" si="3">L6/G6</f>
        <v>-1.8949985204095563E-3</v>
      </c>
      <c r="N6" s="26">
        <f t="shared" ref="N6:N33" si="4">G6-J6</f>
        <v>2796.3199999998324</v>
      </c>
    </row>
    <row r="7" spans="1:14" x14ac:dyDescent="0.25">
      <c r="A7" s="24" t="s">
        <v>47</v>
      </c>
      <c r="B7" s="25">
        <v>10094</v>
      </c>
      <c r="C7" s="25">
        <v>9665</v>
      </c>
      <c r="D7" s="25">
        <v>9661</v>
      </c>
      <c r="E7" s="25">
        <v>261915</v>
      </c>
      <c r="F7" s="26">
        <v>2096369.79</v>
      </c>
      <c r="G7" s="26">
        <v>2633995.8899999997</v>
      </c>
      <c r="H7" s="25">
        <v>444924</v>
      </c>
      <c r="I7" s="26">
        <v>2183538.89</v>
      </c>
      <c r="J7" s="26">
        <f t="shared" si="0"/>
        <v>2628462.89</v>
      </c>
      <c r="K7" s="26">
        <f t="shared" si="1"/>
        <v>99.789938928112775</v>
      </c>
      <c r="L7" s="26">
        <f t="shared" si="2"/>
        <v>2101902.7899999996</v>
      </c>
      <c r="M7" s="26">
        <f t="shared" si="3"/>
        <v>0.79799015555791164</v>
      </c>
      <c r="N7" s="26">
        <f t="shared" si="4"/>
        <v>5532.9999999995343</v>
      </c>
    </row>
    <row r="8" spans="1:14" x14ac:dyDescent="0.25">
      <c r="A8" s="24" t="s">
        <v>53</v>
      </c>
      <c r="B8" s="25">
        <v>1321</v>
      </c>
      <c r="C8" s="25">
        <v>1199</v>
      </c>
      <c r="D8" s="25">
        <v>1196</v>
      </c>
      <c r="E8" s="25">
        <v>100912</v>
      </c>
      <c r="F8" s="26">
        <v>-138451.04999999999</v>
      </c>
      <c r="G8" s="26">
        <v>1306260.73</v>
      </c>
      <c r="H8" s="25">
        <v>1197743</v>
      </c>
      <c r="I8" s="26">
        <v>3382.88</v>
      </c>
      <c r="J8" s="26">
        <f t="shared" si="0"/>
        <v>1201125.8799999999</v>
      </c>
      <c r="K8" s="26">
        <f t="shared" si="1"/>
        <v>91.951465156577115</v>
      </c>
      <c r="L8" s="26">
        <f t="shared" si="2"/>
        <v>-33316.199999999953</v>
      </c>
      <c r="M8" s="26">
        <f t="shared" si="3"/>
        <v>-2.5505015373155981E-2</v>
      </c>
      <c r="N8" s="26">
        <f t="shared" si="4"/>
        <v>105134.85000000009</v>
      </c>
    </row>
    <row r="9" spans="1:14" x14ac:dyDescent="0.25">
      <c r="A9" s="24" t="s">
        <v>62</v>
      </c>
      <c r="B9" s="25">
        <v>155</v>
      </c>
      <c r="C9" s="25">
        <v>100</v>
      </c>
      <c r="D9" s="25">
        <v>98</v>
      </c>
      <c r="E9" s="25">
        <v>34478</v>
      </c>
      <c r="F9" s="26">
        <v>67459.39</v>
      </c>
      <c r="G9" s="26">
        <v>433351</v>
      </c>
      <c r="H9" s="25">
        <v>298296</v>
      </c>
      <c r="I9" s="26">
        <v>7920</v>
      </c>
      <c r="J9" s="26">
        <f t="shared" si="0"/>
        <v>306216</v>
      </c>
      <c r="K9" s="26">
        <f t="shared" si="1"/>
        <v>70.662349919580208</v>
      </c>
      <c r="L9" s="26">
        <f t="shared" si="2"/>
        <v>194594.39</v>
      </c>
      <c r="M9" s="26">
        <f t="shared" si="3"/>
        <v>0.44904566967654397</v>
      </c>
      <c r="N9" s="26">
        <f t="shared" si="4"/>
        <v>127135</v>
      </c>
    </row>
    <row r="10" spans="1:14" x14ac:dyDescent="0.25">
      <c r="A10" s="24" t="s">
        <v>121</v>
      </c>
      <c r="B10" s="25">
        <f>SUM(B6:B9)</f>
        <v>16330</v>
      </c>
      <c r="C10" s="25">
        <f t="shared" ref="C10:N10" si="5">SUM(C6:C9)</f>
        <v>15685</v>
      </c>
      <c r="D10" s="25">
        <f t="shared" si="5"/>
        <v>15676</v>
      </c>
      <c r="E10" s="25">
        <f t="shared" si="5"/>
        <v>491994</v>
      </c>
      <c r="F10" s="25">
        <f t="shared" si="5"/>
        <v>2020880.13</v>
      </c>
      <c r="G10" s="26">
        <f t="shared" si="5"/>
        <v>5271592.49</v>
      </c>
      <c r="H10" s="25">
        <f t="shared" si="5"/>
        <v>1943657</v>
      </c>
      <c r="I10" s="25">
        <f t="shared" si="5"/>
        <v>3087336.3200000003</v>
      </c>
      <c r="J10" s="25">
        <f t="shared" si="5"/>
        <v>5030993.32</v>
      </c>
      <c r="K10" s="25">
        <f t="shared" si="5"/>
        <v>362.09235454828598</v>
      </c>
      <c r="L10" s="25">
        <f t="shared" si="5"/>
        <v>2261479.2999999993</v>
      </c>
      <c r="M10" s="25">
        <f t="shared" si="5"/>
        <v>1.2196358113408901</v>
      </c>
      <c r="N10" s="25">
        <f t="shared" si="5"/>
        <v>240599.16999999946</v>
      </c>
    </row>
    <row r="12" spans="1:14" x14ac:dyDescent="0.25">
      <c r="A12" s="21" t="s">
        <v>120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24" t="s">
        <v>110</v>
      </c>
      <c r="B13" s="25" t="s">
        <v>123</v>
      </c>
      <c r="C13" s="25" t="s">
        <v>125</v>
      </c>
      <c r="D13" s="25" t="s">
        <v>124</v>
      </c>
      <c r="E13" s="25" t="s">
        <v>109</v>
      </c>
      <c r="F13" s="25" t="s">
        <v>15</v>
      </c>
      <c r="G13" s="25" t="s">
        <v>16</v>
      </c>
      <c r="H13" s="25" t="s">
        <v>17</v>
      </c>
      <c r="I13" s="25" t="s">
        <v>18</v>
      </c>
      <c r="J13" s="25" t="s">
        <v>111</v>
      </c>
      <c r="K13" s="25" t="s">
        <v>112</v>
      </c>
      <c r="L13" s="25" t="s">
        <v>19</v>
      </c>
      <c r="M13" s="25" t="s">
        <v>113</v>
      </c>
      <c r="N13" s="25" t="s">
        <v>114</v>
      </c>
    </row>
    <row r="14" spans="1:14" x14ac:dyDescent="0.25">
      <c r="A14" s="24" t="s">
        <v>43</v>
      </c>
      <c r="B14" s="25">
        <v>2796</v>
      </c>
      <c r="C14" s="25">
        <v>2794</v>
      </c>
      <c r="D14" s="25">
        <v>2794</v>
      </c>
      <c r="E14" s="25">
        <v>53434</v>
      </c>
      <c r="F14" s="26">
        <v>4853</v>
      </c>
      <c r="G14" s="26">
        <v>525119.36</v>
      </c>
      <c r="H14" s="25">
        <v>3252</v>
      </c>
      <c r="I14" s="26">
        <v>521194.89</v>
      </c>
      <c r="J14" s="26">
        <f t="shared" si="0"/>
        <v>524446.89</v>
      </c>
      <c r="K14" s="26">
        <f t="shared" si="1"/>
        <v>99.871939591029374</v>
      </c>
      <c r="L14" s="26">
        <f t="shared" si="2"/>
        <v>5525.4699999999721</v>
      </c>
      <c r="M14" s="26">
        <f t="shared" si="3"/>
        <v>1.0522312489107186E-2</v>
      </c>
      <c r="N14" s="26">
        <f t="shared" si="4"/>
        <v>672.46999999997206</v>
      </c>
    </row>
    <row r="15" spans="1:14" x14ac:dyDescent="0.25">
      <c r="A15" s="24" t="s">
        <v>47</v>
      </c>
      <c r="B15" s="25">
        <v>5907</v>
      </c>
      <c r="C15" s="25">
        <v>5581</v>
      </c>
      <c r="D15" s="25">
        <v>5573</v>
      </c>
      <c r="E15" s="25">
        <v>128801</v>
      </c>
      <c r="F15" s="26">
        <v>3736590.44</v>
      </c>
      <c r="G15" s="26">
        <v>1386042.19</v>
      </c>
      <c r="H15" s="25">
        <v>294569</v>
      </c>
      <c r="I15" s="26">
        <v>1109417.19</v>
      </c>
      <c r="J15" s="26">
        <f t="shared" si="0"/>
        <v>1403986.19</v>
      </c>
      <c r="K15" s="26">
        <f t="shared" si="1"/>
        <v>101.29462148623341</v>
      </c>
      <c r="L15" s="26">
        <f t="shared" si="2"/>
        <v>3718646.44</v>
      </c>
      <c r="M15" s="26">
        <f t="shared" si="3"/>
        <v>2.6829244209369989</v>
      </c>
      <c r="N15" s="26">
        <f t="shared" si="4"/>
        <v>-17944</v>
      </c>
    </row>
    <row r="16" spans="1:14" x14ac:dyDescent="0.25">
      <c r="A16" s="24" t="s">
        <v>53</v>
      </c>
      <c r="B16" s="25">
        <v>430</v>
      </c>
      <c r="C16" s="25">
        <v>373</v>
      </c>
      <c r="D16" s="25">
        <v>373</v>
      </c>
      <c r="E16" s="25">
        <v>50928</v>
      </c>
      <c r="F16" s="26">
        <v>178823.64</v>
      </c>
      <c r="G16" s="26">
        <v>588225</v>
      </c>
      <c r="H16" s="25">
        <v>548062</v>
      </c>
      <c r="I16" s="26">
        <v>0</v>
      </c>
      <c r="J16" s="26">
        <f t="shared" si="0"/>
        <v>548062</v>
      </c>
      <c r="K16" s="26">
        <f t="shared" si="1"/>
        <v>93.172170512983982</v>
      </c>
      <c r="L16" s="26">
        <f t="shared" si="2"/>
        <v>218986.64</v>
      </c>
      <c r="M16" s="26">
        <f t="shared" si="3"/>
        <v>0.37228380296655195</v>
      </c>
      <c r="N16" s="26">
        <f t="shared" si="4"/>
        <v>40163</v>
      </c>
    </row>
    <row r="17" spans="1:14" x14ac:dyDescent="0.25">
      <c r="A17" s="24" t="s">
        <v>62</v>
      </c>
      <c r="B17" s="25">
        <v>72</v>
      </c>
      <c r="C17" s="25">
        <v>49</v>
      </c>
      <c r="D17" s="25">
        <v>49</v>
      </c>
      <c r="E17" s="25">
        <v>10910</v>
      </c>
      <c r="F17" s="26">
        <v>-23734.119999999995</v>
      </c>
      <c r="G17" s="26">
        <v>145345</v>
      </c>
      <c r="H17" s="25">
        <v>124090</v>
      </c>
      <c r="I17" s="26">
        <v>13400</v>
      </c>
      <c r="J17" s="26">
        <f t="shared" si="0"/>
        <v>137490</v>
      </c>
      <c r="K17" s="26">
        <f t="shared" si="1"/>
        <v>94.595617324297365</v>
      </c>
      <c r="L17" s="26">
        <f t="shared" si="2"/>
        <v>-15879.119999999995</v>
      </c>
      <c r="M17" s="26">
        <f t="shared" si="3"/>
        <v>-0.10925122983246754</v>
      </c>
      <c r="N17" s="26">
        <f t="shared" si="4"/>
        <v>7855</v>
      </c>
    </row>
    <row r="18" spans="1:14" x14ac:dyDescent="0.25">
      <c r="A18" s="24" t="s">
        <v>121</v>
      </c>
      <c r="B18" s="25">
        <f>SUM(B14:B17)</f>
        <v>9205</v>
      </c>
      <c r="C18" s="25">
        <f t="shared" ref="C18:N18" si="6">SUM(C14:C17)</f>
        <v>8797</v>
      </c>
      <c r="D18" s="25">
        <f t="shared" si="6"/>
        <v>8789</v>
      </c>
      <c r="E18" s="25">
        <f t="shared" si="6"/>
        <v>244073</v>
      </c>
      <c r="F18" s="25">
        <f t="shared" si="6"/>
        <v>3896532.96</v>
      </c>
      <c r="G18" s="26">
        <f t="shared" si="6"/>
        <v>2644731.5499999998</v>
      </c>
      <c r="H18" s="25">
        <f t="shared" si="6"/>
        <v>969973</v>
      </c>
      <c r="I18" s="25">
        <f t="shared" si="6"/>
        <v>1644012.08</v>
      </c>
      <c r="J18" s="25">
        <f t="shared" si="6"/>
        <v>2613985.08</v>
      </c>
      <c r="K18" s="25">
        <f t="shared" si="6"/>
        <v>388.9343489145441</v>
      </c>
      <c r="L18" s="25">
        <f t="shared" si="6"/>
        <v>3927279.43</v>
      </c>
      <c r="M18" s="25">
        <f t="shared" si="6"/>
        <v>2.9564793065601904</v>
      </c>
      <c r="N18" s="25">
        <f t="shared" si="6"/>
        <v>30746.469999999972</v>
      </c>
    </row>
    <row r="20" spans="1:14" x14ac:dyDescent="0.25">
      <c r="A20" s="21" t="s">
        <v>119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4" t="s">
        <v>110</v>
      </c>
      <c r="B21" s="25" t="s">
        <v>123</v>
      </c>
      <c r="C21" s="25" t="s">
        <v>122</v>
      </c>
      <c r="D21" s="25" t="s">
        <v>126</v>
      </c>
      <c r="E21" s="25" t="s">
        <v>109</v>
      </c>
      <c r="F21" s="25" t="s">
        <v>15</v>
      </c>
      <c r="G21" s="25" t="s">
        <v>16</v>
      </c>
      <c r="H21" s="25" t="s">
        <v>17</v>
      </c>
      <c r="I21" s="25" t="s">
        <v>18</v>
      </c>
      <c r="J21" s="25" t="s">
        <v>111</v>
      </c>
      <c r="K21" s="25" t="s">
        <v>112</v>
      </c>
      <c r="L21" s="25" t="s">
        <v>19</v>
      </c>
      <c r="M21" s="25" t="s">
        <v>113</v>
      </c>
      <c r="N21" s="25" t="s">
        <v>114</v>
      </c>
    </row>
    <row r="22" spans="1:14" x14ac:dyDescent="0.25">
      <c r="A22" s="24" t="s">
        <v>43</v>
      </c>
      <c r="B22" s="25">
        <v>3213</v>
      </c>
      <c r="C22" s="25">
        <v>3150</v>
      </c>
      <c r="D22" s="25">
        <v>3147</v>
      </c>
      <c r="E22" s="25">
        <v>86468</v>
      </c>
      <c r="F22" s="26">
        <v>3656</v>
      </c>
      <c r="G22" s="26">
        <v>755462.50000000012</v>
      </c>
      <c r="H22" s="25">
        <v>5274</v>
      </c>
      <c r="I22" s="26">
        <v>752394.44000000006</v>
      </c>
      <c r="J22" s="26">
        <f t="shared" si="0"/>
        <v>757668.44000000006</v>
      </c>
      <c r="K22" s="26">
        <f t="shared" si="1"/>
        <v>100.29199861012292</v>
      </c>
      <c r="L22" s="26">
        <f t="shared" si="2"/>
        <v>1450.0600000000559</v>
      </c>
      <c r="M22" s="26">
        <f t="shared" si="3"/>
        <v>1.9194334596357274E-3</v>
      </c>
      <c r="N22" s="26">
        <f t="shared" si="4"/>
        <v>-2205.9399999999441</v>
      </c>
    </row>
    <row r="23" spans="1:14" x14ac:dyDescent="0.25">
      <c r="A23" s="24" t="s">
        <v>47</v>
      </c>
      <c r="B23" s="25">
        <v>6679</v>
      </c>
      <c r="C23" s="25">
        <v>6162</v>
      </c>
      <c r="D23" s="25">
        <v>6146</v>
      </c>
      <c r="E23" s="25">
        <v>123153</v>
      </c>
      <c r="F23" s="26">
        <v>5325234.42</v>
      </c>
      <c r="G23" s="26">
        <v>1401164.73</v>
      </c>
      <c r="H23" s="25">
        <v>330938</v>
      </c>
      <c r="I23" s="26">
        <v>1099075.73</v>
      </c>
      <c r="J23" s="26">
        <f t="shared" si="0"/>
        <v>1430013.73</v>
      </c>
      <c r="K23" s="26">
        <f t="shared" si="1"/>
        <v>102.05892993038728</v>
      </c>
      <c r="L23" s="26">
        <f t="shared" si="2"/>
        <v>5296385.42</v>
      </c>
      <c r="M23" s="26">
        <f t="shared" si="3"/>
        <v>3.7799876821050158</v>
      </c>
      <c r="N23" s="26">
        <f t="shared" si="4"/>
        <v>-28849</v>
      </c>
    </row>
    <row r="24" spans="1:14" x14ac:dyDescent="0.25">
      <c r="A24" s="24" t="s">
        <v>53</v>
      </c>
      <c r="B24" s="25">
        <v>244</v>
      </c>
      <c r="C24" s="25">
        <v>199</v>
      </c>
      <c r="D24" s="25">
        <v>198</v>
      </c>
      <c r="E24" s="25">
        <v>41234</v>
      </c>
      <c r="F24" s="26">
        <v>-19072.810000000001</v>
      </c>
      <c r="G24" s="26">
        <v>475859.12</v>
      </c>
      <c r="H24" s="25">
        <v>488998</v>
      </c>
      <c r="I24" s="26">
        <v>1403.12</v>
      </c>
      <c r="J24" s="26">
        <f t="shared" si="0"/>
        <v>490401.12</v>
      </c>
      <c r="K24" s="26">
        <f t="shared" si="1"/>
        <v>103.05594647424221</v>
      </c>
      <c r="L24" s="26">
        <f t="shared" si="2"/>
        <v>-33614.81</v>
      </c>
      <c r="M24" s="26">
        <f t="shared" si="3"/>
        <v>-7.0640255880774119E-2</v>
      </c>
      <c r="N24" s="26">
        <f t="shared" si="4"/>
        <v>-14542</v>
      </c>
    </row>
    <row r="25" spans="1:14" x14ac:dyDescent="0.25">
      <c r="A25" s="24" t="s">
        <v>62</v>
      </c>
      <c r="B25" s="25">
        <v>95</v>
      </c>
      <c r="C25" s="25">
        <v>71</v>
      </c>
      <c r="D25" s="25">
        <v>70</v>
      </c>
      <c r="E25" s="25">
        <v>10836</v>
      </c>
      <c r="F25" s="26">
        <v>-25862.84</v>
      </c>
      <c r="G25" s="26">
        <v>174681</v>
      </c>
      <c r="H25" s="25">
        <v>123814</v>
      </c>
      <c r="I25" s="26">
        <v>0</v>
      </c>
      <c r="J25" s="26">
        <f t="shared" si="0"/>
        <v>123814</v>
      </c>
      <c r="K25" s="26">
        <f t="shared" si="1"/>
        <v>70.880061369009795</v>
      </c>
      <c r="L25" s="26">
        <f t="shared" si="2"/>
        <v>25004.160000000003</v>
      </c>
      <c r="M25" s="26">
        <f t="shared" si="3"/>
        <v>0.14314184141377714</v>
      </c>
      <c r="N25" s="26">
        <f t="shared" si="4"/>
        <v>50867</v>
      </c>
    </row>
    <row r="26" spans="1:14" x14ac:dyDescent="0.25">
      <c r="A26" s="24" t="s">
        <v>121</v>
      </c>
      <c r="B26" s="25">
        <f>SUM(B22:B25)</f>
        <v>10231</v>
      </c>
      <c r="C26" s="25">
        <f t="shared" ref="C26:N26" si="7">SUM(C22:C25)</f>
        <v>9582</v>
      </c>
      <c r="D26" s="25">
        <f t="shared" si="7"/>
        <v>9561</v>
      </c>
      <c r="E26" s="25">
        <f t="shared" si="7"/>
        <v>261691</v>
      </c>
      <c r="F26" s="25">
        <f t="shared" si="7"/>
        <v>5283954.7700000005</v>
      </c>
      <c r="G26" s="26">
        <f t="shared" si="7"/>
        <v>2807167.35</v>
      </c>
      <c r="H26" s="25">
        <f t="shared" si="7"/>
        <v>949024</v>
      </c>
      <c r="I26" s="25">
        <f t="shared" si="7"/>
        <v>1852873.29</v>
      </c>
      <c r="J26" s="25">
        <f t="shared" si="7"/>
        <v>2801897.29</v>
      </c>
      <c r="K26" s="25">
        <f t="shared" si="7"/>
        <v>376.28693638376222</v>
      </c>
      <c r="L26" s="25">
        <f t="shared" si="7"/>
        <v>5289224.830000001</v>
      </c>
      <c r="M26" s="25">
        <f t="shared" si="7"/>
        <v>3.8544087010976549</v>
      </c>
      <c r="N26" s="25">
        <f t="shared" si="7"/>
        <v>5270.0600000000559</v>
      </c>
    </row>
    <row r="28" spans="1:14" x14ac:dyDescent="0.25">
      <c r="A28" s="21" t="s">
        <v>118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25">
      <c r="A29" s="24" t="s">
        <v>110</v>
      </c>
      <c r="B29" s="25" t="s">
        <v>123</v>
      </c>
      <c r="C29" s="25" t="s">
        <v>122</v>
      </c>
      <c r="D29" s="25" t="s">
        <v>124</v>
      </c>
      <c r="E29" s="25" t="s">
        <v>109</v>
      </c>
      <c r="F29" s="25" t="s">
        <v>15</v>
      </c>
      <c r="G29" s="25" t="s">
        <v>16</v>
      </c>
      <c r="H29" s="25" t="s">
        <v>17</v>
      </c>
      <c r="I29" s="25" t="s">
        <v>18</v>
      </c>
      <c r="J29" s="25" t="s">
        <v>111</v>
      </c>
      <c r="K29" s="25" t="s">
        <v>112</v>
      </c>
      <c r="L29" s="25" t="s">
        <v>19</v>
      </c>
      <c r="M29" s="25" t="s">
        <v>113</v>
      </c>
      <c r="N29" s="25" t="s">
        <v>114</v>
      </c>
    </row>
    <row r="30" spans="1:14" x14ac:dyDescent="0.25">
      <c r="A30" s="24" t="s">
        <v>91</v>
      </c>
      <c r="B30" s="25">
        <v>10769</v>
      </c>
      <c r="C30" s="25">
        <v>10665</v>
      </c>
      <c r="D30" s="25">
        <v>10662</v>
      </c>
      <c r="E30" s="25">
        <v>234591</v>
      </c>
      <c r="F30" s="26">
        <v>4011</v>
      </c>
      <c r="G30" s="26">
        <v>2178566.73</v>
      </c>
      <c r="H30" s="25">
        <v>11220</v>
      </c>
      <c r="I30" s="26">
        <v>2166083.88</v>
      </c>
      <c r="J30" s="26">
        <f t="shared" si="0"/>
        <v>2177303.88</v>
      </c>
      <c r="K30" s="26">
        <f t="shared" si="1"/>
        <v>99.942032989735409</v>
      </c>
      <c r="L30" s="26">
        <f t="shared" si="2"/>
        <v>5273.8500000000931</v>
      </c>
      <c r="M30" s="26">
        <f t="shared" si="3"/>
        <v>2.4207888275242749E-3</v>
      </c>
      <c r="N30" s="26">
        <f t="shared" si="4"/>
        <v>1262.8500000000931</v>
      </c>
    </row>
    <row r="31" spans="1:14" x14ac:dyDescent="0.25">
      <c r="A31" s="24" t="s">
        <v>92</v>
      </c>
      <c r="B31" s="25">
        <v>22680</v>
      </c>
      <c r="C31" s="25">
        <v>21408</v>
      </c>
      <c r="D31" s="25">
        <v>21380</v>
      </c>
      <c r="E31" s="25">
        <v>513869</v>
      </c>
      <c r="F31" s="26">
        <v>11158194.65</v>
      </c>
      <c r="G31" s="26">
        <v>5421202.8099999996</v>
      </c>
      <c r="H31" s="25">
        <v>1070431</v>
      </c>
      <c r="I31" s="26">
        <v>4392031.8099999996</v>
      </c>
      <c r="J31" s="26">
        <f t="shared" si="0"/>
        <v>5462462.8099999996</v>
      </c>
      <c r="K31" s="26">
        <f t="shared" si="1"/>
        <v>100.76108571189941</v>
      </c>
      <c r="L31" s="26">
        <f t="shared" si="2"/>
        <v>11116934.650000002</v>
      </c>
      <c r="M31" s="26">
        <f t="shared" si="3"/>
        <v>2.0506398745115391</v>
      </c>
      <c r="N31" s="26">
        <f t="shared" si="4"/>
        <v>-41260</v>
      </c>
    </row>
    <row r="32" spans="1:14" x14ac:dyDescent="0.25">
      <c r="A32" s="24" t="s">
        <v>93</v>
      </c>
      <c r="B32" s="25">
        <v>1995</v>
      </c>
      <c r="C32" s="25">
        <v>1771</v>
      </c>
      <c r="D32" s="25">
        <v>1767</v>
      </c>
      <c r="E32" s="25">
        <v>193074</v>
      </c>
      <c r="F32" s="26">
        <v>21299.78</v>
      </c>
      <c r="G32" s="26">
        <v>2370344.85</v>
      </c>
      <c r="H32" s="25">
        <v>2234803</v>
      </c>
      <c r="I32" s="26">
        <v>4786</v>
      </c>
      <c r="J32" s="26">
        <f t="shared" si="0"/>
        <v>2239589</v>
      </c>
      <c r="K32" s="26">
        <f t="shared" si="1"/>
        <v>94.483678187163349</v>
      </c>
      <c r="L32" s="26">
        <f t="shared" si="2"/>
        <v>152055.62999999989</v>
      </c>
      <c r="M32" s="26">
        <f t="shared" si="3"/>
        <v>6.4149159562162397E-2</v>
      </c>
      <c r="N32" s="26">
        <f t="shared" si="4"/>
        <v>130755.85000000009</v>
      </c>
    </row>
    <row r="33" spans="1:14" x14ac:dyDescent="0.25">
      <c r="A33" s="24" t="s">
        <v>95</v>
      </c>
      <c r="B33" s="25">
        <v>322</v>
      </c>
      <c r="C33" s="25">
        <v>220</v>
      </c>
      <c r="D33" s="25">
        <v>217</v>
      </c>
      <c r="E33" s="25">
        <v>56224</v>
      </c>
      <c r="F33" s="26">
        <v>17862.43</v>
      </c>
      <c r="G33" s="26">
        <v>753377</v>
      </c>
      <c r="H33" s="25">
        <v>546200</v>
      </c>
      <c r="I33" s="26">
        <v>21320</v>
      </c>
      <c r="J33" s="26">
        <f t="shared" si="0"/>
        <v>567520</v>
      </c>
      <c r="K33" s="26">
        <f t="shared" si="1"/>
        <v>75.330146792376198</v>
      </c>
      <c r="L33" s="26">
        <f t="shared" si="2"/>
        <v>203719.43000000005</v>
      </c>
      <c r="M33" s="26">
        <f t="shared" si="3"/>
        <v>0.27040834801168612</v>
      </c>
      <c r="N33" s="26">
        <f t="shared" si="4"/>
        <v>185857</v>
      </c>
    </row>
    <row r="34" spans="1:14" x14ac:dyDescent="0.25">
      <c r="A34" s="24" t="s">
        <v>121</v>
      </c>
      <c r="B34" s="25">
        <f>SUM(B30:B33)</f>
        <v>35766</v>
      </c>
      <c r="C34" s="25">
        <f t="shared" ref="C34:N34" si="8">SUM(C30:C33)</f>
        <v>34064</v>
      </c>
      <c r="D34" s="25">
        <f t="shared" si="8"/>
        <v>34026</v>
      </c>
      <c r="E34" s="25">
        <f t="shared" si="8"/>
        <v>997758</v>
      </c>
      <c r="F34" s="25">
        <f t="shared" si="8"/>
        <v>11201367.859999999</v>
      </c>
      <c r="G34" s="26">
        <f t="shared" si="8"/>
        <v>10723491.389999999</v>
      </c>
      <c r="H34" s="25">
        <f t="shared" si="8"/>
        <v>3862654</v>
      </c>
      <c r="I34" s="25">
        <f t="shared" si="8"/>
        <v>6584221.6899999995</v>
      </c>
      <c r="J34" s="25">
        <f t="shared" si="8"/>
        <v>10446875.689999999</v>
      </c>
      <c r="K34" s="25">
        <f t="shared" si="8"/>
        <v>370.51694368117438</v>
      </c>
      <c r="L34" s="25">
        <f t="shared" si="8"/>
        <v>11477983.560000002</v>
      </c>
      <c r="M34" s="25">
        <f t="shared" si="8"/>
        <v>2.3876181709129121</v>
      </c>
      <c r="N34" s="25">
        <f t="shared" si="8"/>
        <v>276615.70000000019</v>
      </c>
    </row>
  </sheetData>
  <mergeCells count="6">
    <mergeCell ref="A1:N1"/>
    <mergeCell ref="A2:N2"/>
    <mergeCell ref="A4:N4"/>
    <mergeCell ref="A28:N28"/>
    <mergeCell ref="A20:N20"/>
    <mergeCell ref="A12:N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2024-03-29T05:58:14Z</dcterms:created>
  <dcterms:modified xsi:type="dcterms:W3CDTF">2024-03-29T06:41:26Z</dcterms:modified>
</cp:coreProperties>
</file>